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Ex1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2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charts/chart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.xml" ContentType="application/vnd.openxmlformats-officedocument.drawing+xml"/>
  <Override PartName="/xl/slicers/slicer2.xml" ContentType="application/vnd.ms-excel.slicer+xml"/>
  <Override PartName="/xl/charts/chart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統計係\Documents\住民基本台帳「見える化システム」\住民基本台帳「見える化システム」（一般公開用）\01_人口編\"/>
    </mc:Choice>
  </mc:AlternateContent>
  <xr:revisionPtr revIDLastSave="0" documentId="13_ncr:1_{F81457CB-FB39-42DF-829B-CEEEB26981E2}" xr6:coauthVersionLast="45" xr6:coauthVersionMax="45" xr10:uidLastSave="{00000000-0000-0000-0000-000000000000}"/>
  <bookViews>
    <workbookView xWindow="-108" yWindow="-108" windowWidth="23256" windowHeight="12576" xr2:uid="{DDD0CA03-58B9-4228-B306-4E6DD6F496A1}"/>
  </bookViews>
  <sheets>
    <sheet name="見える化（特定年）" sheetId="10" r:id="rId1"/>
    <sheet name="見える化（時系列）" sheetId="16" r:id="rId2"/>
    <sheet name="データ（特定年）" sheetId="7" r:id="rId3"/>
    <sheet name="データ（時系列）" sheetId="17" r:id="rId4"/>
    <sheet name="グラフ（時系列）" sheetId="15" r:id="rId5"/>
    <sheet name="各歳別人口①-1" sheetId="1" state="hidden" r:id="rId6"/>
    <sheet name="各歳別人口①-2" sheetId="3" state="hidden" r:id="rId7"/>
    <sheet name="各歳別人口②-1" sheetId="2" state="hidden" r:id="rId8"/>
    <sheet name="各歳別人口②-2" sheetId="4" state="hidden" r:id="rId9"/>
    <sheet name="各歳別人口③" sheetId="11" state="hidden" r:id="rId10"/>
    <sheet name="各歳別人口④" sheetId="13" state="hidden" r:id="rId11"/>
    <sheet name="行政センター（時系列）" sheetId="18" state="hidden" r:id="rId12"/>
    <sheet name="町丁目（時系列）" sheetId="19" state="hidden" r:id="rId13"/>
  </sheets>
  <definedNames>
    <definedName name="_xlchart.v2.0" hidden="1">'データ（特定年）'!$E$7:$E$8</definedName>
    <definedName name="_xlchart.v2.1" hidden="1">'データ（特定年）'!$F$7:$F$8</definedName>
    <definedName name="_xlchart.v2.2" hidden="1">'データ（特定年）'!$A$7</definedName>
    <definedName name="_xlchart.v2.3" hidden="1">'データ（特定年）'!$B$7</definedName>
    <definedName name="スライサー_行政センター">#N/A</definedName>
    <definedName name="スライサー_行政センター1">#N/A</definedName>
    <definedName name="スライサー_西暦">#N/A</definedName>
    <definedName name="スライサー_町丁目">#N/A</definedName>
    <definedName name="スライサー_町丁目1">#N/A</definedName>
    <definedName name="データ_３階層人口・女性・0_14歳" localSheetId="3">OFFSET('データ（時系列）'!$N$10,'データ（時系列）'!$BQ$10-2021,0,'データ（時系列）'!$BR$10-'データ（時系列）'!$BQ$10+1)</definedName>
    <definedName name="データ_３階層人口・女性・15_64歳" localSheetId="3">OFFSET('データ（時系列）'!$O$10,'データ（時系列）'!$BQ$10-2021,0,'データ（時系列）'!$BR$10-'データ（時系列）'!$BQ$10+1)</definedName>
    <definedName name="データ_３階層人口・女性・65歳以上" localSheetId="3">OFFSET('データ（時系列）'!$P$10,'データ（時系列）'!$BQ$10-2021,0,'データ（時系列）'!$BR$10-'データ（時系列）'!$BQ$10+1)</definedName>
    <definedName name="データ_３階層人口・男性・0_14歳" localSheetId="3">OFFSET('データ（時系列）'!$I$10,'データ（時系列）'!$BQ$10-2021,0,'データ（時系列）'!$BR$10-'データ（時系列）'!$BQ$10+1)</definedName>
    <definedName name="データ_３階層人口・男性・15_64歳" localSheetId="3">OFFSET('データ（時系列）'!$J$10,'データ（時系列）'!$BQ$10-2021,0,'データ（時系列）'!$BR$10-'データ（時系列）'!$BQ$10+1)</definedName>
    <definedName name="データ_３階層人口・男性・65歳以上" localSheetId="3">OFFSET('データ（時系列）'!$K$10,'データ（時系列）'!$BQ$10-2021,0,'データ（時系列）'!$BR$10-'データ（時系列）'!$BQ$10+1)</definedName>
    <definedName name="データ_３階層人口比率・0_14歳" localSheetId="3">OFFSET('データ（時系列）'!$Y$10,'データ（時系列）'!$BQ$10-2021,0,'データ（時系列）'!$BR$10-'データ（時系列）'!$BQ$10+1)</definedName>
    <definedName name="データ_３階層人口比率・15_64歳" localSheetId="3">OFFSET('データ（時系列）'!$Z$10,'データ（時系列）'!$BQ$10-2021,0,'データ（時系列）'!$BR$10-'データ（時系列）'!$BQ$10+1)</definedName>
    <definedName name="データ_３階層人口比率・65歳以上" localSheetId="3">OFFSET('データ（時系列）'!$AA$10,'データ（時系列）'!$BQ$10-2021,0,'データ（時系列）'!$BR$10-'データ（時系列）'!$BQ$10+1)</definedName>
    <definedName name="データ_後期高齢化率" localSheetId="3">OFFSET('データ（時系列）'!$V$10,'データ（時系列）'!$BQ$10-2021,0,'データ（時系列）'!$BR$10-'データ（時系列）'!$BQ$10+1)</definedName>
    <definedName name="データ_高齢化率" localSheetId="3">OFFSET('データ（時系列）'!$S$10,'データ（時系列）'!$BQ$10-2021,0,'データ（時系列）'!$BR$10-'データ（時系列）'!$BQ$10+1)</definedName>
    <definedName name="データ_総人口" localSheetId="3">OFFSET('データ（時系列）'!$B$10,'データ（時系列）'!$BQ$10-2021,0,'データ（時系列）'!$BR$10-'データ（時系列）'!$BQ$10+1)</definedName>
    <definedName name="データ_男女別人口・女性" localSheetId="3">OFFSET('データ（時系列）'!$F$10,'データ（時系列）'!$BQ$10-2021,0,'データ（時系列）'!$BR$10-'データ（時系列）'!$BQ$10+1)</definedName>
    <definedName name="データ_男女別人口・男性" localSheetId="3">OFFSET('データ（時系列）'!$E$10,'データ（時系列）'!$BQ$10-2021,0,'データ（時系列）'!$BR$10-'データ（時系列）'!$BQ$10+1)</definedName>
    <definedName name="項目_人口" localSheetId="3">OFFSET('データ（時系列）'!$A$10,'データ（時系列）'!$BQ$10-2021,0,'データ（時系列）'!$BR$10-'データ（時系列）'!$BQ$10+1)</definedName>
  </definedNames>
  <calcPr calcId="191029"/>
  <pivotCaches>
    <pivotCache cacheId="4" r:id="rId14"/>
    <pivotCache cacheId="5" r:id="rId15"/>
    <pivotCache cacheId="21" r:id="rId16"/>
    <pivotCache cacheId="24" r:id="rId17"/>
    <pivotCache cacheId="27" r:id="rId18"/>
    <pivotCache cacheId="30" r:id="rId19"/>
  </pivotCaches>
  <extLst>
    <ext xmlns:x14="http://schemas.microsoft.com/office/spreadsheetml/2009/9/main" uri="{876F7934-8845-4945-9796-88D515C7AA90}">
      <x14:pivotCaches>
        <pivotCache cacheId="6" r:id="rId20"/>
      </x14:pivotCaches>
    </ext>
    <ext xmlns:x14="http://schemas.microsoft.com/office/spreadsheetml/2009/9/main" uri="{BBE1A952-AA13-448e-AADC-164F8A28A991}">
      <x14:slicerCaches>
        <x14:slicerCache r:id="rId21"/>
        <x14:slicerCache r:id="rId22"/>
        <x14:slicerCache r:id="rId23"/>
        <x14:slicerCache r:id="rId24"/>
        <x14:slicerCache r:id="rId25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マスターデータ_b99a8f88-996d-482a-a54a-c0c28a40c145" name="マスターデータ" connection="クエリ - マスターデータ"/>
          <x15:modelTable id="町丁目_時系列" name="町丁目_時系列" connection="接続1"/>
          <x15:modelTable id="行政センター_時系列" name="行政センター_時系列" connection="接続"/>
        </x15:modelTables>
        <x15:modelRelationships>
          <x15:modelRelationship fromTable="マスターデータ" fromColumn="行政センター" toTable="行政センター_時系列" toColumn="行政センター"/>
          <x15:modelRelationship fromTable="マスターデータ" fromColumn="町丁目" toTable="町丁目_時系列" toColumn="町丁目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R10" i="17" l="1"/>
  <c r="BQ10" i="17"/>
  <c r="BN29" i="17"/>
  <c r="BM29" i="17"/>
  <c r="BL29" i="17"/>
  <c r="BK29" i="17"/>
  <c r="BJ29" i="17"/>
  <c r="BI29" i="17"/>
  <c r="BH29" i="17"/>
  <c r="BG29" i="17"/>
  <c r="BF29" i="17"/>
  <c r="BE29" i="17"/>
  <c r="BD29" i="17"/>
  <c r="BC29" i="17"/>
  <c r="BB29" i="17"/>
  <c r="BA29" i="17"/>
  <c r="AZ29" i="17"/>
  <c r="AY29" i="17"/>
  <c r="AX29" i="17"/>
  <c r="P29" i="17"/>
  <c r="O29" i="17"/>
  <c r="N29" i="17"/>
  <c r="F29" i="17"/>
  <c r="B29" i="17"/>
  <c r="BN28" i="17"/>
  <c r="BM28" i="17"/>
  <c r="BL28" i="17"/>
  <c r="BK28" i="17"/>
  <c r="BJ28" i="17"/>
  <c r="BI28" i="17"/>
  <c r="BH28" i="17"/>
  <c r="BG28" i="17"/>
  <c r="BF28" i="17"/>
  <c r="BE28" i="17"/>
  <c r="BD28" i="17"/>
  <c r="BC28" i="17"/>
  <c r="BB28" i="17"/>
  <c r="BA28" i="17"/>
  <c r="AZ28" i="17"/>
  <c r="AY28" i="17"/>
  <c r="BO28" i="17" s="1"/>
  <c r="AX28" i="17"/>
  <c r="P28" i="17"/>
  <c r="O28" i="17"/>
  <c r="N28" i="17"/>
  <c r="F28" i="17"/>
  <c r="B28" i="17"/>
  <c r="BN27" i="17"/>
  <c r="BM27" i="17"/>
  <c r="BL27" i="17"/>
  <c r="BK27" i="17"/>
  <c r="BJ27" i="17"/>
  <c r="BI27" i="17"/>
  <c r="BH27" i="17"/>
  <c r="BG27" i="17"/>
  <c r="BF27" i="17"/>
  <c r="BE27" i="17"/>
  <c r="BD27" i="17"/>
  <c r="BC27" i="17"/>
  <c r="BB27" i="17"/>
  <c r="BA27" i="17"/>
  <c r="AZ27" i="17"/>
  <c r="AY27" i="17"/>
  <c r="AX27" i="17"/>
  <c r="P27" i="17"/>
  <c r="O27" i="17"/>
  <c r="N27" i="17"/>
  <c r="F27" i="17"/>
  <c r="B27" i="17"/>
  <c r="BN26" i="17"/>
  <c r="BM26" i="17"/>
  <c r="BL26" i="17"/>
  <c r="BK26" i="17"/>
  <c r="BJ26" i="17"/>
  <c r="BI26" i="17"/>
  <c r="BH26" i="17"/>
  <c r="BG26" i="17"/>
  <c r="BF26" i="17"/>
  <c r="BE26" i="17"/>
  <c r="BD26" i="17"/>
  <c r="BC26" i="17"/>
  <c r="BB26" i="17"/>
  <c r="BA26" i="17"/>
  <c r="AZ26" i="17"/>
  <c r="AY26" i="17"/>
  <c r="AX26" i="17"/>
  <c r="P26" i="17"/>
  <c r="O26" i="17"/>
  <c r="N26" i="17"/>
  <c r="F26" i="17"/>
  <c r="B26" i="17"/>
  <c r="BN25" i="17"/>
  <c r="BM25" i="17"/>
  <c r="BL25" i="17"/>
  <c r="BK25" i="17"/>
  <c r="BJ25" i="17"/>
  <c r="BI25" i="17"/>
  <c r="BH25" i="17"/>
  <c r="BG25" i="17"/>
  <c r="BF25" i="17"/>
  <c r="BE25" i="17"/>
  <c r="BD25" i="17"/>
  <c r="BC25" i="17"/>
  <c r="BB25" i="17"/>
  <c r="BA25" i="17"/>
  <c r="AZ25" i="17"/>
  <c r="AY25" i="17"/>
  <c r="AX25" i="17"/>
  <c r="P25" i="17"/>
  <c r="O25" i="17"/>
  <c r="N25" i="17"/>
  <c r="F25" i="17"/>
  <c r="B25" i="17"/>
  <c r="BN24" i="17"/>
  <c r="BM24" i="17"/>
  <c r="BL24" i="17"/>
  <c r="BK24" i="17"/>
  <c r="BJ24" i="17"/>
  <c r="BI24" i="17"/>
  <c r="BH24" i="17"/>
  <c r="BG24" i="17"/>
  <c r="BF24" i="17"/>
  <c r="BE24" i="17"/>
  <c r="BD24" i="17"/>
  <c r="BC24" i="17"/>
  <c r="BB24" i="17"/>
  <c r="BA24" i="17"/>
  <c r="AZ24" i="17"/>
  <c r="AY24" i="17"/>
  <c r="BO24" i="17" s="1"/>
  <c r="AX24" i="17"/>
  <c r="P24" i="17"/>
  <c r="O24" i="17"/>
  <c r="N24" i="17"/>
  <c r="F24" i="17"/>
  <c r="B24" i="17"/>
  <c r="BN23" i="17"/>
  <c r="BM23" i="17"/>
  <c r="BL23" i="17"/>
  <c r="BK23" i="17"/>
  <c r="BJ23" i="17"/>
  <c r="BI23" i="17"/>
  <c r="BH23" i="17"/>
  <c r="BG23" i="17"/>
  <c r="BF23" i="17"/>
  <c r="BE23" i="17"/>
  <c r="BD23" i="17"/>
  <c r="BC23" i="17"/>
  <c r="BB23" i="17"/>
  <c r="BA23" i="17"/>
  <c r="AZ23" i="17"/>
  <c r="AY23" i="17"/>
  <c r="AX23" i="17"/>
  <c r="P23" i="17"/>
  <c r="O23" i="17"/>
  <c r="N23" i="17"/>
  <c r="F23" i="17"/>
  <c r="B23" i="17"/>
  <c r="BN22" i="17"/>
  <c r="BM22" i="17"/>
  <c r="BL22" i="17"/>
  <c r="BK22" i="17"/>
  <c r="BJ22" i="17"/>
  <c r="BI22" i="17"/>
  <c r="BH22" i="17"/>
  <c r="BG22" i="17"/>
  <c r="BF22" i="17"/>
  <c r="BE22" i="17"/>
  <c r="BD22" i="17"/>
  <c r="BC22" i="17"/>
  <c r="BB22" i="17"/>
  <c r="BA22" i="17"/>
  <c r="AZ22" i="17"/>
  <c r="AY22" i="17"/>
  <c r="AX22" i="17"/>
  <c r="P22" i="17"/>
  <c r="O22" i="17"/>
  <c r="N22" i="17"/>
  <c r="F22" i="17"/>
  <c r="B22" i="17"/>
  <c r="BN21" i="17"/>
  <c r="BM21" i="17"/>
  <c r="BL21" i="17"/>
  <c r="BK21" i="17"/>
  <c r="BJ21" i="17"/>
  <c r="BI21" i="17"/>
  <c r="BH21" i="17"/>
  <c r="BG21" i="17"/>
  <c r="BF21" i="17"/>
  <c r="BE21" i="17"/>
  <c r="BD21" i="17"/>
  <c r="BC21" i="17"/>
  <c r="BB21" i="17"/>
  <c r="BA21" i="17"/>
  <c r="AZ21" i="17"/>
  <c r="AY21" i="17"/>
  <c r="AX21" i="17"/>
  <c r="P21" i="17"/>
  <c r="O21" i="17"/>
  <c r="N21" i="17"/>
  <c r="F21" i="17"/>
  <c r="B21" i="17"/>
  <c r="BN20" i="17"/>
  <c r="BM20" i="17"/>
  <c r="BL20" i="17"/>
  <c r="BK20" i="17"/>
  <c r="BJ20" i="17"/>
  <c r="BI20" i="17"/>
  <c r="BH20" i="17"/>
  <c r="BG20" i="17"/>
  <c r="BF20" i="17"/>
  <c r="BE20" i="17"/>
  <c r="BD20" i="17"/>
  <c r="BC20" i="17"/>
  <c r="BB20" i="17"/>
  <c r="BA20" i="17"/>
  <c r="AZ20" i="17"/>
  <c r="AY20" i="17"/>
  <c r="AX20" i="17"/>
  <c r="P20" i="17"/>
  <c r="O20" i="17"/>
  <c r="N20" i="17"/>
  <c r="F20" i="17"/>
  <c r="B20" i="17"/>
  <c r="BN19" i="17"/>
  <c r="BM19" i="17"/>
  <c r="BL19" i="17"/>
  <c r="BK19" i="17"/>
  <c r="BJ19" i="17"/>
  <c r="BI19" i="17"/>
  <c r="BH19" i="17"/>
  <c r="BG19" i="17"/>
  <c r="BF19" i="17"/>
  <c r="BE19" i="17"/>
  <c r="BD19" i="17"/>
  <c r="BC19" i="17"/>
  <c r="BB19" i="17"/>
  <c r="BA19" i="17"/>
  <c r="AZ19" i="17"/>
  <c r="AY19" i="17"/>
  <c r="AX19" i="17"/>
  <c r="P19" i="17"/>
  <c r="O19" i="17"/>
  <c r="N19" i="17"/>
  <c r="F19" i="17"/>
  <c r="B19" i="17"/>
  <c r="BN18" i="17"/>
  <c r="BM18" i="17"/>
  <c r="BL18" i="17"/>
  <c r="BK18" i="17"/>
  <c r="BJ18" i="17"/>
  <c r="BI18" i="17"/>
  <c r="BH18" i="17"/>
  <c r="BG18" i="17"/>
  <c r="BF18" i="17"/>
  <c r="BE18" i="17"/>
  <c r="BD18" i="17"/>
  <c r="BC18" i="17"/>
  <c r="BB18" i="17"/>
  <c r="BA18" i="17"/>
  <c r="AZ18" i="17"/>
  <c r="AY18" i="17"/>
  <c r="AX18" i="17"/>
  <c r="P18" i="17"/>
  <c r="O18" i="17"/>
  <c r="N18" i="17"/>
  <c r="F18" i="17"/>
  <c r="B18" i="17"/>
  <c r="BN17" i="17"/>
  <c r="BM17" i="17"/>
  <c r="BL17" i="17"/>
  <c r="BK17" i="17"/>
  <c r="BJ17" i="17"/>
  <c r="BI17" i="17"/>
  <c r="BH17" i="17"/>
  <c r="BG17" i="17"/>
  <c r="BF17" i="17"/>
  <c r="BE17" i="17"/>
  <c r="BD17" i="17"/>
  <c r="BC17" i="17"/>
  <c r="BB17" i="17"/>
  <c r="BA17" i="17"/>
  <c r="AZ17" i="17"/>
  <c r="AY17" i="17"/>
  <c r="AX17" i="17"/>
  <c r="P17" i="17"/>
  <c r="O17" i="17"/>
  <c r="N17" i="17"/>
  <c r="F17" i="17"/>
  <c r="B17" i="17"/>
  <c r="BN16" i="17"/>
  <c r="BM16" i="17"/>
  <c r="BL16" i="17"/>
  <c r="BK16" i="17"/>
  <c r="BJ16" i="17"/>
  <c r="BI16" i="17"/>
  <c r="BH16" i="17"/>
  <c r="BG16" i="17"/>
  <c r="BF16" i="17"/>
  <c r="BE16" i="17"/>
  <c r="BD16" i="17"/>
  <c r="BC16" i="17"/>
  <c r="BB16" i="17"/>
  <c r="BA16" i="17"/>
  <c r="AZ16" i="17"/>
  <c r="AY16" i="17"/>
  <c r="BO16" i="17" s="1"/>
  <c r="AX16" i="17"/>
  <c r="P16" i="17"/>
  <c r="O16" i="17"/>
  <c r="N16" i="17"/>
  <c r="F16" i="17"/>
  <c r="B16" i="17"/>
  <c r="BN15" i="17"/>
  <c r="BM15" i="17"/>
  <c r="BL15" i="17"/>
  <c r="BK15" i="17"/>
  <c r="BJ15" i="17"/>
  <c r="BI15" i="17"/>
  <c r="BH15" i="17"/>
  <c r="BG15" i="17"/>
  <c r="BF15" i="17"/>
  <c r="BE15" i="17"/>
  <c r="BD15" i="17"/>
  <c r="BC15" i="17"/>
  <c r="BB15" i="17"/>
  <c r="BA15" i="17"/>
  <c r="AZ15" i="17"/>
  <c r="AY15" i="17"/>
  <c r="AX15" i="17"/>
  <c r="P15" i="17"/>
  <c r="O15" i="17"/>
  <c r="N15" i="17"/>
  <c r="F15" i="17"/>
  <c r="B15" i="17"/>
  <c r="BN14" i="17"/>
  <c r="BM14" i="17"/>
  <c r="BL14" i="17"/>
  <c r="BK14" i="17"/>
  <c r="BJ14" i="17"/>
  <c r="BI14" i="17"/>
  <c r="BH14" i="17"/>
  <c r="BG14" i="17"/>
  <c r="BF14" i="17"/>
  <c r="BE14" i="17"/>
  <c r="BD14" i="17"/>
  <c r="BC14" i="17"/>
  <c r="BB14" i="17"/>
  <c r="BA14" i="17"/>
  <c r="AZ14" i="17"/>
  <c r="AY14" i="17"/>
  <c r="AX14" i="17"/>
  <c r="P14" i="17"/>
  <c r="O14" i="17"/>
  <c r="N14" i="17"/>
  <c r="F14" i="17"/>
  <c r="B14" i="17"/>
  <c r="BN13" i="17"/>
  <c r="BM13" i="17"/>
  <c r="BL13" i="17"/>
  <c r="BK13" i="17"/>
  <c r="BJ13" i="17"/>
  <c r="BI13" i="17"/>
  <c r="BH13" i="17"/>
  <c r="BG13" i="17"/>
  <c r="BF13" i="17"/>
  <c r="BE13" i="17"/>
  <c r="BD13" i="17"/>
  <c r="BC13" i="17"/>
  <c r="BB13" i="17"/>
  <c r="BA13" i="17"/>
  <c r="AZ13" i="17"/>
  <c r="AY13" i="17"/>
  <c r="AX13" i="17"/>
  <c r="P13" i="17"/>
  <c r="O13" i="17"/>
  <c r="N13" i="17"/>
  <c r="F13" i="17"/>
  <c r="B13" i="17"/>
  <c r="BN12" i="17"/>
  <c r="BM12" i="17"/>
  <c r="BL12" i="17"/>
  <c r="BK12" i="17"/>
  <c r="BJ12" i="17"/>
  <c r="BI12" i="17"/>
  <c r="BH12" i="17"/>
  <c r="BG12" i="17"/>
  <c r="BF12" i="17"/>
  <c r="BE12" i="17"/>
  <c r="BD12" i="17"/>
  <c r="BC12" i="17"/>
  <c r="BB12" i="17"/>
  <c r="BA12" i="17"/>
  <c r="AZ12" i="17"/>
  <c r="AY12" i="17"/>
  <c r="AX12" i="17"/>
  <c r="P12" i="17"/>
  <c r="O12" i="17"/>
  <c r="N12" i="17"/>
  <c r="F12" i="17"/>
  <c r="B12" i="17"/>
  <c r="BN11" i="17"/>
  <c r="BM11" i="17"/>
  <c r="BL11" i="17"/>
  <c r="BK11" i="17"/>
  <c r="BJ11" i="17"/>
  <c r="BI11" i="17"/>
  <c r="BH11" i="17"/>
  <c r="BG11" i="17"/>
  <c r="BF11" i="17"/>
  <c r="BE11" i="17"/>
  <c r="BD11" i="17"/>
  <c r="BC11" i="17"/>
  <c r="BB11" i="17"/>
  <c r="BA11" i="17"/>
  <c r="AZ11" i="17"/>
  <c r="AY11" i="17"/>
  <c r="AX11" i="17"/>
  <c r="P11" i="17"/>
  <c r="O11" i="17"/>
  <c r="N11" i="17"/>
  <c r="F11" i="17"/>
  <c r="B11" i="17"/>
  <c r="BN10" i="17"/>
  <c r="BM10" i="17"/>
  <c r="BL10" i="17"/>
  <c r="BK10" i="17"/>
  <c r="BJ10" i="17"/>
  <c r="BI10" i="17"/>
  <c r="BH10" i="17"/>
  <c r="BG10" i="17"/>
  <c r="BF10" i="17"/>
  <c r="BE10" i="17"/>
  <c r="BD10" i="17"/>
  <c r="BC10" i="17"/>
  <c r="BB10" i="17"/>
  <c r="BA10" i="17"/>
  <c r="AZ10" i="17"/>
  <c r="AY10" i="17"/>
  <c r="AX10" i="17"/>
  <c r="P10" i="17"/>
  <c r="O10" i="17"/>
  <c r="N10" i="17"/>
  <c r="Y10" i="17" s="1"/>
  <c r="F10" i="17"/>
  <c r="B10" i="17"/>
  <c r="AT29" i="17"/>
  <c r="AS29" i="17"/>
  <c r="AR29" i="17"/>
  <c r="AQ29" i="17"/>
  <c r="AP29" i="17"/>
  <c r="AO29" i="17"/>
  <c r="AN29" i="17"/>
  <c r="AM29" i="17"/>
  <c r="AL29" i="17"/>
  <c r="AK29" i="17"/>
  <c r="AJ29" i="17"/>
  <c r="AI29" i="17"/>
  <c r="AH29" i="17"/>
  <c r="AG29" i="17"/>
  <c r="AF29" i="17"/>
  <c r="AE29" i="17"/>
  <c r="AD29" i="17"/>
  <c r="K29" i="17"/>
  <c r="J29" i="17"/>
  <c r="I29" i="17"/>
  <c r="E29" i="17"/>
  <c r="AT28" i="17"/>
  <c r="AS28" i="17"/>
  <c r="AR28" i="17"/>
  <c r="AQ28" i="17"/>
  <c r="AP28" i="17"/>
  <c r="AO28" i="17"/>
  <c r="AN28" i="17"/>
  <c r="AM28" i="17"/>
  <c r="AL28" i="17"/>
  <c r="AK28" i="17"/>
  <c r="AJ28" i="17"/>
  <c r="AI28" i="17"/>
  <c r="AH28" i="17"/>
  <c r="AG28" i="17"/>
  <c r="AF28" i="17"/>
  <c r="AE28" i="17"/>
  <c r="AD28" i="17"/>
  <c r="AU28" i="17" s="1"/>
  <c r="K28" i="17"/>
  <c r="J28" i="17"/>
  <c r="I28" i="17"/>
  <c r="E28" i="17"/>
  <c r="AT27" i="17"/>
  <c r="AS27" i="17"/>
  <c r="AR27" i="17"/>
  <c r="AQ27" i="17"/>
  <c r="AP27" i="17"/>
  <c r="AO27" i="17"/>
  <c r="AN27" i="17"/>
  <c r="AM27" i="17"/>
  <c r="AL27" i="17"/>
  <c r="AK27" i="17"/>
  <c r="AJ27" i="17"/>
  <c r="AI27" i="17"/>
  <c r="AH27" i="17"/>
  <c r="AG27" i="17"/>
  <c r="AF27" i="17"/>
  <c r="AE27" i="17"/>
  <c r="AD27" i="17"/>
  <c r="K27" i="17"/>
  <c r="J27" i="17"/>
  <c r="I27" i="17"/>
  <c r="E27" i="17"/>
  <c r="AT26" i="17"/>
  <c r="AS26" i="17"/>
  <c r="AR26" i="17"/>
  <c r="AQ26" i="17"/>
  <c r="AP26" i="17"/>
  <c r="AO26" i="17"/>
  <c r="AN26" i="17"/>
  <c r="AM26" i="17"/>
  <c r="AL26" i="17"/>
  <c r="AK26" i="17"/>
  <c r="AJ26" i="17"/>
  <c r="AI26" i="17"/>
  <c r="AH26" i="17"/>
  <c r="AG26" i="17"/>
  <c r="AF26" i="17"/>
  <c r="AE26" i="17"/>
  <c r="AD26" i="17"/>
  <c r="K26" i="17"/>
  <c r="J26" i="17"/>
  <c r="I26" i="17"/>
  <c r="E26" i="17"/>
  <c r="AT25" i="17"/>
  <c r="AS25" i="17"/>
  <c r="AR25" i="17"/>
  <c r="AQ25" i="17"/>
  <c r="AP25" i="17"/>
  <c r="AO25" i="17"/>
  <c r="AN25" i="17"/>
  <c r="AM25" i="17"/>
  <c r="AL25" i="17"/>
  <c r="AK25" i="17"/>
  <c r="AJ25" i="17"/>
  <c r="AI25" i="17"/>
  <c r="AH25" i="17"/>
  <c r="AG25" i="17"/>
  <c r="AF25" i="17"/>
  <c r="AE25" i="17"/>
  <c r="AD25" i="17"/>
  <c r="K25" i="17"/>
  <c r="J25" i="17"/>
  <c r="I25" i="17"/>
  <c r="E25" i="17"/>
  <c r="AT24" i="17"/>
  <c r="AS24" i="17"/>
  <c r="AR24" i="17"/>
  <c r="AQ24" i="17"/>
  <c r="AP24" i="17"/>
  <c r="AO24" i="17"/>
  <c r="AN24" i="17"/>
  <c r="AM24" i="17"/>
  <c r="AL24" i="17"/>
  <c r="AK24" i="17"/>
  <c r="AJ24" i="17"/>
  <c r="AI24" i="17"/>
  <c r="AH24" i="17"/>
  <c r="AG24" i="17"/>
  <c r="AF24" i="17"/>
  <c r="AE24" i="17"/>
  <c r="AD24" i="17"/>
  <c r="K24" i="17"/>
  <c r="J24" i="17"/>
  <c r="I24" i="17"/>
  <c r="E24" i="17"/>
  <c r="AU24" i="17" s="1"/>
  <c r="AT23" i="17"/>
  <c r="AS23" i="17"/>
  <c r="AR23" i="17"/>
  <c r="AQ23" i="17"/>
  <c r="AP23" i="17"/>
  <c r="AO23" i="17"/>
  <c r="AN23" i="17"/>
  <c r="AM23" i="17"/>
  <c r="AL23" i="17"/>
  <c r="AK23" i="17"/>
  <c r="AJ23" i="17"/>
  <c r="AI23" i="17"/>
  <c r="AH23" i="17"/>
  <c r="AG23" i="17"/>
  <c r="AF23" i="17"/>
  <c r="AE23" i="17"/>
  <c r="AU23" i="17" s="1"/>
  <c r="AD23" i="17"/>
  <c r="K23" i="17"/>
  <c r="J23" i="17"/>
  <c r="I23" i="17"/>
  <c r="E23" i="17"/>
  <c r="AT22" i="17"/>
  <c r="AS22" i="17"/>
  <c r="AR22" i="17"/>
  <c r="AQ22" i="17"/>
  <c r="AP22" i="17"/>
  <c r="AO22" i="17"/>
  <c r="AN22" i="17"/>
  <c r="AM22" i="17"/>
  <c r="AL22" i="17"/>
  <c r="AK22" i="17"/>
  <c r="AJ22" i="17"/>
  <c r="AI22" i="17"/>
  <c r="AH22" i="17"/>
  <c r="AG22" i="17"/>
  <c r="AF22" i="17"/>
  <c r="AE22" i="17"/>
  <c r="AD22" i="17"/>
  <c r="K22" i="17"/>
  <c r="J22" i="17"/>
  <c r="I22" i="17"/>
  <c r="E22" i="17"/>
  <c r="AT21" i="17"/>
  <c r="AS21" i="17"/>
  <c r="AR21" i="17"/>
  <c r="AQ21" i="17"/>
  <c r="AP21" i="17"/>
  <c r="AO21" i="17"/>
  <c r="AN21" i="17"/>
  <c r="AM21" i="17"/>
  <c r="AL21" i="17"/>
  <c r="AK21" i="17"/>
  <c r="AJ21" i="17"/>
  <c r="AI21" i="17"/>
  <c r="AH21" i="17"/>
  <c r="AG21" i="17"/>
  <c r="AF21" i="17"/>
  <c r="AE21" i="17"/>
  <c r="AD21" i="17"/>
  <c r="K21" i="17"/>
  <c r="J21" i="17"/>
  <c r="I21" i="17"/>
  <c r="E21" i="17"/>
  <c r="AT20" i="17"/>
  <c r="AS20" i="17"/>
  <c r="AR20" i="17"/>
  <c r="AQ20" i="17"/>
  <c r="AP20" i="17"/>
  <c r="AO20" i="17"/>
  <c r="AN20" i="17"/>
  <c r="AM20" i="17"/>
  <c r="AL20" i="17"/>
  <c r="AK20" i="17"/>
  <c r="AJ20" i="17"/>
  <c r="AI20" i="17"/>
  <c r="AH20" i="17"/>
  <c r="AG20" i="17"/>
  <c r="AF20" i="17"/>
  <c r="AE20" i="17"/>
  <c r="AD20" i="17"/>
  <c r="AU20" i="17" s="1"/>
  <c r="K20" i="17"/>
  <c r="J20" i="17"/>
  <c r="I20" i="17"/>
  <c r="E20" i="17"/>
  <c r="AT19" i="17"/>
  <c r="AS19" i="17"/>
  <c r="AR19" i="17"/>
  <c r="AQ19" i="17"/>
  <c r="AP19" i="17"/>
  <c r="AO19" i="17"/>
  <c r="AN19" i="17"/>
  <c r="AM19" i="17"/>
  <c r="AL19" i="17"/>
  <c r="AK19" i="17"/>
  <c r="AJ19" i="17"/>
  <c r="AI19" i="17"/>
  <c r="AH19" i="17"/>
  <c r="AG19" i="17"/>
  <c r="AF19" i="17"/>
  <c r="AE19" i="17"/>
  <c r="AD19" i="17"/>
  <c r="K19" i="17"/>
  <c r="J19" i="17"/>
  <c r="I19" i="17"/>
  <c r="E19" i="17"/>
  <c r="AT18" i="17"/>
  <c r="AS18" i="17"/>
  <c r="AR18" i="17"/>
  <c r="AQ18" i="17"/>
  <c r="AP18" i="17"/>
  <c r="AO18" i="17"/>
  <c r="AN18" i="17"/>
  <c r="AM18" i="17"/>
  <c r="AL18" i="17"/>
  <c r="AK18" i="17"/>
  <c r="AJ18" i="17"/>
  <c r="AI18" i="17"/>
  <c r="AH18" i="17"/>
  <c r="AG18" i="17"/>
  <c r="AF18" i="17"/>
  <c r="AE18" i="17"/>
  <c r="AD18" i="17"/>
  <c r="K18" i="17"/>
  <c r="J18" i="17"/>
  <c r="I18" i="17"/>
  <c r="E18" i="17"/>
  <c r="AT17" i="17"/>
  <c r="AS17" i="17"/>
  <c r="AR17" i="17"/>
  <c r="AQ17" i="17"/>
  <c r="AP17" i="17"/>
  <c r="AO17" i="17"/>
  <c r="AN17" i="17"/>
  <c r="AM17" i="17"/>
  <c r="AL17" i="17"/>
  <c r="AK17" i="17"/>
  <c r="AJ17" i="17"/>
  <c r="AI17" i="17"/>
  <c r="AH17" i="17"/>
  <c r="AG17" i="17"/>
  <c r="AF17" i="17"/>
  <c r="AE17" i="17"/>
  <c r="AD17" i="17"/>
  <c r="K17" i="17"/>
  <c r="J17" i="17"/>
  <c r="I17" i="17"/>
  <c r="E17" i="17"/>
  <c r="AT16" i="17"/>
  <c r="AS16" i="17"/>
  <c r="AR16" i="17"/>
  <c r="AQ16" i="17"/>
  <c r="AP16" i="17"/>
  <c r="AO16" i="17"/>
  <c r="AN16" i="17"/>
  <c r="AM16" i="17"/>
  <c r="AL16" i="17"/>
  <c r="AK16" i="17"/>
  <c r="AJ16" i="17"/>
  <c r="AI16" i="17"/>
  <c r="AH16" i="17"/>
  <c r="AG16" i="17"/>
  <c r="AF16" i="17"/>
  <c r="AE16" i="17"/>
  <c r="AD16" i="17"/>
  <c r="K16" i="17"/>
  <c r="J16" i="17"/>
  <c r="I16" i="17"/>
  <c r="E16" i="17"/>
  <c r="AU16" i="17" s="1"/>
  <c r="AT15" i="17"/>
  <c r="AS15" i="17"/>
  <c r="AR15" i="17"/>
  <c r="AQ15" i="17"/>
  <c r="AP15" i="17"/>
  <c r="AO15" i="17"/>
  <c r="AN15" i="17"/>
  <c r="AM15" i="17"/>
  <c r="AL15" i="17"/>
  <c r="AK15" i="17"/>
  <c r="AJ15" i="17"/>
  <c r="AI15" i="17"/>
  <c r="AH15" i="17"/>
  <c r="AG15" i="17"/>
  <c r="AF15" i="17"/>
  <c r="AE15" i="17"/>
  <c r="AU15" i="17" s="1"/>
  <c r="AD15" i="17"/>
  <c r="K15" i="17"/>
  <c r="J15" i="17"/>
  <c r="I15" i="17"/>
  <c r="E15" i="17"/>
  <c r="AT14" i="17"/>
  <c r="AS14" i="17"/>
  <c r="AR14" i="17"/>
  <c r="AQ14" i="17"/>
  <c r="AP14" i="17"/>
  <c r="AO14" i="17"/>
  <c r="AN14" i="17"/>
  <c r="AM14" i="17"/>
  <c r="AL14" i="17"/>
  <c r="AK14" i="17"/>
  <c r="AJ14" i="17"/>
  <c r="AI14" i="17"/>
  <c r="AH14" i="17"/>
  <c r="AG14" i="17"/>
  <c r="AF14" i="17"/>
  <c r="AE14" i="17"/>
  <c r="AD14" i="17"/>
  <c r="K14" i="17"/>
  <c r="J14" i="17"/>
  <c r="I14" i="17"/>
  <c r="E14" i="17"/>
  <c r="AT13" i="17"/>
  <c r="AS13" i="17"/>
  <c r="AR13" i="17"/>
  <c r="AQ13" i="17"/>
  <c r="AP13" i="17"/>
  <c r="AO13" i="17"/>
  <c r="AN13" i="17"/>
  <c r="AM13" i="17"/>
  <c r="AL13" i="17"/>
  <c r="AK13" i="17"/>
  <c r="AJ13" i="17"/>
  <c r="AI13" i="17"/>
  <c r="AH13" i="17"/>
  <c r="AG13" i="17"/>
  <c r="AF13" i="17"/>
  <c r="AE13" i="17"/>
  <c r="AD13" i="17"/>
  <c r="K13" i="17"/>
  <c r="J13" i="17"/>
  <c r="I13" i="17"/>
  <c r="E13" i="17"/>
  <c r="AT12" i="17"/>
  <c r="AS12" i="17"/>
  <c r="AR12" i="17"/>
  <c r="AQ12" i="17"/>
  <c r="AP12" i="17"/>
  <c r="AO12" i="17"/>
  <c r="AN12" i="17"/>
  <c r="AM12" i="17"/>
  <c r="AL12" i="17"/>
  <c r="AK12" i="17"/>
  <c r="AJ12" i="17"/>
  <c r="AI12" i="17"/>
  <c r="AH12" i="17"/>
  <c r="AG12" i="17"/>
  <c r="AF12" i="17"/>
  <c r="AE12" i="17"/>
  <c r="AD12" i="17"/>
  <c r="K12" i="17"/>
  <c r="J12" i="17"/>
  <c r="I12" i="17"/>
  <c r="E12" i="17"/>
  <c r="AT11" i="17"/>
  <c r="AS11" i="17"/>
  <c r="AR11" i="17"/>
  <c r="AQ11" i="17"/>
  <c r="AP11" i="17"/>
  <c r="AO11" i="17"/>
  <c r="AN11" i="17"/>
  <c r="AM11" i="17"/>
  <c r="AL11" i="17"/>
  <c r="AK11" i="17"/>
  <c r="AJ11" i="17"/>
  <c r="AI11" i="17"/>
  <c r="AH11" i="17"/>
  <c r="AG11" i="17"/>
  <c r="AF11" i="17"/>
  <c r="AE11" i="17"/>
  <c r="AD11" i="17"/>
  <c r="K11" i="17"/>
  <c r="J11" i="17"/>
  <c r="I11" i="17"/>
  <c r="E11" i="17"/>
  <c r="AT10" i="17"/>
  <c r="AS10" i="17"/>
  <c r="AR10" i="17"/>
  <c r="AQ10" i="17"/>
  <c r="AP10" i="17"/>
  <c r="AO10" i="17"/>
  <c r="AN10" i="17"/>
  <c r="AM10" i="17"/>
  <c r="AL10" i="17"/>
  <c r="AK10" i="17"/>
  <c r="AJ10" i="17"/>
  <c r="AI10" i="17"/>
  <c r="AH10" i="17"/>
  <c r="AG10" i="17"/>
  <c r="AF10" i="17"/>
  <c r="AE10" i="17"/>
  <c r="AD10" i="17"/>
  <c r="K10" i="17"/>
  <c r="J10" i="17"/>
  <c r="Z10" i="17" s="1"/>
  <c r="I10" i="17"/>
  <c r="E10" i="17"/>
  <c r="B21" i="15"/>
  <c r="B20" i="15"/>
  <c r="B18" i="15"/>
  <c r="B15" i="15"/>
  <c r="B14" i="15"/>
  <c r="B12" i="15"/>
  <c r="O9" i="15"/>
  <c r="G9" i="15"/>
  <c r="B9" i="15"/>
  <c r="Q9" i="15" s="1"/>
  <c r="B8" i="15"/>
  <c r="S8" i="15" s="1"/>
  <c r="B4" i="15"/>
  <c r="S4" i="15" s="1"/>
  <c r="B3" i="15"/>
  <c r="Y12" i="17"/>
  <c r="K9" i="15" l="1"/>
  <c r="AU10" i="17"/>
  <c r="BO27" i="17"/>
  <c r="S9" i="15"/>
  <c r="AU26" i="17"/>
  <c r="BO15" i="17"/>
  <c r="V15" i="17" s="1"/>
  <c r="BO19" i="17"/>
  <c r="BO23" i="17"/>
  <c r="AU11" i="17"/>
  <c r="AU12" i="17"/>
  <c r="AU19" i="17"/>
  <c r="AU27" i="17"/>
  <c r="BO10" i="17"/>
  <c r="BO18" i="17"/>
  <c r="BO22" i="17"/>
  <c r="BO26" i="17"/>
  <c r="V26" i="17" s="1"/>
  <c r="BO12" i="17"/>
  <c r="AU18" i="17"/>
  <c r="BO11" i="17"/>
  <c r="AU13" i="17"/>
  <c r="AU14" i="17"/>
  <c r="AU21" i="17"/>
  <c r="V21" i="17" s="1"/>
  <c r="AU22" i="17"/>
  <c r="BO13" i="17"/>
  <c r="V13" i="17" s="1"/>
  <c r="BO17" i="17"/>
  <c r="BO21" i="17"/>
  <c r="BO29" i="17"/>
  <c r="AU17" i="17"/>
  <c r="V17" i="17" s="1"/>
  <c r="AU25" i="17"/>
  <c r="C9" i="15"/>
  <c r="BO20" i="17"/>
  <c r="Z11" i="17"/>
  <c r="AU29" i="17"/>
  <c r="BO14" i="17"/>
  <c r="BO25" i="17"/>
  <c r="S3" i="15"/>
  <c r="AA11" i="17"/>
  <c r="Z12" i="17"/>
  <c r="AA10" i="17"/>
  <c r="E4" i="15"/>
  <c r="I4" i="15"/>
  <c r="M4" i="15"/>
  <c r="Q4" i="15"/>
  <c r="C4" i="15"/>
  <c r="G4" i="15"/>
  <c r="K4" i="15"/>
  <c r="O4" i="15"/>
  <c r="E9" i="15"/>
  <c r="I9" i="15"/>
  <c r="M9" i="15"/>
  <c r="V19" i="17"/>
  <c r="V23" i="17"/>
  <c r="V25" i="17"/>
  <c r="V27" i="17"/>
  <c r="V29" i="17"/>
  <c r="T9" i="15"/>
  <c r="Y11" i="17"/>
  <c r="AA12" i="17"/>
  <c r="T4" i="15"/>
  <c r="D3" i="15"/>
  <c r="F3" i="15"/>
  <c r="H3" i="15"/>
  <c r="J3" i="15"/>
  <c r="L3" i="15"/>
  <c r="N3" i="15"/>
  <c r="P3" i="15"/>
  <c r="R3" i="15"/>
  <c r="T3" i="15"/>
  <c r="D8" i="15"/>
  <c r="F8" i="15"/>
  <c r="H8" i="15"/>
  <c r="J8" i="15"/>
  <c r="L8" i="15"/>
  <c r="N8" i="15"/>
  <c r="P8" i="15"/>
  <c r="R8" i="15"/>
  <c r="T8" i="15"/>
  <c r="C3" i="15"/>
  <c r="E3" i="15"/>
  <c r="G3" i="15"/>
  <c r="I3" i="15"/>
  <c r="K3" i="15"/>
  <c r="M3" i="15"/>
  <c r="O3" i="15"/>
  <c r="Q3" i="15"/>
  <c r="D4" i="15"/>
  <c r="F4" i="15"/>
  <c r="H4" i="15"/>
  <c r="J4" i="15"/>
  <c r="L4" i="15"/>
  <c r="N4" i="15"/>
  <c r="P4" i="15"/>
  <c r="R4" i="15"/>
  <c r="C8" i="15"/>
  <c r="E8" i="15"/>
  <c r="G8" i="15"/>
  <c r="I8" i="15"/>
  <c r="K8" i="15"/>
  <c r="M8" i="15"/>
  <c r="O8" i="15"/>
  <c r="Q8" i="15"/>
  <c r="D9" i="15"/>
  <c r="F9" i="15"/>
  <c r="H9" i="15"/>
  <c r="J9" i="15"/>
  <c r="L9" i="15"/>
  <c r="N9" i="15"/>
  <c r="P9" i="15"/>
  <c r="R9" i="15"/>
  <c r="S10" i="17"/>
  <c r="S11" i="17"/>
  <c r="S12" i="17"/>
  <c r="AA14" i="17"/>
  <c r="Y14" i="17"/>
  <c r="S14" i="17"/>
  <c r="Z14" i="17"/>
  <c r="AA16" i="17"/>
  <c r="Y16" i="17"/>
  <c r="S16" i="17"/>
  <c r="Z16" i="17"/>
  <c r="AA18" i="17"/>
  <c r="Y18" i="17"/>
  <c r="S18" i="17"/>
  <c r="Z18" i="17"/>
  <c r="AA20" i="17"/>
  <c r="Y20" i="17"/>
  <c r="S20" i="17"/>
  <c r="Z20" i="17"/>
  <c r="AA22" i="17"/>
  <c r="Y22" i="17"/>
  <c r="S22" i="17"/>
  <c r="Z22" i="17"/>
  <c r="AA24" i="17"/>
  <c r="Y24" i="17"/>
  <c r="S24" i="17"/>
  <c r="Z24" i="17"/>
  <c r="AA26" i="17"/>
  <c r="Y26" i="17"/>
  <c r="S26" i="17"/>
  <c r="Z26" i="17"/>
  <c r="AA28" i="17"/>
  <c r="Y28" i="17"/>
  <c r="S28" i="17"/>
  <c r="Z28" i="17"/>
  <c r="V10" i="17"/>
  <c r="V11" i="17"/>
  <c r="V12" i="17"/>
  <c r="AA13" i="17"/>
  <c r="Y13" i="17"/>
  <c r="S13" i="17"/>
  <c r="Z13" i="17"/>
  <c r="V14" i="17"/>
  <c r="AA15" i="17"/>
  <c r="Y15" i="17"/>
  <c r="S15" i="17"/>
  <c r="Z15" i="17"/>
  <c r="V16" i="17"/>
  <c r="AA17" i="17"/>
  <c r="Y17" i="17"/>
  <c r="S17" i="17"/>
  <c r="Z17" i="17"/>
  <c r="V18" i="17"/>
  <c r="AA19" i="17"/>
  <c r="Y19" i="17"/>
  <c r="S19" i="17"/>
  <c r="Z19" i="17"/>
  <c r="V20" i="17"/>
  <c r="AA21" i="17"/>
  <c r="Y21" i="17"/>
  <c r="S21" i="17"/>
  <c r="Z21" i="17"/>
  <c r="V22" i="17"/>
  <c r="AA23" i="17"/>
  <c r="Y23" i="17"/>
  <c r="S23" i="17"/>
  <c r="Z23" i="17"/>
  <c r="V24" i="17"/>
  <c r="AA25" i="17"/>
  <c r="Y25" i="17"/>
  <c r="S25" i="17"/>
  <c r="Z25" i="17"/>
  <c r="AA27" i="17"/>
  <c r="Y27" i="17"/>
  <c r="S27" i="17"/>
  <c r="Z27" i="17"/>
  <c r="V28" i="17"/>
  <c r="AA29" i="17"/>
  <c r="Y29" i="17"/>
  <c r="S29" i="17"/>
  <c r="Z29" i="17"/>
  <c r="S21" i="15" l="1"/>
  <c r="R21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/>
  <c r="D21" i="15"/>
  <c r="C21" i="15"/>
  <c r="S15" i="15"/>
  <c r="R15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T15" i="15"/>
  <c r="S20" i="15"/>
  <c r="R20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E20" i="15"/>
  <c r="C20" i="15"/>
  <c r="S14" i="15"/>
  <c r="R14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C14" i="15"/>
  <c r="T21" i="15"/>
  <c r="T14" i="15" l="1"/>
  <c r="T20" i="15"/>
  <c r="D20" i="15"/>
  <c r="V20" i="15" s="1"/>
  <c r="V14" i="15"/>
  <c r="X14" i="15"/>
  <c r="W14" i="15"/>
  <c r="W20" i="15"/>
  <c r="X20" i="15"/>
  <c r="W21" i="15" l="1"/>
  <c r="AA20" i="15" s="1"/>
  <c r="V21" i="15"/>
  <c r="Z20" i="15" s="1"/>
  <c r="X21" i="15"/>
  <c r="AB20" i="15" s="1"/>
  <c r="W15" i="15"/>
  <c r="AA14" i="15" s="1"/>
  <c r="X15" i="15"/>
  <c r="AB14" i="15" s="1"/>
  <c r="V15" i="15"/>
  <c r="Z14" i="15" s="1"/>
  <c r="C3" i="4" l="1" a="1"/>
  <c r="C3" i="4" s="1"/>
  <c r="B3" i="4" a="1"/>
  <c r="B3" i="4" s="1"/>
  <c r="C3" i="3" a="1"/>
  <c r="C3" i="3" s="1"/>
  <c r="B3" i="3" a="1"/>
  <c r="B3" i="3" s="1"/>
  <c r="B66" i="4" l="1"/>
  <c r="B34" i="4"/>
  <c r="B82" i="4"/>
  <c r="B50" i="4"/>
  <c r="B18" i="4"/>
  <c r="B74" i="4"/>
  <c r="B58" i="4"/>
  <c r="B42" i="4"/>
  <c r="B26" i="4"/>
  <c r="B10" i="4"/>
  <c r="B86" i="4"/>
  <c r="B78" i="4"/>
  <c r="B70" i="4"/>
  <c r="B62" i="4"/>
  <c r="B54" i="4"/>
  <c r="B46" i="4"/>
  <c r="B38" i="4"/>
  <c r="B30" i="4"/>
  <c r="B22" i="4"/>
  <c r="B14" i="4"/>
  <c r="B6" i="4"/>
  <c r="B88" i="4"/>
  <c r="F56" i="7" s="1"/>
  <c r="B84" i="4"/>
  <c r="B80" i="4"/>
  <c r="B76" i="4"/>
  <c r="B72" i="4"/>
  <c r="B68" i="4"/>
  <c r="B64" i="4"/>
  <c r="B60" i="4"/>
  <c r="B56" i="4"/>
  <c r="B52" i="4"/>
  <c r="B48" i="4"/>
  <c r="B44" i="4"/>
  <c r="B40" i="4"/>
  <c r="B36" i="4"/>
  <c r="B32" i="4"/>
  <c r="B28" i="4"/>
  <c r="B24" i="4"/>
  <c r="B20" i="4"/>
  <c r="B16" i="4"/>
  <c r="B12" i="4"/>
  <c r="B8" i="4"/>
  <c r="B4" i="4"/>
  <c r="B87" i="4"/>
  <c r="B85" i="4"/>
  <c r="B83" i="4"/>
  <c r="B81" i="4"/>
  <c r="B79" i="4"/>
  <c r="B77" i="4"/>
  <c r="B75" i="4"/>
  <c r="B73" i="4"/>
  <c r="B71" i="4"/>
  <c r="B69" i="4"/>
  <c r="B67" i="4"/>
  <c r="B65" i="4"/>
  <c r="B63" i="4"/>
  <c r="B61" i="4"/>
  <c r="B59" i="4"/>
  <c r="B57" i="4"/>
  <c r="B55" i="4"/>
  <c r="B53" i="4"/>
  <c r="B51" i="4"/>
  <c r="B49" i="4"/>
  <c r="B47" i="4"/>
  <c r="B45" i="4"/>
  <c r="B43" i="4"/>
  <c r="B41" i="4"/>
  <c r="B39" i="4"/>
  <c r="B37" i="4"/>
  <c r="B35" i="4"/>
  <c r="B33" i="4"/>
  <c r="B31" i="4"/>
  <c r="B29" i="4"/>
  <c r="B27" i="4"/>
  <c r="B25" i="4"/>
  <c r="B23" i="4"/>
  <c r="B21" i="4"/>
  <c r="B19" i="4"/>
  <c r="B17" i="4"/>
  <c r="B15" i="4"/>
  <c r="B13" i="4"/>
  <c r="B11" i="4"/>
  <c r="B9" i="4"/>
  <c r="B7" i="4"/>
  <c r="B5" i="4"/>
  <c r="C88" i="4"/>
  <c r="G56" i="7" s="1"/>
  <c r="C86" i="3"/>
  <c r="C82" i="3"/>
  <c r="C78" i="3"/>
  <c r="C74" i="3"/>
  <c r="C70" i="3"/>
  <c r="C66" i="3"/>
  <c r="C62" i="3"/>
  <c r="C58" i="3"/>
  <c r="C54" i="3"/>
  <c r="C50" i="3"/>
  <c r="C46" i="3"/>
  <c r="C42" i="3"/>
  <c r="C38" i="3"/>
  <c r="C34" i="3"/>
  <c r="C30" i="3"/>
  <c r="C26" i="3"/>
  <c r="C22" i="3"/>
  <c r="C18" i="3"/>
  <c r="C14" i="3"/>
  <c r="C10" i="3"/>
  <c r="C6" i="3"/>
  <c r="C88" i="3"/>
  <c r="C84" i="3"/>
  <c r="C80" i="3"/>
  <c r="C76" i="3"/>
  <c r="C72" i="3"/>
  <c r="C68" i="3"/>
  <c r="C64" i="3"/>
  <c r="C60" i="3"/>
  <c r="C56" i="3"/>
  <c r="C52" i="3"/>
  <c r="C48" i="3"/>
  <c r="C44" i="3"/>
  <c r="C40" i="3"/>
  <c r="C36" i="3"/>
  <c r="C32" i="3"/>
  <c r="C28" i="3"/>
  <c r="C24" i="3"/>
  <c r="C20" i="3"/>
  <c r="C16" i="3"/>
  <c r="C12" i="3"/>
  <c r="C8" i="3"/>
  <c r="C4" i="3"/>
  <c r="B88" i="3"/>
  <c r="B56" i="7" s="1"/>
  <c r="C87" i="3"/>
  <c r="C85" i="3"/>
  <c r="C83" i="3"/>
  <c r="C81" i="3"/>
  <c r="C79" i="3"/>
  <c r="C77" i="3"/>
  <c r="C75" i="3"/>
  <c r="C73" i="3"/>
  <c r="C71" i="3"/>
  <c r="C69" i="3"/>
  <c r="C67" i="3"/>
  <c r="C65" i="3"/>
  <c r="C63" i="3"/>
  <c r="C61" i="3"/>
  <c r="C59" i="3"/>
  <c r="C57" i="3"/>
  <c r="C55" i="3"/>
  <c r="C53" i="3"/>
  <c r="C51" i="3"/>
  <c r="C49" i="3"/>
  <c r="C47" i="3"/>
  <c r="C45" i="3"/>
  <c r="C43" i="3"/>
  <c r="C41" i="3"/>
  <c r="C39" i="3"/>
  <c r="C37" i="3"/>
  <c r="C35" i="3"/>
  <c r="C33" i="3"/>
  <c r="C31" i="3"/>
  <c r="C29" i="3"/>
  <c r="C27" i="3"/>
  <c r="C25" i="3"/>
  <c r="C23" i="3"/>
  <c r="C21" i="3"/>
  <c r="C19" i="3"/>
  <c r="C17" i="3"/>
  <c r="C15" i="3"/>
  <c r="C13" i="3"/>
  <c r="C11" i="3"/>
  <c r="C9" i="3"/>
  <c r="C7" i="3"/>
  <c r="C5" i="3"/>
  <c r="C86" i="4"/>
  <c r="C84" i="4"/>
  <c r="C82" i="4"/>
  <c r="C80" i="4"/>
  <c r="C78" i="4"/>
  <c r="C76" i="4"/>
  <c r="C74" i="4"/>
  <c r="C72" i="4"/>
  <c r="C70" i="4"/>
  <c r="C68" i="4"/>
  <c r="C66" i="4"/>
  <c r="C64" i="4"/>
  <c r="C62" i="4"/>
  <c r="C60" i="4"/>
  <c r="C58" i="4"/>
  <c r="C56" i="4"/>
  <c r="C54" i="4"/>
  <c r="C52" i="4"/>
  <c r="C50" i="4"/>
  <c r="C48" i="4"/>
  <c r="C46" i="4"/>
  <c r="C44" i="4"/>
  <c r="C42" i="4"/>
  <c r="C40" i="4"/>
  <c r="C38" i="4"/>
  <c r="C36" i="4"/>
  <c r="C34" i="4"/>
  <c r="C32" i="4"/>
  <c r="C30" i="4"/>
  <c r="C28" i="4"/>
  <c r="C26" i="4"/>
  <c r="C24" i="4"/>
  <c r="C22" i="4"/>
  <c r="C20" i="4"/>
  <c r="C18" i="4"/>
  <c r="C16" i="4"/>
  <c r="C14" i="4"/>
  <c r="C12" i="4"/>
  <c r="C10" i="4"/>
  <c r="C8" i="4"/>
  <c r="C6" i="4"/>
  <c r="C4" i="4"/>
  <c r="C87" i="4"/>
  <c r="C85" i="4"/>
  <c r="C83" i="4"/>
  <c r="C81" i="4"/>
  <c r="C79" i="4"/>
  <c r="C77" i="4"/>
  <c r="C75" i="4"/>
  <c r="C73" i="4"/>
  <c r="C71" i="4"/>
  <c r="C69" i="4"/>
  <c r="C67" i="4"/>
  <c r="C65" i="4"/>
  <c r="C63" i="4"/>
  <c r="C61" i="4"/>
  <c r="C59" i="4"/>
  <c r="C57" i="4"/>
  <c r="C55" i="4"/>
  <c r="C53" i="4"/>
  <c r="C51" i="4"/>
  <c r="C49" i="4"/>
  <c r="C47" i="4"/>
  <c r="C45" i="4"/>
  <c r="C43" i="4"/>
  <c r="C41" i="4"/>
  <c r="C39" i="4"/>
  <c r="C37" i="4"/>
  <c r="C35" i="4"/>
  <c r="C33" i="4"/>
  <c r="C31" i="4"/>
  <c r="C29" i="4"/>
  <c r="C27" i="4"/>
  <c r="C25" i="4"/>
  <c r="C23" i="4"/>
  <c r="C21" i="4"/>
  <c r="C19" i="4"/>
  <c r="C17" i="4"/>
  <c r="C15" i="4"/>
  <c r="C13" i="4"/>
  <c r="C11" i="4"/>
  <c r="C9" i="4"/>
  <c r="C7" i="4"/>
  <c r="C5" i="4"/>
  <c r="B86" i="3"/>
  <c r="B84" i="3"/>
  <c r="B82" i="3"/>
  <c r="B80" i="3"/>
  <c r="B78" i="3"/>
  <c r="B76" i="3"/>
  <c r="B74" i="3"/>
  <c r="B72" i="3"/>
  <c r="B70" i="3"/>
  <c r="B68" i="3"/>
  <c r="B66" i="3"/>
  <c r="B64" i="3"/>
  <c r="B62" i="3"/>
  <c r="B60" i="3"/>
  <c r="B58" i="3"/>
  <c r="B56" i="3"/>
  <c r="B54" i="3"/>
  <c r="B52" i="3"/>
  <c r="B50" i="3"/>
  <c r="B48" i="3"/>
  <c r="B46" i="3"/>
  <c r="B44" i="3"/>
  <c r="B42" i="3"/>
  <c r="B40" i="3"/>
  <c r="B38" i="3"/>
  <c r="B36" i="3"/>
  <c r="B34" i="3"/>
  <c r="B32" i="3"/>
  <c r="B30" i="3"/>
  <c r="B28" i="3"/>
  <c r="B26" i="3"/>
  <c r="B24" i="3"/>
  <c r="B22" i="3"/>
  <c r="B20" i="3"/>
  <c r="B18" i="3"/>
  <c r="B16" i="3"/>
  <c r="B14" i="3"/>
  <c r="B12" i="3"/>
  <c r="B10" i="3"/>
  <c r="B8" i="3"/>
  <c r="B6" i="3"/>
  <c r="B4" i="3"/>
  <c r="B87" i="3"/>
  <c r="B85" i="3"/>
  <c r="B83" i="3"/>
  <c r="B81" i="3"/>
  <c r="B79" i="3"/>
  <c r="B77" i="3"/>
  <c r="B75" i="3"/>
  <c r="B73" i="3"/>
  <c r="B71" i="3"/>
  <c r="B69" i="3"/>
  <c r="B67" i="3"/>
  <c r="B65" i="3"/>
  <c r="B63" i="3"/>
  <c r="B61" i="3"/>
  <c r="B59" i="3"/>
  <c r="B57" i="3"/>
  <c r="B55" i="3"/>
  <c r="B53" i="3"/>
  <c r="B51" i="3"/>
  <c r="B49" i="3"/>
  <c r="B47" i="3"/>
  <c r="B45" i="3"/>
  <c r="B43" i="3"/>
  <c r="B41" i="3"/>
  <c r="B39" i="3"/>
  <c r="B37" i="3"/>
  <c r="B35" i="3"/>
  <c r="B33" i="3"/>
  <c r="B31" i="3"/>
  <c r="B29" i="3"/>
  <c r="B27" i="3"/>
  <c r="B25" i="3"/>
  <c r="B23" i="3"/>
  <c r="B21" i="3"/>
  <c r="B19" i="3"/>
  <c r="B17" i="3"/>
  <c r="B15" i="3"/>
  <c r="B13" i="3"/>
  <c r="B11" i="3"/>
  <c r="B9" i="3"/>
  <c r="B7" i="3"/>
  <c r="B5" i="3"/>
  <c r="F39" i="7" l="1"/>
  <c r="F43" i="7"/>
  <c r="F47" i="7"/>
  <c r="F51" i="7"/>
  <c r="F55" i="7"/>
  <c r="J16" i="7"/>
  <c r="J17" i="7"/>
  <c r="L17" i="7"/>
  <c r="L9" i="7"/>
  <c r="K17" i="7"/>
  <c r="L16" i="7"/>
  <c r="B15" i="7"/>
  <c r="B16" i="7" s="1"/>
  <c r="L8" i="7"/>
  <c r="K16" i="7"/>
  <c r="F15" i="7"/>
  <c r="F16" i="7" s="1"/>
  <c r="B39" i="7"/>
  <c r="B43" i="7"/>
  <c r="B47" i="7"/>
  <c r="B51" i="7"/>
  <c r="B55" i="7"/>
  <c r="G43" i="7"/>
  <c r="G47" i="7"/>
  <c r="G51" i="7"/>
  <c r="G55" i="7"/>
  <c r="G39" i="7"/>
  <c r="C43" i="7"/>
  <c r="C47" i="7"/>
  <c r="C51" i="7"/>
  <c r="C55" i="7"/>
  <c r="C39" i="7"/>
  <c r="B42" i="7"/>
  <c r="B46" i="7"/>
  <c r="B50" i="7"/>
  <c r="B54" i="7"/>
  <c r="G42" i="7"/>
  <c r="G46" i="7"/>
  <c r="G50" i="7"/>
  <c r="G54" i="7"/>
  <c r="C40" i="7"/>
  <c r="C48" i="7"/>
  <c r="S31" i="7"/>
  <c r="C56" i="7"/>
  <c r="C42" i="7"/>
  <c r="C50" i="7"/>
  <c r="F40" i="7"/>
  <c r="F48" i="7"/>
  <c r="F54" i="7"/>
  <c r="B41" i="7"/>
  <c r="B45" i="7"/>
  <c r="B49" i="7"/>
  <c r="B53" i="7"/>
  <c r="B40" i="7"/>
  <c r="B44" i="7"/>
  <c r="B48" i="7"/>
  <c r="B52" i="7"/>
  <c r="G41" i="7"/>
  <c r="G45" i="7"/>
  <c r="G49" i="7"/>
  <c r="G53" i="7"/>
  <c r="G40" i="7"/>
  <c r="G44" i="7"/>
  <c r="G48" i="7"/>
  <c r="G52" i="7"/>
  <c r="C41" i="7"/>
  <c r="C45" i="7"/>
  <c r="C49" i="7"/>
  <c r="C53" i="7"/>
  <c r="S26" i="7"/>
  <c r="C44" i="7"/>
  <c r="C52" i="7"/>
  <c r="C46" i="7"/>
  <c r="C54" i="7"/>
  <c r="F41" i="7"/>
  <c r="F45" i="7"/>
  <c r="F49" i="7"/>
  <c r="F53" i="7"/>
  <c r="F44" i="7"/>
  <c r="F52" i="7"/>
  <c r="F46" i="7"/>
  <c r="F50" i="7"/>
  <c r="F42" i="7"/>
  <c r="D26" i="7"/>
  <c r="H26" i="7"/>
  <c r="L26" i="7"/>
  <c r="P26" i="7"/>
  <c r="C26" i="7"/>
  <c r="G26" i="7"/>
  <c r="K26" i="7"/>
  <c r="O26" i="7"/>
  <c r="D31" i="7"/>
  <c r="H31" i="7"/>
  <c r="L31" i="7"/>
  <c r="P31" i="7"/>
  <c r="B26" i="7"/>
  <c r="F7" i="7"/>
  <c r="C31" i="7"/>
  <c r="E31" i="7"/>
  <c r="K9" i="7"/>
  <c r="G31" i="7"/>
  <c r="I31" i="7"/>
  <c r="K31" i="7"/>
  <c r="M31" i="7"/>
  <c r="O31" i="7"/>
  <c r="Q31" i="7"/>
  <c r="F26" i="7"/>
  <c r="J26" i="7"/>
  <c r="N26" i="7"/>
  <c r="R26" i="7"/>
  <c r="E26" i="7"/>
  <c r="K8" i="7"/>
  <c r="I26" i="7"/>
  <c r="M26" i="7"/>
  <c r="Q26" i="7"/>
  <c r="F31" i="7"/>
  <c r="J31" i="7"/>
  <c r="N31" i="7"/>
  <c r="R31" i="7"/>
  <c r="J8" i="7"/>
  <c r="B7" i="7"/>
  <c r="F8" i="7"/>
  <c r="J9" i="7"/>
  <c r="B31" i="7"/>
  <c r="F60" i="7" l="1"/>
  <c r="F58" i="7"/>
  <c r="B58" i="7"/>
  <c r="F59" i="7"/>
  <c r="B60" i="7"/>
  <c r="B59" i="7"/>
  <c r="G58" i="7" l="1"/>
  <c r="F62" i="7" s="1"/>
  <c r="G59" i="7"/>
  <c r="F63" i="7" s="1"/>
  <c r="G60" i="7"/>
  <c r="F64" i="7" s="1"/>
  <c r="C59" i="7"/>
  <c r="B63" i="7" s="1"/>
  <c r="C60" i="7"/>
  <c r="B64" i="7" s="1"/>
  <c r="C58" i="7"/>
  <c r="B62" i="7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31D756E-17E3-4B33-BD54-E804AB2AAF1C}" keepAlive="1" name="ThisWorkbookDataModel" description="データ モデル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D5F74AF3-E882-4953-8448-4C5CC71325E7}" keepAlive="1" name="クエリ - 01_本庁" description="ブック内の '01_本庁' クエリへの接続です。" type="5" refreshedVersion="0" background="1">
    <dbPr connection="Provider=Microsoft.Mashup.OleDb.1;Data Source=$Workbook$;Location=01_本庁;Extended Properties=&quot;&quot;" command="SELECT * FROM [01_本庁]"/>
  </connection>
  <connection id="3" xr16:uid="{136CB1B0-A5F0-4A33-9C2A-7332D24B7571}" keepAlive="1" name="クエリ - 02_追浜" description="ブック内の '02_追浜' クエリへの接続です。" type="5" refreshedVersion="0" background="1">
    <dbPr connection="Provider=Microsoft.Mashup.OleDb.1;Data Source=$Workbook$;Location=02_追浜;Extended Properties=&quot;&quot;" command="SELECT * FROM [02_追浜]"/>
  </connection>
  <connection id="4" xr16:uid="{803CBBB7-A828-4953-97E4-6050218ACF2C}" keepAlive="1" name="クエリ - 03_田浦" description="ブック内の '03_田浦' クエリへの接続です。" type="5" refreshedVersion="0" background="1">
    <dbPr connection="Provider=Microsoft.Mashup.OleDb.1;Data Source=$Workbook$;Location=03_田浦;Extended Properties=&quot;&quot;" command="SELECT * FROM [03_田浦]"/>
  </connection>
  <connection id="5" xr16:uid="{5DCBCC9A-F6CB-4359-962C-D229DC8EBD12}" keepAlive="1" name="クエリ - 04_逸見" description="ブック内の '04_逸見' クエリへの接続です。" type="5" refreshedVersion="0" background="1">
    <dbPr connection="Provider=Microsoft.Mashup.OleDb.1;Data Source=$Workbook$;Location=04_逸見;Extended Properties=&quot;&quot;" command="SELECT * FROM [04_逸見]"/>
  </connection>
  <connection id="6" xr16:uid="{E8298DF5-CE35-4AF0-A5BF-2D3AA7141EAF}" keepAlive="1" name="クエリ - 05_衣笠" description="ブック内の '05_衣笠' クエリへの接続です。" type="5" refreshedVersion="0" background="1">
    <dbPr connection="Provider=Microsoft.Mashup.OleDb.1;Data Source=$Workbook$;Location=05_衣笠;Extended Properties=&quot;&quot;" command="SELECT * FROM [05_衣笠]"/>
  </connection>
  <connection id="7" xr16:uid="{9E284ADF-3A23-4387-9A75-6541B94EB7FE}" keepAlive="1" name="クエリ - 06_大津" description="ブック内の '06_大津' クエリへの接続です。" type="5" refreshedVersion="0" background="1">
    <dbPr connection="Provider=Microsoft.Mashup.OleDb.1;Data Source=$Workbook$;Location=06_大津;Extended Properties=&quot;&quot;" command="SELECT * FROM [06_大津]"/>
  </connection>
  <connection id="8" xr16:uid="{F7943EF1-E82A-435D-AE86-43A0C213AA8C}" keepAlive="1" name="クエリ - 07_浦賀" description="ブック内の '07_浦賀' クエリへの接続です。" type="5" refreshedVersion="0" background="1">
    <dbPr connection="Provider=Microsoft.Mashup.OleDb.1;Data Source=$Workbook$;Location=07_浦賀;Extended Properties=&quot;&quot;" command="SELECT * FROM [07_浦賀]"/>
  </connection>
  <connection id="9" xr16:uid="{DD09E78E-3B8B-4C9F-B74D-45DFC95C401B}" keepAlive="1" name="クエリ - 08_久里浜" description="ブック内の '08_久里浜' クエリへの接続です。" type="5" refreshedVersion="0" background="1">
    <dbPr connection="Provider=Microsoft.Mashup.OleDb.1;Data Source=$Workbook$;Location=08_久里浜;Extended Properties=&quot;&quot;" command="SELECT * FROM [08_久里浜]"/>
  </connection>
  <connection id="10" xr16:uid="{2A13AFD2-B26A-421C-A452-6D4C14F30D69}" keepAlive="1" name="クエリ - 09_北下浦" description="ブック内の '09_北下浦' クエリへの接続です。" type="5" refreshedVersion="0" background="1">
    <dbPr connection="Provider=Microsoft.Mashup.OleDb.1;Data Source=$Workbook$;Location=09_北下浦;Extended Properties=&quot;&quot;" command="SELECT * FROM [09_北下浦]"/>
  </connection>
  <connection id="11" xr16:uid="{B279ECA9-3EA2-4D31-9CB5-5ABC48E5226F}" keepAlive="1" name="クエリ - 10_西" description="ブック内の '10_西' クエリへの接続です。" type="5" refreshedVersion="0" background="1">
    <dbPr connection="Provider=Microsoft.Mashup.OleDb.1;Data Source=$Workbook$;Location=10_西;Extended Properties=&quot;&quot;" command="SELECT * FROM [10_西]"/>
  </connection>
  <connection id="12" xr16:uid="{B91CE1C6-2633-4EDB-9978-BB85A1BCDBC0}" name="クエリ - マスターデータ" description="ブック内の 'マスターデータ' クエリへの接続です。" type="100" refreshedVersion="6" minRefreshableVersion="5">
    <extLst>
      <ext xmlns:x15="http://schemas.microsoft.com/office/spreadsheetml/2010/11/main" uri="{DE250136-89BD-433C-8126-D09CA5730AF9}">
        <x15:connection id="609ac26b-9539-4dc8-bee6-cf5d9aaa3163"/>
      </ext>
    </extLst>
  </connection>
  <connection id="13" xr16:uid="{5C7E9D67-2046-4A16-8D00-BCD2F78CD133}" name="接続" type="104" refreshedVersion="0" background="1">
    <extLst>
      <ext xmlns:x15="http://schemas.microsoft.com/office/spreadsheetml/2010/11/main" uri="{DE250136-89BD-433C-8126-D09CA5730AF9}">
        <x15:connection id="行政センター_時系列"/>
      </ext>
    </extLst>
  </connection>
  <connection id="14" xr16:uid="{31710DE2-B9BA-4328-9B4D-31F903D45F54}" name="接続1" type="104" refreshedVersion="0" background="1">
    <extLst>
      <ext xmlns:x15="http://schemas.microsoft.com/office/spreadsheetml/2010/11/main" uri="{DE250136-89BD-433C-8126-D09CA5730AF9}">
        <x15:connection id="町丁目_時系列"/>
      </ext>
    </extLst>
  </connection>
</connections>
</file>

<file path=xl/sharedStrings.xml><?xml version="1.0" encoding="utf-8"?>
<sst xmlns="http://schemas.openxmlformats.org/spreadsheetml/2006/main" count="2091" uniqueCount="636">
  <si>
    <t>列ラベル</t>
  </si>
  <si>
    <t>女性</t>
  </si>
  <si>
    <t>男性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</si>
  <si>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</si>
  <si>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</si>
  <si>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</si>
  <si>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</si>
  <si>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</si>
  <si>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</si>
  <si>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</si>
  <si>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</si>
  <si>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</si>
  <si>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</si>
  <si>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</si>
  <si>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</si>
  <si>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</si>
  <si>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</si>
  <si>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</si>
  <si>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</si>
  <si>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</si>
  <si>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</si>
  <si>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</si>
  <si>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</si>
  <si>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</si>
  <si>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</si>
  <si>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</si>
  <si>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</si>
  <si>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</si>
  <si>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</si>
  <si>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</si>
  <si>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</si>
  <si>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</si>
  <si>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</si>
  <si>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</si>
  <si>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</si>
  <si>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</si>
  <si>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</si>
  <si>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</si>
  <si>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</si>
  <si>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</si>
  <si>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</si>
  <si>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</si>
  <si>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40歳</t>
  </si>
  <si>
    <t>39歳</t>
  </si>
  <si>
    <t>41歳</t>
  </si>
  <si>
    <t>43歳</t>
  </si>
  <si>
    <t>42歳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</si>
  <si>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</si>
  <si>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</si>
  <si>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</si>
  <si>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</si>
  <si>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</si>
  <si>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</si>
  <si>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</si>
  <si>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</si>
  <si>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</si>
  <si>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</si>
  <si>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</si>
  <si>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</si>
  <si>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</si>
  <si>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</si>
  <si>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</si>
  <si>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</si>
  <si>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</si>
  <si>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</si>
  <si>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</si>
  <si>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</si>
  <si>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</si>
  <si>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</si>
  <si>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</si>
  <si>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</si>
  <si>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</si>
  <si>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</si>
  <si>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</si>
  <si>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</si>
  <si>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</si>
  <si>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</si>
  <si>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</si>
  <si>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</si>
  <si>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</si>
  <si>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</si>
  <si>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</si>
  <si>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</si>
  <si>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</si>
  <si>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</si>
  <si>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</si>
  <si>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</si>
  <si>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</si>
  <si>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85歳以上</t>
  </si>
  <si>
    <t>0歳</t>
    <rPh sb="1" eb="2">
      <t>サイ</t>
    </rPh>
    <phoneticPr fontId="2"/>
  </si>
  <si>
    <t>1歳</t>
    <rPh sb="1" eb="2">
      <t>サイ</t>
    </rPh>
    <phoneticPr fontId="2"/>
  </si>
  <si>
    <t>2歳</t>
    <rPh sb="1" eb="2">
      <t>サイ</t>
    </rPh>
    <phoneticPr fontId="2"/>
  </si>
  <si>
    <t>3歳</t>
    <rPh sb="1" eb="2">
      <t>サイ</t>
    </rPh>
    <phoneticPr fontId="2"/>
  </si>
  <si>
    <t>4歳</t>
    <rPh sb="1" eb="2">
      <t>サイ</t>
    </rPh>
    <phoneticPr fontId="2"/>
  </si>
  <si>
    <t>5歳</t>
    <rPh sb="1" eb="2">
      <t>サイ</t>
    </rPh>
    <phoneticPr fontId="2"/>
  </si>
  <si>
    <t>6歳</t>
    <rPh sb="1" eb="2">
      <t>サイ</t>
    </rPh>
    <phoneticPr fontId="2"/>
  </si>
  <si>
    <t>7歳</t>
    <rPh sb="1" eb="2">
      <t>サイ</t>
    </rPh>
    <phoneticPr fontId="2"/>
  </si>
  <si>
    <t>8歳</t>
    <rPh sb="1" eb="2">
      <t>サイ</t>
    </rPh>
    <phoneticPr fontId="2"/>
  </si>
  <si>
    <t>9歳</t>
    <rPh sb="1" eb="2">
      <t>サイ</t>
    </rPh>
    <phoneticPr fontId="2"/>
  </si>
  <si>
    <t>10歳</t>
    <rPh sb="2" eb="3">
      <t>サイ</t>
    </rPh>
    <phoneticPr fontId="2"/>
  </si>
  <si>
    <t>11歳</t>
    <rPh sb="2" eb="3">
      <t>サイ</t>
    </rPh>
    <phoneticPr fontId="2"/>
  </si>
  <si>
    <t>12歳</t>
    <rPh sb="2" eb="3">
      <t>サイ</t>
    </rPh>
    <phoneticPr fontId="2"/>
  </si>
  <si>
    <t>13歳</t>
    <rPh sb="2" eb="3">
      <t>サイ</t>
    </rPh>
    <phoneticPr fontId="2"/>
  </si>
  <si>
    <t>14歳</t>
    <rPh sb="2" eb="3">
      <t>サイ</t>
    </rPh>
    <phoneticPr fontId="2"/>
  </si>
  <si>
    <t>15歳</t>
    <rPh sb="2" eb="3">
      <t>サイ</t>
    </rPh>
    <phoneticPr fontId="2"/>
  </si>
  <si>
    <t>16歳</t>
    <rPh sb="2" eb="3">
      <t>サイ</t>
    </rPh>
    <phoneticPr fontId="2"/>
  </si>
  <si>
    <t>17歳</t>
    <rPh sb="2" eb="3">
      <t>サイ</t>
    </rPh>
    <phoneticPr fontId="2"/>
  </si>
  <si>
    <t>18歳</t>
    <rPh sb="2" eb="3">
      <t>サイ</t>
    </rPh>
    <phoneticPr fontId="2"/>
  </si>
  <si>
    <t>19歳</t>
    <rPh sb="2" eb="3">
      <t>サイ</t>
    </rPh>
    <phoneticPr fontId="2"/>
  </si>
  <si>
    <t>20歳</t>
    <rPh sb="2" eb="3">
      <t>サイ</t>
    </rPh>
    <phoneticPr fontId="2"/>
  </si>
  <si>
    <t>21歳</t>
    <rPh sb="2" eb="3">
      <t>サイ</t>
    </rPh>
    <phoneticPr fontId="2"/>
  </si>
  <si>
    <t>22歳</t>
    <rPh sb="2" eb="3">
      <t>サイ</t>
    </rPh>
    <phoneticPr fontId="2"/>
  </si>
  <si>
    <t>23歳</t>
    <rPh sb="2" eb="3">
      <t>サイ</t>
    </rPh>
    <phoneticPr fontId="2"/>
  </si>
  <si>
    <t>24歳</t>
    <rPh sb="2" eb="3">
      <t>サイ</t>
    </rPh>
    <phoneticPr fontId="2"/>
  </si>
  <si>
    <t>25歳</t>
    <rPh sb="2" eb="3">
      <t>サイ</t>
    </rPh>
    <phoneticPr fontId="2"/>
  </si>
  <si>
    <t>26歳</t>
    <rPh sb="2" eb="3">
      <t>サイ</t>
    </rPh>
    <phoneticPr fontId="2"/>
  </si>
  <si>
    <t>27歳</t>
    <rPh sb="2" eb="3">
      <t>サイ</t>
    </rPh>
    <phoneticPr fontId="2"/>
  </si>
  <si>
    <t>28歳</t>
    <rPh sb="2" eb="3">
      <t>サイ</t>
    </rPh>
    <phoneticPr fontId="2"/>
  </si>
  <si>
    <t>29歳</t>
    <rPh sb="2" eb="3">
      <t>サイ</t>
    </rPh>
    <phoneticPr fontId="2"/>
  </si>
  <si>
    <t>30歳</t>
    <rPh sb="2" eb="3">
      <t>サイ</t>
    </rPh>
    <phoneticPr fontId="2"/>
  </si>
  <si>
    <t>31歳</t>
    <rPh sb="2" eb="3">
      <t>サイ</t>
    </rPh>
    <phoneticPr fontId="2"/>
  </si>
  <si>
    <t>32歳</t>
    <rPh sb="2" eb="3">
      <t>サイ</t>
    </rPh>
    <phoneticPr fontId="2"/>
  </si>
  <si>
    <t>33歳</t>
    <rPh sb="2" eb="3">
      <t>サイ</t>
    </rPh>
    <phoneticPr fontId="2"/>
  </si>
  <si>
    <t>34歳</t>
    <rPh sb="2" eb="3">
      <t>サイ</t>
    </rPh>
    <phoneticPr fontId="2"/>
  </si>
  <si>
    <t>35歳</t>
    <rPh sb="2" eb="3">
      <t>サイ</t>
    </rPh>
    <phoneticPr fontId="2"/>
  </si>
  <si>
    <t>36歳</t>
    <rPh sb="2" eb="3">
      <t>サイ</t>
    </rPh>
    <phoneticPr fontId="2"/>
  </si>
  <si>
    <t>37歳</t>
    <rPh sb="2" eb="3">
      <t>サイ</t>
    </rPh>
    <phoneticPr fontId="2"/>
  </si>
  <si>
    <t>38歳</t>
    <rPh sb="2" eb="3">
      <t>サイ</t>
    </rPh>
    <phoneticPr fontId="2"/>
  </si>
  <si>
    <t>39歳</t>
    <rPh sb="2" eb="3">
      <t>サイ</t>
    </rPh>
    <phoneticPr fontId="2"/>
  </si>
  <si>
    <t>40歳</t>
    <rPh sb="2" eb="3">
      <t>サイ</t>
    </rPh>
    <phoneticPr fontId="2"/>
  </si>
  <si>
    <t>41歳</t>
    <rPh sb="2" eb="3">
      <t>サイ</t>
    </rPh>
    <phoneticPr fontId="2"/>
  </si>
  <si>
    <t>42歳</t>
    <rPh sb="2" eb="3">
      <t>サイ</t>
    </rPh>
    <phoneticPr fontId="2"/>
  </si>
  <si>
    <t>43歳</t>
    <rPh sb="2" eb="3">
      <t>サイ</t>
    </rPh>
    <phoneticPr fontId="2"/>
  </si>
  <si>
    <t>44歳</t>
    <rPh sb="2" eb="3">
      <t>サイ</t>
    </rPh>
    <phoneticPr fontId="2"/>
  </si>
  <si>
    <t>45歳</t>
    <rPh sb="2" eb="3">
      <t>サイ</t>
    </rPh>
    <phoneticPr fontId="2"/>
  </si>
  <si>
    <t>46歳</t>
    <rPh sb="2" eb="3">
      <t>サイ</t>
    </rPh>
    <phoneticPr fontId="2"/>
  </si>
  <si>
    <t>47歳</t>
    <rPh sb="2" eb="3">
      <t>サイ</t>
    </rPh>
    <phoneticPr fontId="2"/>
  </si>
  <si>
    <t>48歳</t>
    <rPh sb="2" eb="3">
      <t>サイ</t>
    </rPh>
    <phoneticPr fontId="2"/>
  </si>
  <si>
    <t>49歳</t>
    <rPh sb="2" eb="3">
      <t>サイ</t>
    </rPh>
    <phoneticPr fontId="2"/>
  </si>
  <si>
    <t>50歳</t>
    <rPh sb="2" eb="3">
      <t>サイ</t>
    </rPh>
    <phoneticPr fontId="2"/>
  </si>
  <si>
    <t>51歳</t>
    <rPh sb="2" eb="3">
      <t>サイ</t>
    </rPh>
    <phoneticPr fontId="2"/>
  </si>
  <si>
    <t>52歳</t>
    <rPh sb="2" eb="3">
      <t>サイ</t>
    </rPh>
    <phoneticPr fontId="2"/>
  </si>
  <si>
    <t>53歳</t>
    <rPh sb="2" eb="3">
      <t>サイ</t>
    </rPh>
    <phoneticPr fontId="2"/>
  </si>
  <si>
    <t>54歳</t>
    <rPh sb="2" eb="3">
      <t>サイ</t>
    </rPh>
    <phoneticPr fontId="2"/>
  </si>
  <si>
    <t>55歳</t>
    <rPh sb="2" eb="3">
      <t>サイ</t>
    </rPh>
    <phoneticPr fontId="2"/>
  </si>
  <si>
    <t>56歳</t>
    <rPh sb="2" eb="3">
      <t>サイ</t>
    </rPh>
    <phoneticPr fontId="2"/>
  </si>
  <si>
    <t>57歳</t>
    <rPh sb="2" eb="3">
      <t>サイ</t>
    </rPh>
    <phoneticPr fontId="2"/>
  </si>
  <si>
    <t>58歳</t>
    <rPh sb="2" eb="3">
      <t>サイ</t>
    </rPh>
    <phoneticPr fontId="2"/>
  </si>
  <si>
    <t>59歳</t>
    <rPh sb="2" eb="3">
      <t>サイ</t>
    </rPh>
    <phoneticPr fontId="2"/>
  </si>
  <si>
    <t>60歳</t>
    <rPh sb="2" eb="3">
      <t>サイ</t>
    </rPh>
    <phoneticPr fontId="2"/>
  </si>
  <si>
    <t>61歳</t>
    <rPh sb="2" eb="3">
      <t>サイ</t>
    </rPh>
    <phoneticPr fontId="2"/>
  </si>
  <si>
    <t>62歳</t>
    <rPh sb="2" eb="3">
      <t>サイ</t>
    </rPh>
    <phoneticPr fontId="2"/>
  </si>
  <si>
    <t>63歳</t>
    <rPh sb="2" eb="3">
      <t>サイ</t>
    </rPh>
    <phoneticPr fontId="2"/>
  </si>
  <si>
    <t>64歳</t>
    <rPh sb="2" eb="3">
      <t>サイ</t>
    </rPh>
    <phoneticPr fontId="2"/>
  </si>
  <si>
    <t>65歳</t>
    <rPh sb="2" eb="3">
      <t>サイ</t>
    </rPh>
    <phoneticPr fontId="2"/>
  </si>
  <si>
    <t>66歳</t>
    <rPh sb="2" eb="3">
      <t>サイ</t>
    </rPh>
    <phoneticPr fontId="2"/>
  </si>
  <si>
    <t>67歳</t>
    <rPh sb="2" eb="3">
      <t>サイ</t>
    </rPh>
    <phoneticPr fontId="2"/>
  </si>
  <si>
    <t>68歳</t>
    <rPh sb="2" eb="3">
      <t>サイ</t>
    </rPh>
    <phoneticPr fontId="2"/>
  </si>
  <si>
    <t>69歳</t>
    <rPh sb="2" eb="3">
      <t>サイ</t>
    </rPh>
    <phoneticPr fontId="2"/>
  </si>
  <si>
    <t>70歳</t>
    <rPh sb="2" eb="3">
      <t>サイ</t>
    </rPh>
    <phoneticPr fontId="2"/>
  </si>
  <si>
    <t>71歳</t>
    <rPh sb="2" eb="3">
      <t>サイ</t>
    </rPh>
    <phoneticPr fontId="2"/>
  </si>
  <si>
    <t>72歳</t>
    <rPh sb="2" eb="3">
      <t>サイ</t>
    </rPh>
    <phoneticPr fontId="2"/>
  </si>
  <si>
    <t>73歳</t>
    <rPh sb="2" eb="3">
      <t>サイ</t>
    </rPh>
    <phoneticPr fontId="2"/>
  </si>
  <si>
    <t>74歳</t>
    <rPh sb="2" eb="3">
      <t>サイ</t>
    </rPh>
    <phoneticPr fontId="2"/>
  </si>
  <si>
    <t>75歳</t>
    <rPh sb="2" eb="3">
      <t>サイ</t>
    </rPh>
    <phoneticPr fontId="2"/>
  </si>
  <si>
    <t>76歳</t>
    <rPh sb="2" eb="3">
      <t>サイ</t>
    </rPh>
    <phoneticPr fontId="2"/>
  </si>
  <si>
    <t>77歳</t>
    <rPh sb="2" eb="3">
      <t>サイ</t>
    </rPh>
    <phoneticPr fontId="2"/>
  </si>
  <si>
    <t>78歳</t>
    <rPh sb="2" eb="3">
      <t>サイ</t>
    </rPh>
    <phoneticPr fontId="2"/>
  </si>
  <si>
    <t>79歳</t>
    <rPh sb="2" eb="3">
      <t>サイ</t>
    </rPh>
    <phoneticPr fontId="2"/>
  </si>
  <si>
    <t>80歳</t>
    <rPh sb="2" eb="3">
      <t>サイ</t>
    </rPh>
    <phoneticPr fontId="2"/>
  </si>
  <si>
    <t>81歳</t>
    <rPh sb="2" eb="3">
      <t>サイ</t>
    </rPh>
    <phoneticPr fontId="2"/>
  </si>
  <si>
    <t>82歳</t>
    <rPh sb="2" eb="3">
      <t>サイ</t>
    </rPh>
    <phoneticPr fontId="2"/>
  </si>
  <si>
    <t>83歳</t>
    <rPh sb="2" eb="3">
      <t>サイ</t>
    </rPh>
    <phoneticPr fontId="2"/>
  </si>
  <si>
    <t>84歳</t>
    <rPh sb="2" eb="3">
      <t>サイ</t>
    </rPh>
    <phoneticPr fontId="2"/>
  </si>
  <si>
    <t>85歳以上</t>
    <rPh sb="2" eb="3">
      <t>サイ</t>
    </rPh>
    <rPh sb="3" eb="5">
      <t>イジョウ</t>
    </rPh>
    <phoneticPr fontId="2"/>
  </si>
  <si>
    <t>男性</t>
    <rPh sb="0" eb="2">
      <t>ダンセイ</t>
    </rPh>
    <phoneticPr fontId="2"/>
  </si>
  <si>
    <t>女性</t>
    <rPh sb="0" eb="2">
      <t>ジョセイ</t>
    </rPh>
    <phoneticPr fontId="2"/>
  </si>
  <si>
    <t>「見える化システム」へ</t>
    <rPh sb="1" eb="2">
      <t>ミ</t>
    </rPh>
    <rPh sb="4" eb="5">
      <t>カ</t>
    </rPh>
    <phoneticPr fontId="2"/>
  </si>
  <si>
    <t>◎データ一覧</t>
    <rPh sb="4" eb="6">
      <t>イチラン</t>
    </rPh>
    <phoneticPr fontId="2"/>
  </si>
  <si>
    <t>総人口</t>
    <rPh sb="0" eb="3">
      <t>ソウジンコウ</t>
    </rPh>
    <phoneticPr fontId="2"/>
  </si>
  <si>
    <t>男女別人口</t>
    <rPh sb="0" eb="2">
      <t>ダンジョ</t>
    </rPh>
    <rPh sb="2" eb="3">
      <t>ベツ</t>
    </rPh>
    <rPh sb="3" eb="5">
      <t>ジンコウ</t>
    </rPh>
    <phoneticPr fontId="2"/>
  </si>
  <si>
    <t>３階層人口</t>
    <rPh sb="1" eb="3">
      <t>カイソウ</t>
    </rPh>
    <rPh sb="3" eb="5">
      <t>ジンコウ</t>
    </rPh>
    <phoneticPr fontId="2"/>
  </si>
  <si>
    <t>0-14歳</t>
    <rPh sb="4" eb="5">
      <t>サイ</t>
    </rPh>
    <phoneticPr fontId="2"/>
  </si>
  <si>
    <t>15-64歳</t>
    <rPh sb="5" eb="6">
      <t>サイ</t>
    </rPh>
    <phoneticPr fontId="2"/>
  </si>
  <si>
    <t>65歳以上</t>
    <rPh sb="2" eb="5">
      <t>サイイジョウ</t>
    </rPh>
    <phoneticPr fontId="2"/>
  </si>
  <si>
    <t>高齢化率</t>
    <rPh sb="0" eb="4">
      <t>コウレイカリツ</t>
    </rPh>
    <phoneticPr fontId="2"/>
  </si>
  <si>
    <t>後期高齢化率</t>
    <rPh sb="0" eb="2">
      <t>コウキ</t>
    </rPh>
    <rPh sb="2" eb="6">
      <t>コウレイカリツ</t>
    </rPh>
    <phoneticPr fontId="2"/>
  </si>
  <si>
    <t>３階層人口比率</t>
    <rPh sb="1" eb="3">
      <t>カイソウ</t>
    </rPh>
    <rPh sb="3" eb="5">
      <t>ジンコウ</t>
    </rPh>
    <rPh sb="5" eb="7">
      <t>ヒリツ</t>
    </rPh>
    <phoneticPr fontId="2"/>
  </si>
  <si>
    <t>後期高齢化率</t>
    <rPh sb="0" eb="6">
      <t>コウキコウレイカリツ</t>
    </rPh>
    <phoneticPr fontId="2"/>
  </si>
  <si>
    <t>非高齢化率</t>
    <rPh sb="0" eb="1">
      <t>ヒ</t>
    </rPh>
    <rPh sb="1" eb="5">
      <t>コウレイカリツ</t>
    </rPh>
    <phoneticPr fontId="2"/>
  </si>
  <si>
    <t>非後期高齢化率</t>
    <rPh sb="0" eb="1">
      <t>ヒ</t>
    </rPh>
    <rPh sb="1" eb="7">
      <t>コウキコウレイカリツ</t>
    </rPh>
    <phoneticPr fontId="2"/>
  </si>
  <si>
    <t>５歳階級人口</t>
    <rPh sb="1" eb="2">
      <t>サイ</t>
    </rPh>
    <rPh sb="2" eb="4">
      <t>カイキュウ</t>
    </rPh>
    <rPh sb="4" eb="6">
      <t>ジンコウ</t>
    </rPh>
    <phoneticPr fontId="2"/>
  </si>
  <si>
    <t>0-4歳</t>
    <rPh sb="3" eb="4">
      <t>サイ</t>
    </rPh>
    <phoneticPr fontId="2"/>
  </si>
  <si>
    <t>5-9歳</t>
    <rPh sb="3" eb="4">
      <t>サイ</t>
    </rPh>
    <phoneticPr fontId="2"/>
  </si>
  <si>
    <t>10-14歳</t>
    <rPh sb="5" eb="6">
      <t>サイ</t>
    </rPh>
    <phoneticPr fontId="2"/>
  </si>
  <si>
    <t>15-19歳</t>
    <rPh sb="5" eb="6">
      <t>サイ</t>
    </rPh>
    <phoneticPr fontId="2"/>
  </si>
  <si>
    <t>20-24歳</t>
    <rPh sb="5" eb="6">
      <t>サイ</t>
    </rPh>
    <phoneticPr fontId="2"/>
  </si>
  <si>
    <t>25-29歳</t>
    <rPh sb="5" eb="6">
      <t>サイ</t>
    </rPh>
    <phoneticPr fontId="2"/>
  </si>
  <si>
    <t>30-34歳</t>
    <rPh sb="5" eb="6">
      <t>サイ</t>
    </rPh>
    <phoneticPr fontId="2"/>
  </si>
  <si>
    <t>35-39歳</t>
    <rPh sb="5" eb="6">
      <t>サイ</t>
    </rPh>
    <phoneticPr fontId="2"/>
  </si>
  <si>
    <t>40-44歳</t>
    <rPh sb="5" eb="6">
      <t>サイ</t>
    </rPh>
    <phoneticPr fontId="2"/>
  </si>
  <si>
    <t>45-49歳</t>
    <rPh sb="5" eb="6">
      <t>サイ</t>
    </rPh>
    <phoneticPr fontId="2"/>
  </si>
  <si>
    <t>50-54歳</t>
    <rPh sb="5" eb="6">
      <t>サイ</t>
    </rPh>
    <phoneticPr fontId="2"/>
  </si>
  <si>
    <t>55-59歳</t>
    <rPh sb="5" eb="6">
      <t>サイ</t>
    </rPh>
    <phoneticPr fontId="2"/>
  </si>
  <si>
    <t>60-64歳</t>
    <rPh sb="5" eb="6">
      <t>サイ</t>
    </rPh>
    <phoneticPr fontId="2"/>
  </si>
  <si>
    <t>65-69歳</t>
    <rPh sb="5" eb="6">
      <t>サイ</t>
    </rPh>
    <phoneticPr fontId="2"/>
  </si>
  <si>
    <t>70-74歳</t>
    <rPh sb="5" eb="6">
      <t>サイ</t>
    </rPh>
    <phoneticPr fontId="2"/>
  </si>
  <si>
    <t>75-79歳</t>
    <rPh sb="5" eb="6">
      <t>サイ</t>
    </rPh>
    <phoneticPr fontId="2"/>
  </si>
  <si>
    <t>80-84歳</t>
    <rPh sb="5" eb="6">
      <t>サイ</t>
    </rPh>
    <phoneticPr fontId="2"/>
  </si>
  <si>
    <t>85歳以上</t>
    <rPh sb="2" eb="5">
      <t>サイイジョウ</t>
    </rPh>
    <phoneticPr fontId="2"/>
  </si>
  <si>
    <t>人口ピラミッド（分析用）</t>
    <rPh sb="0" eb="2">
      <t>ジンコウ</t>
    </rPh>
    <rPh sb="8" eb="10">
      <t>ブンセキ</t>
    </rPh>
    <rPh sb="10" eb="11">
      <t>ヨウ</t>
    </rPh>
    <phoneticPr fontId="2"/>
  </si>
  <si>
    <t>人口ピラミッド（全市）</t>
    <rPh sb="0" eb="2">
      <t>ジンコウ</t>
    </rPh>
    <rPh sb="8" eb="10">
      <t>ゼンシ</t>
    </rPh>
    <phoneticPr fontId="2"/>
  </si>
  <si>
    <t>年少人口</t>
    <rPh sb="0" eb="2">
      <t>ネンショウ</t>
    </rPh>
    <rPh sb="2" eb="4">
      <t>ジンコウ</t>
    </rPh>
    <phoneticPr fontId="2"/>
  </si>
  <si>
    <t>生産年齢人口</t>
    <rPh sb="0" eb="4">
      <t>セイサンネンレイ</t>
    </rPh>
    <rPh sb="4" eb="6">
      <t>ジンコウ</t>
    </rPh>
    <phoneticPr fontId="2"/>
  </si>
  <si>
    <t>老年人口</t>
    <rPh sb="0" eb="2">
      <t>ロウネン</t>
    </rPh>
    <rPh sb="2" eb="4">
      <t>ジンコウ</t>
    </rPh>
    <phoneticPr fontId="2"/>
  </si>
  <si>
    <t>データへ</t>
    <phoneticPr fontId="2"/>
  </si>
  <si>
    <t>行ラベル</t>
  </si>
  <si>
    <t>3階層人口</t>
    <rPh sb="1" eb="3">
      <t>カイソウ</t>
    </rPh>
    <rPh sb="3" eb="5">
      <t>ジンコウ</t>
    </rPh>
    <phoneticPr fontId="2"/>
  </si>
  <si>
    <t>高齢化率</t>
    <rPh sb="0" eb="3">
      <t>コウレイカ</t>
    </rPh>
    <rPh sb="3" eb="4">
      <t>リツ</t>
    </rPh>
    <phoneticPr fontId="2"/>
  </si>
  <si>
    <t>後期高齢化率</t>
    <rPh sb="0" eb="2">
      <t>コウキ</t>
    </rPh>
    <rPh sb="2" eb="5">
      <t>コウレイカ</t>
    </rPh>
    <rPh sb="5" eb="6">
      <t>リツ</t>
    </rPh>
    <phoneticPr fontId="2"/>
  </si>
  <si>
    <t>３階層人口比率</t>
    <rPh sb="1" eb="5">
      <t>カイソウジンコウ</t>
    </rPh>
    <rPh sb="5" eb="7">
      <t>ヒリツ</t>
    </rPh>
    <phoneticPr fontId="2"/>
  </si>
  <si>
    <t>５歳階級人口＆人口ピラミッド</t>
    <rPh sb="1" eb="2">
      <t>サイ</t>
    </rPh>
    <rPh sb="2" eb="4">
      <t>カイキュウ</t>
    </rPh>
    <rPh sb="4" eb="6">
      <t>ジンコウ</t>
    </rPh>
    <rPh sb="7" eb="9">
      <t>ジンコウ</t>
    </rPh>
    <phoneticPr fontId="2"/>
  </si>
  <si>
    <t>女性</t>
    <rPh sb="0" eb="1">
      <t>オンナ</t>
    </rPh>
    <phoneticPr fontId="2"/>
  </si>
  <si>
    <t>65歳以上</t>
    <rPh sb="2" eb="3">
      <t>サイ</t>
    </rPh>
    <rPh sb="3" eb="5">
      <t>イジョウ</t>
    </rPh>
    <phoneticPr fontId="2"/>
  </si>
  <si>
    <t>開始年月</t>
    <rPh sb="0" eb="2">
      <t>カイシ</t>
    </rPh>
    <rPh sb="2" eb="4">
      <t>ネンゲツ</t>
    </rPh>
    <phoneticPr fontId="2"/>
  </si>
  <si>
    <t>終了年月</t>
    <rPh sb="0" eb="2">
      <t>シュウリョウ</t>
    </rPh>
    <rPh sb="2" eb="4">
      <t>ネンゲツ</t>
    </rPh>
    <phoneticPr fontId="2"/>
  </si>
  <si>
    <t>2021年</t>
    <rPh sb="4" eb="5">
      <t>ネン</t>
    </rPh>
    <phoneticPr fontId="2"/>
  </si>
  <si>
    <t>2022年</t>
    <rPh sb="4" eb="5">
      <t>ネン</t>
    </rPh>
    <phoneticPr fontId="2"/>
  </si>
  <si>
    <t>2023年</t>
    <rPh sb="4" eb="5">
      <t>ネン</t>
    </rPh>
    <phoneticPr fontId="2"/>
  </si>
  <si>
    <t>2024年</t>
    <rPh sb="4" eb="5">
      <t>ネン</t>
    </rPh>
    <phoneticPr fontId="2"/>
  </si>
  <si>
    <t>2025年</t>
    <rPh sb="4" eb="5">
      <t>ネン</t>
    </rPh>
    <phoneticPr fontId="2"/>
  </si>
  <si>
    <t>2026年</t>
    <rPh sb="4" eb="5">
      <t>ネン</t>
    </rPh>
    <phoneticPr fontId="2"/>
  </si>
  <si>
    <t>2027年</t>
    <rPh sb="4" eb="5">
      <t>ネン</t>
    </rPh>
    <phoneticPr fontId="2"/>
  </si>
  <si>
    <t>2028年</t>
    <rPh sb="4" eb="5">
      <t>ネン</t>
    </rPh>
    <phoneticPr fontId="2"/>
  </si>
  <si>
    <t>2029年</t>
    <rPh sb="4" eb="5">
      <t>ネン</t>
    </rPh>
    <phoneticPr fontId="2"/>
  </si>
  <si>
    <t>2030年</t>
    <rPh sb="4" eb="5">
      <t>ネン</t>
    </rPh>
    <phoneticPr fontId="2"/>
  </si>
  <si>
    <t>2031年</t>
    <rPh sb="4" eb="5">
      <t>ネン</t>
    </rPh>
    <phoneticPr fontId="2"/>
  </si>
  <si>
    <t>2032年</t>
    <rPh sb="4" eb="5">
      <t>ネン</t>
    </rPh>
    <phoneticPr fontId="2"/>
  </si>
  <si>
    <t>2033年</t>
    <rPh sb="4" eb="5">
      <t>ネン</t>
    </rPh>
    <phoneticPr fontId="2"/>
  </si>
  <si>
    <t>2034年</t>
    <rPh sb="4" eb="5">
      <t>ネン</t>
    </rPh>
    <phoneticPr fontId="2"/>
  </si>
  <si>
    <t>2035年</t>
    <rPh sb="4" eb="5">
      <t>ネン</t>
    </rPh>
    <phoneticPr fontId="2"/>
  </si>
  <si>
    <t>2036年</t>
    <rPh sb="4" eb="5">
      <t>ネン</t>
    </rPh>
    <phoneticPr fontId="2"/>
  </si>
  <si>
    <t>2037年</t>
    <rPh sb="4" eb="5">
      <t>ネン</t>
    </rPh>
    <phoneticPr fontId="2"/>
  </si>
  <si>
    <t>2038年</t>
    <rPh sb="4" eb="5">
      <t>ネン</t>
    </rPh>
    <phoneticPr fontId="2"/>
  </si>
  <si>
    <t>2039年</t>
    <rPh sb="4" eb="5">
      <t>ネン</t>
    </rPh>
    <phoneticPr fontId="2"/>
  </si>
  <si>
    <t>2040年</t>
    <rPh sb="4" eb="5">
      <t>ネン</t>
    </rPh>
    <phoneticPr fontId="2"/>
  </si>
  <si>
    <t>年</t>
    <rPh sb="0" eb="1">
      <t>ネン</t>
    </rPh>
    <phoneticPr fontId="2"/>
  </si>
  <si>
    <t>本庁</t>
    <rPh sb="0" eb="2">
      <t>ホンチョウ</t>
    </rPh>
    <phoneticPr fontId="1"/>
  </si>
  <si>
    <t>追浜</t>
    <rPh sb="0" eb="2">
      <t>オッパマ</t>
    </rPh>
    <phoneticPr fontId="1"/>
  </si>
  <si>
    <t>田浦</t>
    <rPh sb="0" eb="2">
      <t>タウラ</t>
    </rPh>
    <phoneticPr fontId="1"/>
  </si>
  <si>
    <t>逸見</t>
    <rPh sb="0" eb="2">
      <t>ヘミ</t>
    </rPh>
    <phoneticPr fontId="1"/>
  </si>
  <si>
    <t>衣笠</t>
    <rPh sb="0" eb="2">
      <t>キヌガサ</t>
    </rPh>
    <phoneticPr fontId="1"/>
  </si>
  <si>
    <t>大津</t>
    <rPh sb="0" eb="2">
      <t>オオツ</t>
    </rPh>
    <phoneticPr fontId="1"/>
  </si>
  <si>
    <t>浦賀</t>
    <rPh sb="0" eb="2">
      <t>ウラガ</t>
    </rPh>
    <phoneticPr fontId="1"/>
  </si>
  <si>
    <t>久里浜</t>
    <rPh sb="0" eb="3">
      <t>クリハマ</t>
    </rPh>
    <phoneticPr fontId="1"/>
  </si>
  <si>
    <t>北下浦</t>
    <rPh sb="0" eb="3">
      <t>キタシタウラ</t>
    </rPh>
    <phoneticPr fontId="1"/>
  </si>
  <si>
    <t>西</t>
    <rPh sb="0" eb="1">
      <t>ニシ</t>
    </rPh>
    <phoneticPr fontId="1"/>
  </si>
  <si>
    <t>行政センター</t>
    <rPh sb="0" eb="2">
      <t>ギョウセイ</t>
    </rPh>
    <phoneticPr fontId="1"/>
  </si>
  <si>
    <t>町丁目</t>
    <rPh sb="0" eb="3">
      <t>チョウチョウモク</t>
    </rPh>
    <phoneticPr fontId="1"/>
  </si>
  <si>
    <t>秋谷</t>
  </si>
  <si>
    <t>秋谷１丁目</t>
  </si>
  <si>
    <t>秋谷２丁目</t>
  </si>
  <si>
    <t>秋谷３丁目</t>
  </si>
  <si>
    <t>秋谷４丁目</t>
  </si>
  <si>
    <t>芦名</t>
  </si>
  <si>
    <t>芦名１丁目</t>
  </si>
  <si>
    <t>芦名２丁目</t>
  </si>
  <si>
    <t>芦名３丁目</t>
  </si>
  <si>
    <t>阿部倉町</t>
  </si>
  <si>
    <t>粟田１丁目</t>
  </si>
  <si>
    <t>粟田２丁目</t>
  </si>
  <si>
    <t>池上１丁目</t>
  </si>
  <si>
    <t>池上２丁目</t>
  </si>
  <si>
    <t>池上３丁目</t>
  </si>
  <si>
    <t>池上４丁目</t>
  </si>
  <si>
    <t>池上５丁目</t>
  </si>
  <si>
    <t>池上６丁目</t>
  </si>
  <si>
    <t>池上７丁目</t>
  </si>
  <si>
    <t>池田町１丁目</t>
  </si>
  <si>
    <t>池田町２丁目</t>
  </si>
  <si>
    <t>池田町３丁目</t>
  </si>
  <si>
    <t>池田町４丁目</t>
  </si>
  <si>
    <t>池田町５丁目</t>
  </si>
  <si>
    <t>池田町６丁目</t>
  </si>
  <si>
    <t>稲岡町</t>
  </si>
  <si>
    <t>不入斗町１丁目</t>
  </si>
  <si>
    <t>不入斗町２丁目</t>
  </si>
  <si>
    <t>不入斗町３丁目</t>
  </si>
  <si>
    <t>不入斗町４丁目</t>
  </si>
  <si>
    <t>岩戸１丁目</t>
  </si>
  <si>
    <t>岩戸２丁目</t>
  </si>
  <si>
    <t>岩戸３丁目</t>
  </si>
  <si>
    <t>岩戸４丁目</t>
  </si>
  <si>
    <t>岩戸５丁目</t>
  </si>
  <si>
    <t>内川１丁目</t>
  </si>
  <si>
    <t>内川２丁目</t>
  </si>
  <si>
    <t>内川新田</t>
  </si>
  <si>
    <t>浦賀丘１丁目</t>
  </si>
  <si>
    <t>浦賀丘２丁目</t>
  </si>
  <si>
    <t>浦賀丘３丁目</t>
  </si>
  <si>
    <t>浦賀町１丁目</t>
  </si>
  <si>
    <t>浦賀町２丁目</t>
  </si>
  <si>
    <t>浦賀町３丁目</t>
  </si>
  <si>
    <t>浦賀町４丁目</t>
  </si>
  <si>
    <t>浦賀町５丁目</t>
  </si>
  <si>
    <t>浦賀町６丁目</t>
  </si>
  <si>
    <t>浦賀町７丁目</t>
  </si>
  <si>
    <t>浦上台１丁目</t>
  </si>
  <si>
    <t>浦上台２丁目</t>
  </si>
  <si>
    <t>浦上台３丁目</t>
  </si>
  <si>
    <t>浦上台４丁目</t>
  </si>
  <si>
    <t>浦郷町１丁目</t>
  </si>
  <si>
    <t>浦郷町２丁目</t>
  </si>
  <si>
    <t>浦郷町３丁目</t>
  </si>
  <si>
    <t>浦郷町４丁目</t>
  </si>
  <si>
    <t>浦郷町５丁目</t>
  </si>
  <si>
    <t>上町１丁目</t>
  </si>
  <si>
    <t>上町２丁目</t>
  </si>
  <si>
    <t>上町３丁目</t>
  </si>
  <si>
    <t>上町４丁目</t>
  </si>
  <si>
    <t>大滝町１丁目</t>
  </si>
  <si>
    <t>大滝町２丁目</t>
  </si>
  <si>
    <t>太田和１丁目</t>
  </si>
  <si>
    <t>太田和２丁目</t>
  </si>
  <si>
    <t>太田和３丁目</t>
  </si>
  <si>
    <t>太田和４丁目</t>
  </si>
  <si>
    <t>太田和５丁目</t>
  </si>
  <si>
    <t>大津町１丁目</t>
  </si>
  <si>
    <t>大津町２丁目</t>
  </si>
  <si>
    <t>大津町３丁目</t>
  </si>
  <si>
    <t>大津町４丁目</t>
  </si>
  <si>
    <t>大津町５丁目</t>
  </si>
  <si>
    <t>大矢部１丁目</t>
  </si>
  <si>
    <t>大矢部２丁目</t>
  </si>
  <si>
    <t>大矢部３丁目</t>
  </si>
  <si>
    <t>大矢部４丁目</t>
  </si>
  <si>
    <t>大矢部５丁目</t>
  </si>
  <si>
    <t>大矢部６丁目</t>
  </si>
  <si>
    <t>大矢部町</t>
  </si>
  <si>
    <t>小川町</t>
  </si>
  <si>
    <t>荻野</t>
  </si>
  <si>
    <t>追浜東町１丁目</t>
  </si>
  <si>
    <t>追浜東町２丁目</t>
  </si>
  <si>
    <t>追浜東町３丁目</t>
  </si>
  <si>
    <t>追浜本町１丁目</t>
  </si>
  <si>
    <t>追浜本町２丁目</t>
  </si>
  <si>
    <t>追浜南町１丁目</t>
  </si>
  <si>
    <t>追浜南町２丁目</t>
  </si>
  <si>
    <t>追浜南町３丁目</t>
  </si>
  <si>
    <t>追浜町１丁目</t>
  </si>
  <si>
    <t>追浜町２丁目</t>
  </si>
  <si>
    <t>追浜町３丁目</t>
  </si>
  <si>
    <t>小原台</t>
  </si>
  <si>
    <t>金谷１丁目</t>
  </si>
  <si>
    <t>金谷２丁目</t>
  </si>
  <si>
    <t>金谷３丁目</t>
  </si>
  <si>
    <t>鴨居１丁目</t>
  </si>
  <si>
    <t>鴨居２丁目</t>
  </si>
  <si>
    <t>鴨居３丁目</t>
  </si>
  <si>
    <t>鴨居４丁目</t>
  </si>
  <si>
    <t>衣笠栄町１丁目</t>
  </si>
  <si>
    <t>衣笠栄町２丁目</t>
  </si>
  <si>
    <t>衣笠栄町３丁目</t>
  </si>
  <si>
    <t>衣笠栄町４丁目</t>
  </si>
  <si>
    <t>衣笠町</t>
  </si>
  <si>
    <t>公郷町１丁目</t>
  </si>
  <si>
    <t>公郷町２丁目</t>
  </si>
  <si>
    <t>公郷町３丁目</t>
  </si>
  <si>
    <t>公郷町４丁目</t>
  </si>
  <si>
    <t>公郷町５丁目</t>
  </si>
  <si>
    <t>公郷町６丁目</t>
  </si>
  <si>
    <t>楠ケ浦町</t>
  </si>
  <si>
    <t>久比里１丁目</t>
  </si>
  <si>
    <t>久比里２丁目</t>
  </si>
  <si>
    <t>久村</t>
  </si>
  <si>
    <t>久里浜１丁目</t>
  </si>
  <si>
    <t>久里浜２丁目</t>
  </si>
  <si>
    <t>久里浜３丁目</t>
  </si>
  <si>
    <t>久里浜４丁目</t>
  </si>
  <si>
    <t>久里浜５丁目</t>
  </si>
  <si>
    <t>久里浜６丁目</t>
  </si>
  <si>
    <t>久里浜７丁目</t>
  </si>
  <si>
    <t>久里浜８丁目</t>
  </si>
  <si>
    <t>久里浜９丁目</t>
  </si>
  <si>
    <t>久里浜台１丁目</t>
  </si>
  <si>
    <t>久里浜台２丁目</t>
  </si>
  <si>
    <t>小矢部１丁目</t>
  </si>
  <si>
    <t>小矢部２丁目</t>
  </si>
  <si>
    <t>小矢部３丁目</t>
  </si>
  <si>
    <t>小矢部４丁目</t>
  </si>
  <si>
    <t>坂本町１丁目</t>
  </si>
  <si>
    <t>坂本町２丁目</t>
  </si>
  <si>
    <t>坂本町３丁目</t>
  </si>
  <si>
    <t>坂本町４丁目</t>
  </si>
  <si>
    <t>坂本町５丁目</t>
  </si>
  <si>
    <t>坂本町６丁目</t>
  </si>
  <si>
    <t>桜が丘１丁目</t>
  </si>
  <si>
    <t>桜が丘２丁目</t>
  </si>
  <si>
    <t>佐島</t>
  </si>
  <si>
    <t>佐島１丁目</t>
  </si>
  <si>
    <t>佐島２丁目</t>
  </si>
  <si>
    <t>佐島３丁目</t>
  </si>
  <si>
    <t>佐野町１丁目</t>
  </si>
  <si>
    <t>佐野町２丁目</t>
  </si>
  <si>
    <t>佐野町３丁目</t>
  </si>
  <si>
    <t>佐野町４丁目</t>
  </si>
  <si>
    <t>佐野町５丁目</t>
  </si>
  <si>
    <t>佐野町６丁目</t>
  </si>
  <si>
    <t>佐原</t>
  </si>
  <si>
    <t>佐原１丁目</t>
  </si>
  <si>
    <t>佐原２丁目</t>
  </si>
  <si>
    <t>佐原３丁目</t>
  </si>
  <si>
    <t>佐原４丁目</t>
  </si>
  <si>
    <t>佐原５丁目</t>
  </si>
  <si>
    <t>猿島</t>
  </si>
  <si>
    <t>汐入町１丁目</t>
  </si>
  <si>
    <t>汐入町２丁目</t>
  </si>
  <si>
    <t>汐入町３丁目</t>
  </si>
  <si>
    <t>汐入町４丁目</t>
  </si>
  <si>
    <t>汐入町５丁目</t>
  </si>
  <si>
    <t>汐見台１丁目</t>
  </si>
  <si>
    <t>汐見台２丁目</t>
  </si>
  <si>
    <t>汐見台３丁目</t>
  </si>
  <si>
    <t>湘南鷹取１丁目</t>
  </si>
  <si>
    <t>湘南鷹取２丁目</t>
  </si>
  <si>
    <t>湘南鷹取３丁目</t>
  </si>
  <si>
    <t>湘南鷹取４丁目</t>
  </si>
  <si>
    <t>湘南鷹取５丁目</t>
  </si>
  <si>
    <t>湘南鷹取６丁目</t>
  </si>
  <si>
    <t>新港町</t>
  </si>
  <si>
    <t>神明町</t>
  </si>
  <si>
    <t>須軽谷</t>
  </si>
  <si>
    <t>田浦泉町</t>
  </si>
  <si>
    <t>田浦大作町</t>
  </si>
  <si>
    <t>田浦港町</t>
  </si>
  <si>
    <t>田浦町１丁目</t>
  </si>
  <si>
    <t>田浦町２丁目</t>
  </si>
  <si>
    <t>田浦町３丁目</t>
  </si>
  <si>
    <t>田浦町４丁目</t>
  </si>
  <si>
    <t>田浦町５丁目</t>
  </si>
  <si>
    <t>田浦町６丁目</t>
  </si>
  <si>
    <t>鷹取町１丁目</t>
  </si>
  <si>
    <t>鷹取町２丁目</t>
  </si>
  <si>
    <t>武１丁目</t>
  </si>
  <si>
    <t>武２丁目</t>
  </si>
  <si>
    <t>武３丁目</t>
  </si>
  <si>
    <t>武４丁目</t>
  </si>
  <si>
    <t>武５丁目</t>
  </si>
  <si>
    <t>田戸台</t>
  </si>
  <si>
    <t>津久井</t>
  </si>
  <si>
    <t>津久井１丁目</t>
  </si>
  <si>
    <t>津久井２丁目</t>
  </si>
  <si>
    <t>津久井３丁目</t>
  </si>
  <si>
    <t>津久井４丁目</t>
  </si>
  <si>
    <t>津久井５丁目</t>
  </si>
  <si>
    <t>鶴が丘１丁目</t>
  </si>
  <si>
    <t>鶴が丘２丁目</t>
  </si>
  <si>
    <t>泊町</t>
  </si>
  <si>
    <t>長井町</t>
  </si>
  <si>
    <t>長浦町１丁目</t>
  </si>
  <si>
    <t>長浦町２丁目</t>
  </si>
  <si>
    <t>長浦町３丁目</t>
  </si>
  <si>
    <t>長浦町４丁目</t>
  </si>
  <si>
    <t>長浦町５丁目</t>
  </si>
  <si>
    <t>長坂</t>
  </si>
  <si>
    <t>長坂１丁目</t>
  </si>
  <si>
    <t>長坂２丁目</t>
  </si>
  <si>
    <t>長坂３丁目</t>
  </si>
  <si>
    <t>長坂４丁目</t>
  </si>
  <si>
    <t>長坂５丁目</t>
  </si>
  <si>
    <t>長沢</t>
  </si>
  <si>
    <t>長沢１丁目</t>
  </si>
  <si>
    <t>長沢２丁目</t>
  </si>
  <si>
    <t>長沢３丁目</t>
  </si>
  <si>
    <t>長沢４丁目</t>
  </si>
  <si>
    <t>長沢５丁目</t>
  </si>
  <si>
    <t>長沢６丁目</t>
  </si>
  <si>
    <t>長瀬１丁目</t>
  </si>
  <si>
    <t>長瀬２丁目</t>
  </si>
  <si>
    <t>長瀬３丁目</t>
  </si>
  <si>
    <t>夏島町</t>
  </si>
  <si>
    <t>西浦賀町１丁目</t>
  </si>
  <si>
    <t>西浦賀町２丁目</t>
  </si>
  <si>
    <t>西浦賀町３丁目</t>
  </si>
  <si>
    <t>西浦賀町４丁目</t>
  </si>
  <si>
    <t>西浦賀町５丁目</t>
  </si>
  <si>
    <t>西浦賀町６丁目</t>
  </si>
  <si>
    <t>西逸見町１丁目</t>
  </si>
  <si>
    <t>西逸見町２丁目</t>
  </si>
  <si>
    <t>西逸見町３丁目</t>
  </si>
  <si>
    <t>根岸町１丁目</t>
  </si>
  <si>
    <t>根岸町２丁目</t>
  </si>
  <si>
    <t>根岸町３丁目</t>
  </si>
  <si>
    <t>根岸町４丁目</t>
  </si>
  <si>
    <t>根岸町５丁目</t>
  </si>
  <si>
    <t>野比</t>
  </si>
  <si>
    <t>野比１丁目</t>
  </si>
  <si>
    <t>野比２丁目</t>
  </si>
  <si>
    <t>野比３丁目</t>
  </si>
  <si>
    <t>野比４丁目</t>
  </si>
  <si>
    <t>野比５丁目</t>
  </si>
  <si>
    <t>ハイランド１丁目</t>
  </si>
  <si>
    <t>ハイランド２丁目</t>
  </si>
  <si>
    <t>ハイランド３丁目</t>
  </si>
  <si>
    <t>ハイランド４丁目</t>
  </si>
  <si>
    <t>ハイランド５丁目</t>
  </si>
  <si>
    <t>箱崎町</t>
  </si>
  <si>
    <t>走水１丁目</t>
  </si>
  <si>
    <t>走水２丁目</t>
  </si>
  <si>
    <t>浜見台１丁目</t>
  </si>
  <si>
    <t>浜見台２丁目</t>
  </si>
  <si>
    <t>林１丁目</t>
  </si>
  <si>
    <t>林２丁目</t>
  </si>
  <si>
    <t>林３丁目</t>
  </si>
  <si>
    <t>林４丁目</t>
  </si>
  <si>
    <t>林５丁目</t>
  </si>
  <si>
    <t>東浦賀町１丁目</t>
  </si>
  <si>
    <t>東浦賀町２丁目</t>
  </si>
  <si>
    <t>東逸見町１丁目</t>
  </si>
  <si>
    <t>東逸見町２丁目</t>
  </si>
  <si>
    <t>東逸見町３丁目</t>
  </si>
  <si>
    <t>東逸見町４丁目</t>
  </si>
  <si>
    <t>日の出町１丁目</t>
  </si>
  <si>
    <t>日の出町２丁目</t>
  </si>
  <si>
    <t>日の出町３丁目</t>
  </si>
  <si>
    <t>平作１丁目</t>
  </si>
  <si>
    <t>平作２丁目</t>
  </si>
  <si>
    <t>平作３丁目</t>
  </si>
  <si>
    <t>平作４丁目</t>
  </si>
  <si>
    <t>平作５丁目</t>
  </si>
  <si>
    <t>平作６丁目</t>
  </si>
  <si>
    <t>平作７丁目</t>
  </si>
  <si>
    <t>平作８丁目</t>
  </si>
  <si>
    <t>深田台</t>
  </si>
  <si>
    <t>富士見町１丁目</t>
  </si>
  <si>
    <t>富士見町２丁目</t>
  </si>
  <si>
    <t>富士見町３丁目</t>
  </si>
  <si>
    <t>二葉１丁目</t>
  </si>
  <si>
    <t>二葉２丁目</t>
  </si>
  <si>
    <t>舟倉町</t>
  </si>
  <si>
    <t>船越町１丁目</t>
  </si>
  <si>
    <t>船越町２丁目</t>
  </si>
  <si>
    <t>船越町３丁目</t>
  </si>
  <si>
    <t>船越町４丁目</t>
  </si>
  <si>
    <t>船越町５丁目</t>
  </si>
  <si>
    <t>船越町６丁目</t>
  </si>
  <si>
    <t>船越町７丁目</t>
  </si>
  <si>
    <t>船越町８丁目</t>
  </si>
  <si>
    <t>平和台</t>
  </si>
  <si>
    <t>本町１丁目</t>
  </si>
  <si>
    <t>本町２丁目</t>
  </si>
  <si>
    <t>本町３丁目</t>
  </si>
  <si>
    <t>望洋台</t>
  </si>
  <si>
    <t>馬堀海岸１丁目</t>
  </si>
  <si>
    <t>馬堀海岸２丁目</t>
  </si>
  <si>
    <t>馬堀海岸３丁目</t>
  </si>
  <si>
    <t>馬堀海岸４丁目</t>
  </si>
  <si>
    <t>馬堀町１丁目</t>
  </si>
  <si>
    <t>馬堀町２丁目</t>
  </si>
  <si>
    <t>馬堀町３丁目</t>
  </si>
  <si>
    <t>馬堀町４丁目</t>
  </si>
  <si>
    <t>緑が丘</t>
  </si>
  <si>
    <t>南浦賀</t>
  </si>
  <si>
    <t>三春町１丁目</t>
  </si>
  <si>
    <t>三春町２丁目</t>
  </si>
  <si>
    <t>三春町３丁目</t>
  </si>
  <si>
    <t>三春町４丁目</t>
  </si>
  <si>
    <t>三春町５丁目</t>
  </si>
  <si>
    <t>三春町６丁目</t>
  </si>
  <si>
    <t>御幸浜</t>
  </si>
  <si>
    <t>森崎１丁目</t>
  </si>
  <si>
    <t>森崎２丁目</t>
  </si>
  <si>
    <t>森崎３丁目</t>
  </si>
  <si>
    <t>森崎４丁目</t>
  </si>
  <si>
    <t>森崎５丁目</t>
  </si>
  <si>
    <t>森崎６丁目</t>
  </si>
  <si>
    <t>安浦町１丁目</t>
  </si>
  <si>
    <t>安浦町２丁目</t>
  </si>
  <si>
    <t>安浦町３丁目</t>
  </si>
  <si>
    <t>山中町</t>
  </si>
  <si>
    <t>吉井</t>
  </si>
  <si>
    <t>吉井１丁目</t>
  </si>
  <si>
    <t>吉井２丁目</t>
  </si>
  <si>
    <t>吉井３丁目</t>
  </si>
  <si>
    <t>吉井４丁目</t>
  </si>
  <si>
    <t>吉倉町１丁目</t>
  </si>
  <si>
    <t>吉倉町２丁目</t>
  </si>
  <si>
    <t>米が浜通１丁目</t>
  </si>
  <si>
    <t>米が浜通２丁目</t>
  </si>
  <si>
    <t>若松町１丁目</t>
  </si>
  <si>
    <t>若松町２丁目</t>
  </si>
  <si>
    <t>若松町３丁目</t>
  </si>
  <si>
    <t>長井１丁目</t>
  </si>
  <si>
    <t>長井２丁目</t>
  </si>
  <si>
    <t>長井３丁目</t>
  </si>
  <si>
    <t>長井４丁目</t>
  </si>
  <si>
    <t>長井５丁目</t>
  </si>
  <si>
    <t>長井６丁目</t>
  </si>
  <si>
    <t>平成町１丁目</t>
  </si>
  <si>
    <t>平成町２丁目</t>
  </si>
  <si>
    <t>平成町３丁目</t>
  </si>
  <si>
    <t>安針台</t>
  </si>
  <si>
    <t>山科台</t>
  </si>
  <si>
    <t>逸見が丘</t>
  </si>
  <si>
    <t>子安</t>
  </si>
  <si>
    <t>湘南国際村１丁目</t>
  </si>
  <si>
    <t>湘南国際村２丁目</t>
  </si>
  <si>
    <t>湘南国際村３丁目</t>
  </si>
  <si>
    <t>光の丘</t>
  </si>
  <si>
    <t>グリーンハイツ</t>
  </si>
  <si>
    <t>光風台</t>
  </si>
  <si>
    <t>舟倉１丁目</t>
  </si>
  <si>
    <t>舟倉２丁目</t>
  </si>
  <si>
    <t>若宮台</t>
  </si>
  <si>
    <t>港が丘１丁目</t>
  </si>
  <si>
    <t>港が丘２丁目</t>
  </si>
  <si>
    <t>阿部倉</t>
  </si>
  <si>
    <t>鷹取１丁目</t>
  </si>
  <si>
    <t>鷹取２丁目</t>
  </si>
  <si>
    <t>佐島の丘１丁目</t>
  </si>
  <si>
    <t>佐島の丘２丁目</t>
  </si>
  <si>
    <t>浦賀１丁目</t>
  </si>
  <si>
    <t>浦賀２丁目</t>
  </si>
  <si>
    <t>浦賀３丁目</t>
  </si>
  <si>
    <t>浦賀４丁目</t>
  </si>
  <si>
    <t>浦賀５丁目</t>
  </si>
  <si>
    <t>浦賀６丁目</t>
  </si>
  <si>
    <t>浦賀７丁目</t>
  </si>
  <si>
    <t>西浦賀１丁目</t>
  </si>
  <si>
    <t>西浦賀２丁目</t>
  </si>
  <si>
    <t>西浦賀３丁目</t>
  </si>
  <si>
    <t>西浦賀４丁目</t>
  </si>
  <si>
    <t>西浦賀５丁目</t>
  </si>
  <si>
    <t>西浦賀６丁目</t>
  </si>
  <si>
    <t>東浦賀１丁目</t>
  </si>
  <si>
    <t>東浦賀２丁目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</si>
</sst>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76" formatCode="0.0%"/>
    <numFmt numFmtId="177" formatCode="0.0"/>
  </numFmts>
  <fonts count="15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メイリオ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b/>
      <sz val="24"/>
      <color theme="1"/>
      <name val="メイリオ"/>
      <family val="3"/>
      <charset val="128"/>
    </font>
    <font>
      <sz val="12"/>
      <color theme="1"/>
      <name val="メイリオ"/>
      <family val="3"/>
      <charset val="128"/>
    </font>
    <font>
      <u/>
      <sz val="12"/>
      <color theme="10"/>
      <name val="メイリオ"/>
      <family val="3"/>
      <charset val="128"/>
    </font>
    <font>
      <u/>
      <sz val="24"/>
      <color theme="10"/>
      <name val="メイリオ"/>
      <family val="3"/>
      <charset val="128"/>
    </font>
    <font>
      <b/>
      <sz val="20"/>
      <color theme="1"/>
      <name val="メイリオ"/>
      <family val="3"/>
      <charset val="128"/>
    </font>
    <font>
      <b/>
      <sz val="14"/>
      <color theme="1"/>
      <name val="メイリオ"/>
      <family val="3"/>
      <charset val="128"/>
    </font>
    <font>
      <sz val="24"/>
      <color theme="10"/>
      <name val="メイリオ"/>
      <family val="3"/>
      <charset val="128"/>
    </font>
    <font>
      <sz val="24"/>
      <color theme="1"/>
      <name val="メイリオ"/>
      <family val="3"/>
      <charset val="128"/>
    </font>
    <font>
      <sz val="11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5"/>
      </left>
      <right/>
      <top style="medium">
        <color theme="5"/>
      </top>
      <bottom/>
      <diagonal/>
    </border>
    <border>
      <left/>
      <right style="medium">
        <color theme="5"/>
      </right>
      <top style="medium">
        <color theme="5"/>
      </top>
      <bottom/>
      <diagonal/>
    </border>
    <border>
      <left/>
      <right style="medium">
        <color theme="5"/>
      </right>
      <top/>
      <bottom/>
      <diagonal/>
    </border>
    <border>
      <left style="medium">
        <color theme="5"/>
      </left>
      <right/>
      <top/>
      <bottom/>
      <diagonal/>
    </border>
    <border>
      <left style="medium">
        <color theme="5"/>
      </left>
      <right/>
      <top/>
      <bottom style="medium">
        <color theme="5"/>
      </bottom>
      <diagonal/>
    </border>
    <border>
      <left/>
      <right style="medium">
        <color theme="5"/>
      </right>
      <top/>
      <bottom style="medium">
        <color theme="5"/>
      </bottom>
      <diagonal/>
    </border>
  </borders>
  <cellStyleXfs count="4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</cellStyleXfs>
  <cellXfs count="49">
    <xf numFmtId="0" fontId="0" fillId="0" borderId="0" xfId="0">
      <alignment vertical="center"/>
    </xf>
    <xf numFmtId="0" fontId="0" fillId="0" borderId="0" xfId="0" pivotButton="1">
      <alignment vertical="center"/>
    </xf>
    <xf numFmtId="0" fontId="0" fillId="0" borderId="0" xfId="0" applyNumberFormat="1">
      <alignment vertical="center"/>
    </xf>
    <xf numFmtId="0" fontId="3" fillId="0" borderId="0" xfId="0" applyFont="1">
      <alignment vertical="center"/>
    </xf>
    <xf numFmtId="38" fontId="3" fillId="0" borderId="1" xfId="1" applyFont="1" applyBorder="1">
      <alignment vertical="center"/>
    </xf>
    <xf numFmtId="38" fontId="3" fillId="0" borderId="1" xfId="1" applyFont="1" applyBorder="1" applyAlignment="1">
      <alignment horizontal="center" vertical="center"/>
    </xf>
    <xf numFmtId="0" fontId="6" fillId="0" borderId="1" xfId="0" applyFont="1" applyBorder="1">
      <alignment vertical="center"/>
    </xf>
    <xf numFmtId="38" fontId="6" fillId="0" borderId="1" xfId="1" applyFont="1" applyBorder="1">
      <alignment vertical="center"/>
    </xf>
    <xf numFmtId="0" fontId="6" fillId="0" borderId="1" xfId="0" applyFont="1" applyBorder="1" applyAlignment="1">
      <alignment horizontal="center" vertical="center"/>
    </xf>
    <xf numFmtId="176" fontId="6" fillId="0" borderId="1" xfId="2" applyNumberFormat="1" applyFont="1" applyBorder="1">
      <alignment vertical="center"/>
    </xf>
    <xf numFmtId="0" fontId="6" fillId="0" borderId="2" xfId="0" applyFont="1" applyBorder="1">
      <alignment vertical="center"/>
    </xf>
    <xf numFmtId="176" fontId="6" fillId="0" borderId="1" xfId="0" applyNumberFormat="1" applyFont="1" applyBorder="1">
      <alignment vertical="center"/>
    </xf>
    <xf numFmtId="0" fontId="3" fillId="0" borderId="0" xfId="0" applyFont="1" applyBorder="1">
      <alignment vertical="center"/>
    </xf>
    <xf numFmtId="38" fontId="3" fillId="0" borderId="0" xfId="1" applyFont="1" applyBorder="1">
      <alignment vertical="center"/>
    </xf>
    <xf numFmtId="0" fontId="7" fillId="0" borderId="0" xfId="3" applyFont="1">
      <alignment vertical="center"/>
    </xf>
    <xf numFmtId="38" fontId="6" fillId="0" borderId="1" xfId="0" applyNumberFormat="1" applyFont="1" applyBorder="1">
      <alignment vertical="center"/>
    </xf>
    <xf numFmtId="177" fontId="6" fillId="0" borderId="1" xfId="0" applyNumberFormat="1" applyFont="1" applyBorder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0" fillId="0" borderId="0" xfId="0" applyAlignment="1">
      <alignment horizontal="left" vertical="center"/>
    </xf>
    <xf numFmtId="0" fontId="10" fillId="0" borderId="0" xfId="0" applyFont="1">
      <alignment vertical="center"/>
    </xf>
    <xf numFmtId="0" fontId="3" fillId="0" borderId="1" xfId="0" applyFont="1" applyBorder="1" applyAlignment="1">
      <alignment horizontal="center" vertical="center"/>
    </xf>
    <xf numFmtId="55" fontId="3" fillId="0" borderId="1" xfId="0" applyNumberFormat="1" applyFont="1" applyBorder="1">
      <alignment vertical="center"/>
    </xf>
    <xf numFmtId="176" fontId="3" fillId="0" borderId="1" xfId="2" applyNumberFormat="1" applyFont="1" applyBorder="1">
      <alignment vertical="center"/>
    </xf>
    <xf numFmtId="0" fontId="3" fillId="0" borderId="1" xfId="0" applyFont="1" applyBorder="1">
      <alignment vertical="center"/>
    </xf>
    <xf numFmtId="177" fontId="6" fillId="0" borderId="0" xfId="0" applyNumberFormat="1" applyFont="1" applyBorder="1">
      <alignment vertical="center"/>
    </xf>
    <xf numFmtId="0" fontId="6" fillId="0" borderId="0" xfId="0" applyFont="1" applyBorder="1" applyAlignment="1">
      <alignment horizontal="center" vertical="center"/>
    </xf>
    <xf numFmtId="0" fontId="11" fillId="0" borderId="0" xfId="3" applyFont="1" applyFill="1" applyAlignment="1"/>
    <xf numFmtId="0" fontId="13" fillId="0" borderId="0" xfId="0" applyFont="1" applyFill="1" applyBorder="1" applyAlignment="1">
      <alignment vertical="center"/>
    </xf>
    <xf numFmtId="0" fontId="14" fillId="0" borderId="0" xfId="0" applyNumberFormat="1" applyFont="1" applyFill="1" applyBorder="1" applyAlignment="1">
      <alignment vertical="center"/>
    </xf>
    <xf numFmtId="0" fontId="11" fillId="0" borderId="0" xfId="3" applyFont="1" applyFill="1" applyAlignment="1">
      <alignment vertical="center"/>
    </xf>
    <xf numFmtId="0" fontId="0" fillId="0" borderId="0" xfId="0" applyAlignment="1">
      <alignment horizontal="center" vertical="center"/>
    </xf>
    <xf numFmtId="0" fontId="10" fillId="0" borderId="0" xfId="0" applyFont="1" applyBorder="1">
      <alignment vertical="center"/>
    </xf>
    <xf numFmtId="0" fontId="8" fillId="0" borderId="0" xfId="3" applyFont="1" applyFill="1" applyAlignment="1">
      <alignment horizontal="center" vertical="center"/>
    </xf>
    <xf numFmtId="0" fontId="8" fillId="0" borderId="0" xfId="3" applyFont="1" applyFill="1" applyAlignment="1">
      <alignment horizontal="center"/>
    </xf>
    <xf numFmtId="0" fontId="5" fillId="0" borderId="0" xfId="0" applyFont="1" applyFill="1" applyAlignment="1">
      <alignment horizontal="center" vertical="center"/>
    </xf>
    <xf numFmtId="0" fontId="12" fillId="0" borderId="5" xfId="0" applyNumberFormat="1" applyFont="1" applyFill="1" applyBorder="1" applyAlignment="1">
      <alignment horizontal="center" vertical="center"/>
    </xf>
    <xf numFmtId="0" fontId="12" fillId="0" borderId="6" xfId="0" applyNumberFormat="1" applyFont="1" applyFill="1" applyBorder="1" applyAlignment="1">
      <alignment horizontal="center" vertical="center"/>
    </xf>
    <xf numFmtId="0" fontId="12" fillId="0" borderId="8" xfId="0" applyNumberFormat="1" applyFont="1" applyFill="1" applyBorder="1" applyAlignment="1">
      <alignment horizontal="center" vertical="center"/>
    </xf>
    <xf numFmtId="0" fontId="12" fillId="0" borderId="7" xfId="0" applyNumberFormat="1" applyFont="1" applyFill="1" applyBorder="1" applyAlignment="1">
      <alignment horizontal="center" vertical="center"/>
    </xf>
    <xf numFmtId="0" fontId="12" fillId="0" borderId="9" xfId="0" applyNumberFormat="1" applyFont="1" applyFill="1" applyBorder="1" applyAlignment="1">
      <alignment horizontal="center" vertical="center"/>
    </xf>
    <xf numFmtId="0" fontId="12" fillId="0" borderId="10" xfId="0" applyNumberFormat="1" applyFont="1" applyFill="1" applyBorder="1" applyAlignment="1">
      <alignment horizontal="center" vertical="center"/>
    </xf>
    <xf numFmtId="0" fontId="9" fillId="0" borderId="7" xfId="0" applyNumberFormat="1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</cellXfs>
  <cellStyles count="4">
    <cellStyle name="パーセント" xfId="2" builtinId="5"/>
    <cellStyle name="ハイパーリンク" xfId="3" builtinId="8"/>
    <cellStyle name="桁区切り" xfId="1" builtinId="6"/>
    <cellStyle name="標準" xfId="0" builtinId="0"/>
  </cellStyles>
  <dxfs count="6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b val="0"/>
        <i val="0"/>
        <sz val="18"/>
        <color theme="1"/>
        <name val="メイリオ"/>
        <family val="3"/>
        <charset val="128"/>
        <scheme val="none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b val="0"/>
        <i val="0"/>
        <sz val="24"/>
        <color theme="1"/>
        <name val="メイリオ"/>
        <family val="3"/>
        <charset val="128"/>
        <scheme val="none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</dxfs>
  <tableStyles count="2" defaultTableStyle="TableStyleMedium2" defaultPivotStyle="PivotStyleLight16">
    <tableStyle name="スライサー" pivot="0" table="0" count="10" xr9:uid="{C35CDD19-E72A-49D2-A486-0DE6FD852825}">
      <tableStyleElement type="wholeTable" dxfId="5"/>
      <tableStyleElement type="headerRow" dxfId="4"/>
    </tableStyle>
    <tableStyle name="スライサー 2" pivot="0" table="0" count="10" xr9:uid="{76115016-5F6F-403B-85C9-BE79F52F6284}">
      <tableStyleElement type="wholeTable" dxfId="3"/>
      <tableStyleElement type="headerRow" dxfId="2"/>
    </tableStyle>
  </tableStyles>
  <extLst>
    <ext xmlns:x14="http://schemas.microsoft.com/office/spreadsheetml/2009/9/main" uri="{46F421CA-312F-682f-3DD2-61675219B42D}">
      <x14:dxfs count="16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スライサー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スライサー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5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microsoft.com/office/2007/relationships/slicerCache" Target="slicerCaches/slicerCach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5" Type="http://schemas.microsoft.com/office/2007/relationships/slicerCache" Target="slicerCaches/slicerCache5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pivotCacheDefinition" Target="pivotCache/pivotCacheDefinition7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4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23" Type="http://schemas.microsoft.com/office/2007/relationships/slicerCache" Target="slicerCaches/slicerCache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6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Relationship Id="rId22" Type="http://schemas.microsoft.com/office/2007/relationships/slicerCache" Target="slicerCaches/slicerCache2.xml"/><Relationship Id="rId27" Type="http://schemas.openxmlformats.org/officeDocument/2006/relationships/connections" Target="connections.xml"/><Relationship Id="rId30" Type="http://schemas.openxmlformats.org/officeDocument/2006/relationships/powerPivotData" Target="model/item.data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'データ（特定年）'!$G$38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'データ（特定年）'!$E$39:$E$56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'データ（特定年）'!$G$39:$G$56</c:f>
              <c:numCache>
                <c:formatCode>#,##0_);[Red]\(#,##0\)</c:formatCode>
                <c:ptCount val="18"/>
                <c:pt idx="0">
                  <c:v>95710</c:v>
                </c:pt>
                <c:pt idx="1">
                  <c:v>106322</c:v>
                </c:pt>
                <c:pt idx="2">
                  <c:v>119660</c:v>
                </c:pt>
                <c:pt idx="3">
                  <c:v>137136</c:v>
                </c:pt>
                <c:pt idx="4">
                  <c:v>150501</c:v>
                </c:pt>
                <c:pt idx="5">
                  <c:v>142844</c:v>
                </c:pt>
                <c:pt idx="6">
                  <c:v>143452</c:v>
                </c:pt>
                <c:pt idx="7">
                  <c:v>151142</c:v>
                </c:pt>
                <c:pt idx="8">
                  <c:v>165818</c:v>
                </c:pt>
                <c:pt idx="9">
                  <c:v>196900</c:v>
                </c:pt>
                <c:pt idx="10">
                  <c:v>236077</c:v>
                </c:pt>
                <c:pt idx="11">
                  <c:v>257646</c:v>
                </c:pt>
                <c:pt idx="12">
                  <c:v>262972</c:v>
                </c:pt>
                <c:pt idx="13">
                  <c:v>250364</c:v>
                </c:pt>
                <c:pt idx="14">
                  <c:v>247173</c:v>
                </c:pt>
                <c:pt idx="15">
                  <c:v>251184</c:v>
                </c:pt>
                <c:pt idx="16">
                  <c:v>242119</c:v>
                </c:pt>
                <c:pt idx="17">
                  <c:v>358800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17-48F9-ADF8-48EA8E4FA4C9}"/>
            </c:ext>
          </c:extLst>
        </c:ser>
        <c:ser>
          <c:idx val="0"/>
          <c:order val="1"/>
          <c:tx>
            <c:strRef>
              <c:f>'データ（特定年）'!$F$38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'データ（特定年）'!$E$39:$E$56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'データ（特定年）'!$F$39:$F$56</c:f>
              <c:numCache>
                <c:formatCode>#,##0_);[Red]\(#,##0\)</c:formatCode>
                <c:ptCount val="18"/>
                <c:pt idx="0">
                  <c:v>-100889</c:v>
                </c:pt>
                <c:pt idx="1">
                  <c:v>-111579</c:v>
                </c:pt>
                <c:pt idx="2">
                  <c:v>-124366</c:v>
                </c:pt>
                <c:pt idx="3">
                  <c:v>-167170</c:v>
                </c:pt>
                <c:pt idx="4">
                  <c:v>-195884</c:v>
                </c:pt>
                <c:pt idx="5">
                  <c:v>-177805</c:v>
                </c:pt>
                <c:pt idx="6">
                  <c:v>-177028</c:v>
                </c:pt>
                <c:pt idx="7">
                  <c:v>-179055</c:v>
                </c:pt>
                <c:pt idx="8">
                  <c:v>-186432</c:v>
                </c:pt>
                <c:pt idx="9">
                  <c:v>-213191</c:v>
                </c:pt>
                <c:pt idx="10">
                  <c:v>-250476</c:v>
                </c:pt>
                <c:pt idx="11">
                  <c:v>-269224</c:v>
                </c:pt>
                <c:pt idx="12">
                  <c:v>-271478</c:v>
                </c:pt>
                <c:pt idx="13">
                  <c:v>-251508</c:v>
                </c:pt>
                <c:pt idx="14">
                  <c:v>-233908</c:v>
                </c:pt>
                <c:pt idx="15">
                  <c:v>-216217</c:v>
                </c:pt>
                <c:pt idx="16">
                  <c:v>-183431</c:v>
                </c:pt>
                <c:pt idx="17">
                  <c:v>-192434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17-48F9-ADF8-48EA8E4FA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47160111"/>
        <c:axId val="547166015"/>
      </c:barChart>
      <c:catAx>
        <c:axId val="54716011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547166015"/>
        <c:crosses val="autoZero"/>
        <c:auto val="1"/>
        <c:lblAlgn val="ctr"/>
        <c:lblOffset val="100"/>
        <c:noMultiLvlLbl val="0"/>
      </c:catAx>
      <c:valAx>
        <c:axId val="547166015"/>
        <c:scaling>
          <c:orientation val="minMax"/>
        </c:scaling>
        <c:delete val="0"/>
        <c:axPos val="b"/>
        <c:numFmt formatCode="#,##0;[Black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5471601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'データ（時系列）'!$E$9</c:f>
              <c:strCache>
                <c:ptCount val="1"/>
                <c:pt idx="0">
                  <c:v>男性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0"/>
                <c:pt idx="0">
                  <c:v>2021年</c:v>
                </c:pt>
                <c:pt idx="1">
                  <c:v>2022年</c:v>
                </c:pt>
                <c:pt idx="2">
                  <c:v>2023年</c:v>
                </c:pt>
                <c:pt idx="3">
                  <c:v>2024年</c:v>
                </c:pt>
                <c:pt idx="4">
                  <c:v>2025年</c:v>
                </c:pt>
                <c:pt idx="5">
                  <c:v>2026年</c:v>
                </c:pt>
                <c:pt idx="6">
                  <c:v>2027年</c:v>
                </c:pt>
                <c:pt idx="7">
                  <c:v>2028年</c:v>
                </c:pt>
                <c:pt idx="8">
                  <c:v>2029年</c:v>
                </c:pt>
                <c:pt idx="9">
                  <c:v>2030年</c:v>
                </c:pt>
              </c:strCache>
            </c:strRef>
          </c:cat>
          <c:val>
            <c:numRef>
              <c:f>'データ（時系列）'!データ_男女別人口・男性</c:f>
              <c:numCache>
                <c:formatCode>#,##0_);[Red]\(#,##0\)</c:formatCode>
                <c:ptCount val="10"/>
                <c:pt idx="0">
                  <c:v>196399</c:v>
                </c:pt>
                <c:pt idx="1">
                  <c:v>194188</c:v>
                </c:pt>
                <c:pt idx="2">
                  <c:v>191880</c:v>
                </c:pt>
                <c:pt idx="3">
                  <c:v>189499</c:v>
                </c:pt>
                <c:pt idx="4">
                  <c:v>187048</c:v>
                </c:pt>
                <c:pt idx="5">
                  <c:v>184890</c:v>
                </c:pt>
                <c:pt idx="6">
                  <c:v>182682</c:v>
                </c:pt>
                <c:pt idx="7">
                  <c:v>180439</c:v>
                </c:pt>
                <c:pt idx="8">
                  <c:v>178172</c:v>
                </c:pt>
                <c:pt idx="9">
                  <c:v>175909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7A-4174-91C2-B2ECCDFFA748}"/>
            </c:ext>
          </c:extLst>
        </c:ser>
        <c:ser>
          <c:idx val="1"/>
          <c:order val="1"/>
          <c:tx>
            <c:strRef>
              <c:f>'データ（時系列）'!$F$9</c:f>
              <c:strCache>
                <c:ptCount val="1"/>
                <c:pt idx="0">
                  <c:v>女性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0"/>
                <c:pt idx="0">
                  <c:v>2021年</c:v>
                </c:pt>
                <c:pt idx="1">
                  <c:v>2022年</c:v>
                </c:pt>
                <c:pt idx="2">
                  <c:v>2023年</c:v>
                </c:pt>
                <c:pt idx="3">
                  <c:v>2024年</c:v>
                </c:pt>
                <c:pt idx="4">
                  <c:v>2025年</c:v>
                </c:pt>
                <c:pt idx="5">
                  <c:v>2026年</c:v>
                </c:pt>
                <c:pt idx="6">
                  <c:v>2027年</c:v>
                </c:pt>
                <c:pt idx="7">
                  <c:v>2028年</c:v>
                </c:pt>
                <c:pt idx="8">
                  <c:v>2029年</c:v>
                </c:pt>
                <c:pt idx="9">
                  <c:v>2030年</c:v>
                </c:pt>
              </c:strCache>
            </c:strRef>
          </c:cat>
          <c:val>
            <c:numRef>
              <c:f>'データ（時系列）'!データ_男女別人口・女性</c:f>
              <c:numCache>
                <c:formatCode>#,##0_);[Red]\(#,##0\)</c:formatCode>
                <c:ptCount val="10"/>
                <c:pt idx="0">
                  <c:v>197295</c:v>
                </c:pt>
                <c:pt idx="1">
                  <c:v>195188</c:v>
                </c:pt>
                <c:pt idx="2">
                  <c:v>192997</c:v>
                </c:pt>
                <c:pt idx="3">
                  <c:v>190746</c:v>
                </c:pt>
                <c:pt idx="4">
                  <c:v>188421</c:v>
                </c:pt>
                <c:pt idx="5">
                  <c:v>186262</c:v>
                </c:pt>
                <c:pt idx="6">
                  <c:v>184033</c:v>
                </c:pt>
                <c:pt idx="7">
                  <c:v>181755</c:v>
                </c:pt>
                <c:pt idx="8">
                  <c:v>179419</c:v>
                </c:pt>
                <c:pt idx="9">
                  <c:v>177072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7A-4174-91C2-B2ECCDFFA74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2000"/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763645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2000"/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'データ（時系列）'!$I$9</c:f>
              <c:strCache>
                <c:ptCount val="1"/>
                <c:pt idx="0">
                  <c:v>0-14歳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0"/>
                <c:pt idx="0">
                  <c:v>2021年</c:v>
                </c:pt>
                <c:pt idx="1">
                  <c:v>2022年</c:v>
                </c:pt>
                <c:pt idx="2">
                  <c:v>2023年</c:v>
                </c:pt>
                <c:pt idx="3">
                  <c:v>2024年</c:v>
                </c:pt>
                <c:pt idx="4">
                  <c:v>2025年</c:v>
                </c:pt>
                <c:pt idx="5">
                  <c:v>2026年</c:v>
                </c:pt>
                <c:pt idx="6">
                  <c:v>2027年</c:v>
                </c:pt>
                <c:pt idx="7">
                  <c:v>2028年</c:v>
                </c:pt>
                <c:pt idx="8">
                  <c:v>2029年</c:v>
                </c:pt>
                <c:pt idx="9">
                  <c:v>2030年</c:v>
                </c:pt>
              </c:strCache>
            </c:strRef>
          </c:cat>
          <c:val>
            <c:numRef>
              <c:f>'データ（時系列）'!データ_３階層人口・男性・0_14歳</c:f>
              <c:numCache>
                <c:formatCode>#,##0_);[Red]\(#,##0\)</c:formatCode>
                <c:ptCount val="10"/>
                <c:pt idx="0">
                  <c:v>21166</c:v>
                </c:pt>
                <c:pt idx="1">
                  <c:v>20559</c:v>
                </c:pt>
                <c:pt idx="2">
                  <c:v>19987</c:v>
                </c:pt>
                <c:pt idx="3">
                  <c:v>19431</c:v>
                </c:pt>
                <c:pt idx="4">
                  <c:v>18836</c:v>
                </c:pt>
                <c:pt idx="5">
                  <c:v>18257</c:v>
                </c:pt>
                <c:pt idx="6">
                  <c:v>17755</c:v>
                </c:pt>
                <c:pt idx="7">
                  <c:v>17316</c:v>
                </c:pt>
                <c:pt idx="8">
                  <c:v>16889</c:v>
                </c:pt>
                <c:pt idx="9">
                  <c:v>16476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CA-4A0B-82BF-854A94F69B1B}"/>
            </c:ext>
          </c:extLst>
        </c:ser>
        <c:ser>
          <c:idx val="1"/>
          <c:order val="1"/>
          <c:tx>
            <c:strRef>
              <c:f>'データ（時系列）'!$J$9</c:f>
              <c:strCache>
                <c:ptCount val="1"/>
                <c:pt idx="0">
                  <c:v>15-64歳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0"/>
                <c:pt idx="0">
                  <c:v>2021年</c:v>
                </c:pt>
                <c:pt idx="1">
                  <c:v>2022年</c:v>
                </c:pt>
                <c:pt idx="2">
                  <c:v>2023年</c:v>
                </c:pt>
                <c:pt idx="3">
                  <c:v>2024年</c:v>
                </c:pt>
                <c:pt idx="4">
                  <c:v>2025年</c:v>
                </c:pt>
                <c:pt idx="5">
                  <c:v>2026年</c:v>
                </c:pt>
                <c:pt idx="6">
                  <c:v>2027年</c:v>
                </c:pt>
                <c:pt idx="7">
                  <c:v>2028年</c:v>
                </c:pt>
                <c:pt idx="8">
                  <c:v>2029年</c:v>
                </c:pt>
                <c:pt idx="9">
                  <c:v>2030年</c:v>
                </c:pt>
              </c:strCache>
            </c:strRef>
          </c:cat>
          <c:val>
            <c:numRef>
              <c:f>'データ（時系列）'!データ_３階層人口・男性・15_64歳</c:f>
              <c:numCache>
                <c:formatCode>#,##0_);[Red]\(#,##0\)</c:formatCode>
                <c:ptCount val="10"/>
                <c:pt idx="0">
                  <c:v>119219</c:v>
                </c:pt>
                <c:pt idx="1">
                  <c:v>117942</c:v>
                </c:pt>
                <c:pt idx="2">
                  <c:v>116544</c:v>
                </c:pt>
                <c:pt idx="3">
                  <c:v>114956</c:v>
                </c:pt>
                <c:pt idx="4">
                  <c:v>113461</c:v>
                </c:pt>
                <c:pt idx="5">
                  <c:v>112295</c:v>
                </c:pt>
                <c:pt idx="6">
                  <c:v>110978</c:v>
                </c:pt>
                <c:pt idx="7">
                  <c:v>109488</c:v>
                </c:pt>
                <c:pt idx="8">
                  <c:v>107998</c:v>
                </c:pt>
                <c:pt idx="9">
                  <c:v>106294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CA-4A0B-82BF-854A94F69B1B}"/>
            </c:ext>
          </c:extLst>
        </c:ser>
        <c:ser>
          <c:idx val="2"/>
          <c:order val="2"/>
          <c:tx>
            <c:strRef>
              <c:f>'データ（時系列）'!$K$9</c:f>
              <c:strCache>
                <c:ptCount val="1"/>
                <c:pt idx="0">
                  <c:v>65歳以上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0"/>
                <c:pt idx="0">
                  <c:v>2021年</c:v>
                </c:pt>
                <c:pt idx="1">
                  <c:v>2022年</c:v>
                </c:pt>
                <c:pt idx="2">
                  <c:v>2023年</c:v>
                </c:pt>
                <c:pt idx="3">
                  <c:v>2024年</c:v>
                </c:pt>
                <c:pt idx="4">
                  <c:v>2025年</c:v>
                </c:pt>
                <c:pt idx="5">
                  <c:v>2026年</c:v>
                </c:pt>
                <c:pt idx="6">
                  <c:v>2027年</c:v>
                </c:pt>
                <c:pt idx="7">
                  <c:v>2028年</c:v>
                </c:pt>
                <c:pt idx="8">
                  <c:v>2029年</c:v>
                </c:pt>
                <c:pt idx="9">
                  <c:v>2030年</c:v>
                </c:pt>
              </c:strCache>
            </c:strRef>
          </c:cat>
          <c:val>
            <c:numRef>
              <c:f>'データ（時系列）'!データ_３階層人口・男性・65歳以上</c:f>
              <c:numCache>
                <c:formatCode>#,##0_);[Red]\(#,##0\)</c:formatCode>
                <c:ptCount val="10"/>
                <c:pt idx="0">
                  <c:v>56014</c:v>
                </c:pt>
                <c:pt idx="1">
                  <c:v>55687</c:v>
                </c:pt>
                <c:pt idx="2">
                  <c:v>55349</c:v>
                </c:pt>
                <c:pt idx="3">
                  <c:v>55112</c:v>
                </c:pt>
                <c:pt idx="4">
                  <c:v>54751</c:v>
                </c:pt>
                <c:pt idx="5">
                  <c:v>54338</c:v>
                </c:pt>
                <c:pt idx="6">
                  <c:v>53949</c:v>
                </c:pt>
                <c:pt idx="7">
                  <c:v>53635</c:v>
                </c:pt>
                <c:pt idx="8">
                  <c:v>53285</c:v>
                </c:pt>
                <c:pt idx="9">
                  <c:v>53139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CA-4A0B-82BF-854A94F69B1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2000"/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763645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2000"/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'データ（時系列）'!$N$9</c:f>
              <c:strCache>
                <c:ptCount val="1"/>
                <c:pt idx="0">
                  <c:v>0-14歳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0"/>
                <c:pt idx="0">
                  <c:v>2021年</c:v>
                </c:pt>
                <c:pt idx="1">
                  <c:v>2022年</c:v>
                </c:pt>
                <c:pt idx="2">
                  <c:v>2023年</c:v>
                </c:pt>
                <c:pt idx="3">
                  <c:v>2024年</c:v>
                </c:pt>
                <c:pt idx="4">
                  <c:v>2025年</c:v>
                </c:pt>
                <c:pt idx="5">
                  <c:v>2026年</c:v>
                </c:pt>
                <c:pt idx="6">
                  <c:v>2027年</c:v>
                </c:pt>
                <c:pt idx="7">
                  <c:v>2028年</c:v>
                </c:pt>
                <c:pt idx="8">
                  <c:v>2029年</c:v>
                </c:pt>
                <c:pt idx="9">
                  <c:v>2030年</c:v>
                </c:pt>
              </c:strCache>
            </c:strRef>
          </c:cat>
          <c:val>
            <c:numRef>
              <c:f>'データ（時系列）'!データ_３階層人口・女性・0_14歳</c:f>
              <c:numCache>
                <c:formatCode>#,##0_);[Red]\(#,##0\)</c:formatCode>
                <c:ptCount val="10"/>
                <c:pt idx="0">
                  <c:v>20166</c:v>
                </c:pt>
                <c:pt idx="1">
                  <c:v>19617</c:v>
                </c:pt>
                <c:pt idx="2">
                  <c:v>19055</c:v>
                </c:pt>
                <c:pt idx="3">
                  <c:v>18552</c:v>
                </c:pt>
                <c:pt idx="4">
                  <c:v>17997</c:v>
                </c:pt>
                <c:pt idx="5">
                  <c:v>17437</c:v>
                </c:pt>
                <c:pt idx="6">
                  <c:v>16938</c:v>
                </c:pt>
                <c:pt idx="7">
                  <c:v>16466</c:v>
                </c:pt>
                <c:pt idx="8">
                  <c:v>16047</c:v>
                </c:pt>
                <c:pt idx="9">
                  <c:v>15616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4A-4CB2-A431-1E94957BCFE6}"/>
            </c:ext>
          </c:extLst>
        </c:ser>
        <c:ser>
          <c:idx val="1"/>
          <c:order val="1"/>
          <c:tx>
            <c:strRef>
              <c:f>'データ（時系列）'!$O$9</c:f>
              <c:strCache>
                <c:ptCount val="1"/>
                <c:pt idx="0">
                  <c:v>15-64歳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0"/>
                <c:pt idx="0">
                  <c:v>2021年</c:v>
                </c:pt>
                <c:pt idx="1">
                  <c:v>2022年</c:v>
                </c:pt>
                <c:pt idx="2">
                  <c:v>2023年</c:v>
                </c:pt>
                <c:pt idx="3">
                  <c:v>2024年</c:v>
                </c:pt>
                <c:pt idx="4">
                  <c:v>2025年</c:v>
                </c:pt>
                <c:pt idx="5">
                  <c:v>2026年</c:v>
                </c:pt>
                <c:pt idx="6">
                  <c:v>2027年</c:v>
                </c:pt>
                <c:pt idx="7">
                  <c:v>2028年</c:v>
                </c:pt>
                <c:pt idx="8">
                  <c:v>2029年</c:v>
                </c:pt>
                <c:pt idx="9">
                  <c:v>2030年</c:v>
                </c:pt>
              </c:strCache>
            </c:strRef>
          </c:cat>
          <c:val>
            <c:numRef>
              <c:f>'データ（時系列）'!データ_３階層人口・女性・15_64歳</c:f>
              <c:numCache>
                <c:formatCode>#,##0_);[Red]\(#,##0\)</c:formatCode>
                <c:ptCount val="10"/>
                <c:pt idx="0">
                  <c:v>106889</c:v>
                </c:pt>
                <c:pt idx="1">
                  <c:v>105602</c:v>
                </c:pt>
                <c:pt idx="2">
                  <c:v>104319</c:v>
                </c:pt>
                <c:pt idx="3">
                  <c:v>102852</c:v>
                </c:pt>
                <c:pt idx="4">
                  <c:v>101433</c:v>
                </c:pt>
                <c:pt idx="5">
                  <c:v>100234</c:v>
                </c:pt>
                <c:pt idx="6">
                  <c:v>98932</c:v>
                </c:pt>
                <c:pt idx="7">
                  <c:v>97529</c:v>
                </c:pt>
                <c:pt idx="8">
                  <c:v>96003</c:v>
                </c:pt>
                <c:pt idx="9">
                  <c:v>94282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4A-4CB2-A431-1E94957BCFE6}"/>
            </c:ext>
          </c:extLst>
        </c:ser>
        <c:ser>
          <c:idx val="2"/>
          <c:order val="2"/>
          <c:tx>
            <c:strRef>
              <c:f>'データ（時系列）'!$P$9</c:f>
              <c:strCache>
                <c:ptCount val="1"/>
                <c:pt idx="0">
                  <c:v>65歳以上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0"/>
                <c:pt idx="0">
                  <c:v>2021年</c:v>
                </c:pt>
                <c:pt idx="1">
                  <c:v>2022年</c:v>
                </c:pt>
                <c:pt idx="2">
                  <c:v>2023年</c:v>
                </c:pt>
                <c:pt idx="3">
                  <c:v>2024年</c:v>
                </c:pt>
                <c:pt idx="4">
                  <c:v>2025年</c:v>
                </c:pt>
                <c:pt idx="5">
                  <c:v>2026年</c:v>
                </c:pt>
                <c:pt idx="6">
                  <c:v>2027年</c:v>
                </c:pt>
                <c:pt idx="7">
                  <c:v>2028年</c:v>
                </c:pt>
                <c:pt idx="8">
                  <c:v>2029年</c:v>
                </c:pt>
                <c:pt idx="9">
                  <c:v>2030年</c:v>
                </c:pt>
              </c:strCache>
            </c:strRef>
          </c:cat>
          <c:val>
            <c:numRef>
              <c:f>'データ（時系列）'!データ_３階層人口・女性・65歳以上</c:f>
              <c:numCache>
                <c:formatCode>#,##0_);[Red]\(#,##0\)</c:formatCode>
                <c:ptCount val="10"/>
                <c:pt idx="0">
                  <c:v>70240</c:v>
                </c:pt>
                <c:pt idx="1">
                  <c:v>69969</c:v>
                </c:pt>
                <c:pt idx="2">
                  <c:v>69623</c:v>
                </c:pt>
                <c:pt idx="3">
                  <c:v>69342</c:v>
                </c:pt>
                <c:pt idx="4">
                  <c:v>68991</c:v>
                </c:pt>
                <c:pt idx="5">
                  <c:v>68591</c:v>
                </c:pt>
                <c:pt idx="6">
                  <c:v>68163</c:v>
                </c:pt>
                <c:pt idx="7">
                  <c:v>67760</c:v>
                </c:pt>
                <c:pt idx="8">
                  <c:v>67369</c:v>
                </c:pt>
                <c:pt idx="9">
                  <c:v>67174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4A-4CB2-A431-1E94957BCF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2000"/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763645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2000"/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'データ（時系列）'!$S$9</c:f>
              <c:strCache>
                <c:ptCount val="1"/>
                <c:pt idx="0">
                  <c:v>高齢化率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0"/>
                <c:pt idx="0">
                  <c:v>2021年</c:v>
                </c:pt>
                <c:pt idx="1">
                  <c:v>2022年</c:v>
                </c:pt>
                <c:pt idx="2">
                  <c:v>2023年</c:v>
                </c:pt>
                <c:pt idx="3">
                  <c:v>2024年</c:v>
                </c:pt>
                <c:pt idx="4">
                  <c:v>2025年</c:v>
                </c:pt>
                <c:pt idx="5">
                  <c:v>2026年</c:v>
                </c:pt>
                <c:pt idx="6">
                  <c:v>2027年</c:v>
                </c:pt>
                <c:pt idx="7">
                  <c:v>2028年</c:v>
                </c:pt>
                <c:pt idx="8">
                  <c:v>2029年</c:v>
                </c:pt>
                <c:pt idx="9">
                  <c:v>2030年</c:v>
                </c:pt>
              </c:strCache>
            </c:strRef>
          </c:cat>
          <c:val>
            <c:numRef>
              <c:f>'データ（時系列）'!データ_高齢化率</c:f>
              <c:numCache>
                <c:formatCode>0.0%</c:formatCode>
                <c:ptCount val="10"/>
                <c:pt idx="0">
                  <c:v>0.3206906887074733</c:v>
                </c:pt>
                <c:pt idx="1">
                  <c:v>0.32271120973044048</c:v>
                </c:pt>
                <c:pt idx="2">
                  <c:v>0.32470633475110228</c:v>
                </c:pt>
                <c:pt idx="3">
                  <c:v>0.32729950426698579</c:v>
                </c:pt>
                <c:pt idx="4">
                  <c:v>0.32956648884461831</c:v>
                </c:pt>
                <c:pt idx="5">
                  <c:v>0.33120931585980945</c:v>
                </c:pt>
                <c:pt idx="6">
                  <c:v>0.33298883329015722</c:v>
                </c:pt>
                <c:pt idx="7">
                  <c:v>0.3351656846883162</c:v>
                </c:pt>
                <c:pt idx="8">
                  <c:v>0.3374078206666275</c:v>
                </c:pt>
                <c:pt idx="9">
                  <c:v>0.34084837427510262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75-48AE-8494-74D71BCE693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763645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'データ（時系列）'!$V$9</c:f>
              <c:strCache>
                <c:ptCount val="1"/>
                <c:pt idx="0">
                  <c:v>後期高齢化率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0"/>
                <c:pt idx="0">
                  <c:v>2021年</c:v>
                </c:pt>
                <c:pt idx="1">
                  <c:v>2022年</c:v>
                </c:pt>
                <c:pt idx="2">
                  <c:v>2023年</c:v>
                </c:pt>
                <c:pt idx="3">
                  <c:v>2024年</c:v>
                </c:pt>
                <c:pt idx="4">
                  <c:v>2025年</c:v>
                </c:pt>
                <c:pt idx="5">
                  <c:v>2026年</c:v>
                </c:pt>
                <c:pt idx="6">
                  <c:v>2027年</c:v>
                </c:pt>
                <c:pt idx="7">
                  <c:v>2028年</c:v>
                </c:pt>
                <c:pt idx="8">
                  <c:v>2029年</c:v>
                </c:pt>
                <c:pt idx="9">
                  <c:v>2030年</c:v>
                </c:pt>
              </c:strCache>
            </c:strRef>
          </c:cat>
          <c:val>
            <c:numRef>
              <c:f>'データ（時系列）'!データ_後期高齢化率</c:f>
              <c:numCache>
                <c:formatCode>0.0%</c:formatCode>
                <c:ptCount val="10"/>
                <c:pt idx="0">
                  <c:v>0.17215146789130645</c:v>
                </c:pt>
                <c:pt idx="1">
                  <c:v>0.18127208662064431</c:v>
                </c:pt>
                <c:pt idx="2">
                  <c:v>0.19000615781145666</c:v>
                </c:pt>
                <c:pt idx="3">
                  <c:v>0.19864035030046417</c:v>
                </c:pt>
                <c:pt idx="4">
                  <c:v>0.20503956385214225</c:v>
                </c:pt>
                <c:pt idx="5">
                  <c:v>0.20917306117170323</c:v>
                </c:pt>
                <c:pt idx="6">
                  <c:v>0.2121374909670998</c:v>
                </c:pt>
                <c:pt idx="7">
                  <c:v>0.21362860787312876</c:v>
                </c:pt>
                <c:pt idx="8">
                  <c:v>0.21418603935781383</c:v>
                </c:pt>
                <c:pt idx="9">
                  <c:v>0.21453562656346942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56-4CE3-A74F-19F7FA771CE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763645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'データ（時系列）'!$Y$9</c:f>
              <c:strCache>
                <c:ptCount val="1"/>
                <c:pt idx="0">
                  <c:v>0-14歳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0"/>
                <c:pt idx="0">
                  <c:v>2021年</c:v>
                </c:pt>
                <c:pt idx="1">
                  <c:v>2022年</c:v>
                </c:pt>
                <c:pt idx="2">
                  <c:v>2023年</c:v>
                </c:pt>
                <c:pt idx="3">
                  <c:v>2024年</c:v>
                </c:pt>
                <c:pt idx="4">
                  <c:v>2025年</c:v>
                </c:pt>
                <c:pt idx="5">
                  <c:v>2026年</c:v>
                </c:pt>
                <c:pt idx="6">
                  <c:v>2027年</c:v>
                </c:pt>
                <c:pt idx="7">
                  <c:v>2028年</c:v>
                </c:pt>
                <c:pt idx="8">
                  <c:v>2029年</c:v>
                </c:pt>
                <c:pt idx="9">
                  <c:v>2030年</c:v>
                </c:pt>
              </c:strCache>
            </c:strRef>
          </c:cat>
          <c:val>
            <c:numRef>
              <c:f>'データ（時系列）'!データ_３階層人口比率・0_14歳</c:f>
              <c:numCache>
                <c:formatCode>0.0%</c:formatCode>
                <c:ptCount val="10"/>
                <c:pt idx="0">
                  <c:v>0.10498508994295061</c:v>
                </c:pt>
                <c:pt idx="1">
                  <c:v>0.10318047337278106</c:v>
                </c:pt>
                <c:pt idx="2">
                  <c:v>0.10144020037570445</c:v>
                </c:pt>
                <c:pt idx="3">
                  <c:v>9.9890859840366081E-2</c:v>
                </c:pt>
                <c:pt idx="4">
                  <c:v>9.8098644628451345E-2</c:v>
                </c:pt>
                <c:pt idx="5">
                  <c:v>9.6170841057033232E-2</c:v>
                </c:pt>
                <c:pt idx="6">
                  <c:v>9.4604802094269386E-2</c:v>
                </c:pt>
                <c:pt idx="7">
                  <c:v>9.3270457268756518E-2</c:v>
                </c:pt>
                <c:pt idx="8">
                  <c:v>9.2105226361961015E-2</c:v>
                </c:pt>
                <c:pt idx="9">
                  <c:v>9.0917074856720334E-2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6F-458D-8FD2-FEEA8FC71878}"/>
            </c:ext>
          </c:extLst>
        </c:ser>
        <c:ser>
          <c:idx val="1"/>
          <c:order val="1"/>
          <c:tx>
            <c:strRef>
              <c:f>'データ（時系列）'!$Z$9</c:f>
              <c:strCache>
                <c:ptCount val="1"/>
                <c:pt idx="0">
                  <c:v>15-64歳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0"/>
                <c:pt idx="0">
                  <c:v>2021年</c:v>
                </c:pt>
                <c:pt idx="1">
                  <c:v>2022年</c:v>
                </c:pt>
                <c:pt idx="2">
                  <c:v>2023年</c:v>
                </c:pt>
                <c:pt idx="3">
                  <c:v>2024年</c:v>
                </c:pt>
                <c:pt idx="4">
                  <c:v>2025年</c:v>
                </c:pt>
                <c:pt idx="5">
                  <c:v>2026年</c:v>
                </c:pt>
                <c:pt idx="6">
                  <c:v>2027年</c:v>
                </c:pt>
                <c:pt idx="7">
                  <c:v>2028年</c:v>
                </c:pt>
                <c:pt idx="8">
                  <c:v>2029年</c:v>
                </c:pt>
                <c:pt idx="9">
                  <c:v>2030年</c:v>
                </c:pt>
              </c:strCache>
            </c:strRef>
          </c:cat>
          <c:val>
            <c:numRef>
              <c:f>'データ（時系列）'!データ_３階層人口比率・15_64歳</c:f>
              <c:numCache>
                <c:formatCode>0.0%</c:formatCode>
                <c:ptCount val="10"/>
                <c:pt idx="0">
                  <c:v>0.57432422134957606</c:v>
                </c:pt>
                <c:pt idx="1">
                  <c:v>0.57410831689677844</c:v>
                </c:pt>
                <c:pt idx="2">
                  <c:v>0.57385346487319322</c:v>
                </c:pt>
                <c:pt idx="3">
                  <c:v>0.57280963589264811</c:v>
                </c:pt>
                <c:pt idx="4">
                  <c:v>0.57233486652693033</c:v>
                </c:pt>
                <c:pt idx="5">
                  <c:v>0.57261984308315728</c:v>
                </c:pt>
                <c:pt idx="6">
                  <c:v>0.57240636461557337</c:v>
                </c:pt>
                <c:pt idx="7">
                  <c:v>0.57156385804292731</c:v>
                </c:pt>
                <c:pt idx="8">
                  <c:v>0.5704869529714115</c:v>
                </c:pt>
                <c:pt idx="9">
                  <c:v>0.56823455086817709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6F-458D-8FD2-FEEA8FC71878}"/>
            </c:ext>
          </c:extLst>
        </c:ser>
        <c:ser>
          <c:idx val="2"/>
          <c:order val="2"/>
          <c:tx>
            <c:strRef>
              <c:f>'データ（時系列）'!$AA$9</c:f>
              <c:strCache>
                <c:ptCount val="1"/>
                <c:pt idx="0">
                  <c:v>65歳以上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0"/>
                <c:pt idx="0">
                  <c:v>2021年</c:v>
                </c:pt>
                <c:pt idx="1">
                  <c:v>2022年</c:v>
                </c:pt>
                <c:pt idx="2">
                  <c:v>2023年</c:v>
                </c:pt>
                <c:pt idx="3">
                  <c:v>2024年</c:v>
                </c:pt>
                <c:pt idx="4">
                  <c:v>2025年</c:v>
                </c:pt>
                <c:pt idx="5">
                  <c:v>2026年</c:v>
                </c:pt>
                <c:pt idx="6">
                  <c:v>2027年</c:v>
                </c:pt>
                <c:pt idx="7">
                  <c:v>2028年</c:v>
                </c:pt>
                <c:pt idx="8">
                  <c:v>2029年</c:v>
                </c:pt>
                <c:pt idx="9">
                  <c:v>2030年</c:v>
                </c:pt>
              </c:strCache>
            </c:strRef>
          </c:cat>
          <c:val>
            <c:numRef>
              <c:f>'データ（時系列）'!データ_３階層人口比率・65歳以上</c:f>
              <c:numCache>
                <c:formatCode>0.0%</c:formatCode>
                <c:ptCount val="10"/>
                <c:pt idx="0">
                  <c:v>0.3206906887074733</c:v>
                </c:pt>
                <c:pt idx="1">
                  <c:v>0.32271120973044048</c:v>
                </c:pt>
                <c:pt idx="2">
                  <c:v>0.32470633475110228</c:v>
                </c:pt>
                <c:pt idx="3">
                  <c:v>0.32729950426698579</c:v>
                </c:pt>
                <c:pt idx="4">
                  <c:v>0.32956648884461831</c:v>
                </c:pt>
                <c:pt idx="5">
                  <c:v>0.33120931585980945</c:v>
                </c:pt>
                <c:pt idx="6">
                  <c:v>0.33298883329015722</c:v>
                </c:pt>
                <c:pt idx="7">
                  <c:v>0.3351656846883162</c:v>
                </c:pt>
                <c:pt idx="8">
                  <c:v>0.3374078206666275</c:v>
                </c:pt>
                <c:pt idx="9">
                  <c:v>0.34084837427510262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6F-458D-8FD2-FEEA8FC718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2000"/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763645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2000"/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350497685185187"/>
          <c:y val="1.0176282051282052E-2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'グラフ（時系列）'!$B$3</c:f>
              <c:strCache>
                <c:ptCount val="1"/>
                <c:pt idx="0">
                  <c:v>2021年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'グラフ（時系列）'!$C$2:$T$2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'グラフ（時系列）'!$C$3:$T$3</c:f>
              <c:numCache>
                <c:formatCode>#,##0_);[Red]\(#,##0\)</c:formatCode>
                <c:ptCount val="18"/>
                <c:pt idx="0">
                  <c:v>5952</c:v>
                </c:pt>
                <c:pt idx="1">
                  <c:v>7160</c:v>
                </c:pt>
                <c:pt idx="2">
                  <c:v>8054</c:v>
                </c:pt>
                <c:pt idx="3">
                  <c:v>10696</c:v>
                </c:pt>
                <c:pt idx="4">
                  <c:v>11719</c:v>
                </c:pt>
                <c:pt idx="5">
                  <c:v>9300</c:v>
                </c:pt>
                <c:pt idx="6">
                  <c:v>9316</c:v>
                </c:pt>
                <c:pt idx="7">
                  <c:v>10224</c:v>
                </c:pt>
                <c:pt idx="8">
                  <c:v>11898</c:v>
                </c:pt>
                <c:pt idx="9">
                  <c:v>15857</c:v>
                </c:pt>
                <c:pt idx="10">
                  <c:v>15813</c:v>
                </c:pt>
                <c:pt idx="11">
                  <c:v>12767</c:v>
                </c:pt>
                <c:pt idx="12">
                  <c:v>11629</c:v>
                </c:pt>
                <c:pt idx="13">
                  <c:v>12213</c:v>
                </c:pt>
                <c:pt idx="14">
                  <c:v>15921</c:v>
                </c:pt>
                <c:pt idx="15">
                  <c:v>11688</c:v>
                </c:pt>
                <c:pt idx="16">
                  <c:v>9003</c:v>
                </c:pt>
                <c:pt idx="17">
                  <c:v>7189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4B-42A8-BF42-08ECE64ABA3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7361440"/>
        <c:axId val="847369640"/>
      </c:barChart>
      <c:catAx>
        <c:axId val="84736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47369640"/>
        <c:crosses val="autoZero"/>
        <c:auto val="1"/>
        <c:lblAlgn val="ctr"/>
        <c:lblOffset val="100"/>
        <c:noMultiLvlLbl val="0"/>
      </c:catAx>
      <c:valAx>
        <c:axId val="847369640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47361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350497685185187"/>
          <c:y val="3.3920940170940172E-3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'グラフ（時系列）'!$B$4</c:f>
              <c:strCache>
                <c:ptCount val="1"/>
                <c:pt idx="0">
                  <c:v>2030年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'グラフ（時系列）'!$C$2:$T$2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'グラフ（時系列）'!$C$4:$T$4</c:f>
              <c:numCache>
                <c:formatCode>#,##0_);[Red]\(#,##0\)</c:formatCode>
                <c:ptCount val="18"/>
                <c:pt idx="0">
                  <c:v>4936</c:v>
                </c:pt>
                <c:pt idx="1">
                  <c:v>5348</c:v>
                </c:pt>
                <c:pt idx="2">
                  <c:v>6192</c:v>
                </c:pt>
                <c:pt idx="3">
                  <c:v>8498</c:v>
                </c:pt>
                <c:pt idx="4">
                  <c:v>9879</c:v>
                </c:pt>
                <c:pt idx="5">
                  <c:v>9408</c:v>
                </c:pt>
                <c:pt idx="6">
                  <c:v>8929</c:v>
                </c:pt>
                <c:pt idx="7">
                  <c:v>8326</c:v>
                </c:pt>
                <c:pt idx="8">
                  <c:v>8902</c:v>
                </c:pt>
                <c:pt idx="9">
                  <c:v>10117</c:v>
                </c:pt>
                <c:pt idx="10">
                  <c:v>12264</c:v>
                </c:pt>
                <c:pt idx="11">
                  <c:v>15832</c:v>
                </c:pt>
                <c:pt idx="12">
                  <c:v>14139</c:v>
                </c:pt>
                <c:pt idx="13">
                  <c:v>11898</c:v>
                </c:pt>
                <c:pt idx="14">
                  <c:v>10220</c:v>
                </c:pt>
                <c:pt idx="15">
                  <c:v>10426</c:v>
                </c:pt>
                <c:pt idx="16">
                  <c:v>10760</c:v>
                </c:pt>
                <c:pt idx="17">
                  <c:v>9835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B2-4618-AAA6-4E6CEAFEE42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7387024"/>
        <c:axId val="847388992"/>
      </c:barChart>
      <c:catAx>
        <c:axId val="84738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47388992"/>
        <c:crosses val="autoZero"/>
        <c:auto val="1"/>
        <c:lblAlgn val="ctr"/>
        <c:lblOffset val="100"/>
        <c:noMultiLvlLbl val="0"/>
      </c:catAx>
      <c:valAx>
        <c:axId val="847388992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47387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277002314814813"/>
          <c:y val="6.7841880341880344E-3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'グラフ（時系列）'!$B$8</c:f>
              <c:strCache>
                <c:ptCount val="1"/>
                <c:pt idx="0">
                  <c:v>2021年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'グラフ（時系列）'!$C$7:$T$7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'グラフ（時系列）'!$C$8:$T$8</c:f>
              <c:numCache>
                <c:formatCode>#,##0_);[Red]\(#,##0\)</c:formatCode>
                <c:ptCount val="18"/>
                <c:pt idx="0">
                  <c:v>5540</c:v>
                </c:pt>
                <c:pt idx="1">
                  <c:v>6902</c:v>
                </c:pt>
                <c:pt idx="2">
                  <c:v>7724</c:v>
                </c:pt>
                <c:pt idx="3">
                  <c:v>8551</c:v>
                </c:pt>
                <c:pt idx="4">
                  <c:v>8987</c:v>
                </c:pt>
                <c:pt idx="5">
                  <c:v>7549</c:v>
                </c:pt>
                <c:pt idx="6">
                  <c:v>8077</c:v>
                </c:pt>
                <c:pt idx="7">
                  <c:v>9383</c:v>
                </c:pt>
                <c:pt idx="8">
                  <c:v>11289</c:v>
                </c:pt>
                <c:pt idx="9">
                  <c:v>14853</c:v>
                </c:pt>
                <c:pt idx="10">
                  <c:v>14808</c:v>
                </c:pt>
                <c:pt idx="11">
                  <c:v>12170</c:v>
                </c:pt>
                <c:pt idx="12">
                  <c:v>11222</c:v>
                </c:pt>
                <c:pt idx="13">
                  <c:v>12486</c:v>
                </c:pt>
                <c:pt idx="14">
                  <c:v>17859</c:v>
                </c:pt>
                <c:pt idx="15">
                  <c:v>14216</c:v>
                </c:pt>
                <c:pt idx="16">
                  <c:v>11785</c:v>
                </c:pt>
                <c:pt idx="17">
                  <c:v>13894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CC-44C3-A38A-A202CE57F4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77422904"/>
        <c:axId val="1377423232"/>
      </c:barChart>
      <c:catAx>
        <c:axId val="1377422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1377423232"/>
        <c:crosses val="autoZero"/>
        <c:auto val="1"/>
        <c:lblAlgn val="ctr"/>
        <c:lblOffset val="100"/>
        <c:noMultiLvlLbl val="0"/>
      </c:catAx>
      <c:valAx>
        <c:axId val="1377423232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377422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277002314814813"/>
          <c:y val="6.7841880341880344E-3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'グラフ（時系列）'!$B$9</c:f>
              <c:strCache>
                <c:ptCount val="1"/>
                <c:pt idx="0">
                  <c:v>2030年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'グラフ（時系列）'!$C$7:$T$7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'グラフ（時系列）'!$C$9:$T$9</c:f>
              <c:numCache>
                <c:formatCode>#,##0_);[Red]\(#,##0\)</c:formatCode>
                <c:ptCount val="18"/>
                <c:pt idx="0">
                  <c:v>4700</c:v>
                </c:pt>
                <c:pt idx="1">
                  <c:v>5135</c:v>
                </c:pt>
                <c:pt idx="2">
                  <c:v>5781</c:v>
                </c:pt>
                <c:pt idx="3">
                  <c:v>7167</c:v>
                </c:pt>
                <c:pt idx="4">
                  <c:v>7612</c:v>
                </c:pt>
                <c:pt idx="5">
                  <c:v>7387</c:v>
                </c:pt>
                <c:pt idx="6">
                  <c:v>7141</c:v>
                </c:pt>
                <c:pt idx="7">
                  <c:v>6902</c:v>
                </c:pt>
                <c:pt idx="8">
                  <c:v>8023</c:v>
                </c:pt>
                <c:pt idx="9">
                  <c:v>9515</c:v>
                </c:pt>
                <c:pt idx="10">
                  <c:v>11664</c:v>
                </c:pt>
                <c:pt idx="11">
                  <c:v>15287</c:v>
                </c:pt>
                <c:pt idx="12">
                  <c:v>13584</c:v>
                </c:pt>
                <c:pt idx="13">
                  <c:v>11875</c:v>
                </c:pt>
                <c:pt idx="14">
                  <c:v>10593</c:v>
                </c:pt>
                <c:pt idx="15">
                  <c:v>11970</c:v>
                </c:pt>
                <c:pt idx="16">
                  <c:v>14522</c:v>
                </c:pt>
                <c:pt idx="17">
                  <c:v>18214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8E-4862-8286-F5CD8BF4E6B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77554760"/>
        <c:axId val="1377556072"/>
      </c:barChart>
      <c:catAx>
        <c:axId val="1377554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1377556072"/>
        <c:crosses val="autoZero"/>
        <c:auto val="1"/>
        <c:lblAlgn val="ctr"/>
        <c:lblOffset val="100"/>
        <c:noMultiLvlLbl val="0"/>
      </c:catAx>
      <c:valAx>
        <c:axId val="1377556072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377554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'データ（特定年）'!$C$38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'データ（特定年）'!$A$39:$A$56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'データ（特定年）'!$C$39:$C$56</c:f>
              <c:numCache>
                <c:formatCode>#,##0_);[Red]\(#,##0\)</c:formatCode>
                <c:ptCount val="18"/>
                <c:pt idx="0">
                  <c:v>95710</c:v>
                </c:pt>
                <c:pt idx="1">
                  <c:v>106322</c:v>
                </c:pt>
                <c:pt idx="2">
                  <c:v>119660</c:v>
                </c:pt>
                <c:pt idx="3">
                  <c:v>137136</c:v>
                </c:pt>
                <c:pt idx="4">
                  <c:v>150501</c:v>
                </c:pt>
                <c:pt idx="5">
                  <c:v>142844</c:v>
                </c:pt>
                <c:pt idx="6">
                  <c:v>143452</c:v>
                </c:pt>
                <c:pt idx="7">
                  <c:v>151142</c:v>
                </c:pt>
                <c:pt idx="8">
                  <c:v>165818</c:v>
                </c:pt>
                <c:pt idx="9">
                  <c:v>196900</c:v>
                </c:pt>
                <c:pt idx="10">
                  <c:v>236077</c:v>
                </c:pt>
                <c:pt idx="11">
                  <c:v>257646</c:v>
                </c:pt>
                <c:pt idx="12">
                  <c:v>262972</c:v>
                </c:pt>
                <c:pt idx="13">
                  <c:v>250364</c:v>
                </c:pt>
                <c:pt idx="14">
                  <c:v>247173</c:v>
                </c:pt>
                <c:pt idx="15">
                  <c:v>251184</c:v>
                </c:pt>
                <c:pt idx="16">
                  <c:v>242119</c:v>
                </c:pt>
                <c:pt idx="17">
                  <c:v>358800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9-429B-B837-1F80EBF105E5}"/>
            </c:ext>
          </c:extLst>
        </c:ser>
        <c:ser>
          <c:idx val="0"/>
          <c:order val="1"/>
          <c:tx>
            <c:strRef>
              <c:f>'データ（特定年）'!$B$38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'データ（特定年）'!$A$39:$A$56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'データ（特定年）'!$B$39:$B$56</c:f>
              <c:numCache>
                <c:formatCode>#,##0_);[Red]\(#,##0\)</c:formatCode>
                <c:ptCount val="18"/>
                <c:pt idx="0">
                  <c:v>-100889</c:v>
                </c:pt>
                <c:pt idx="1">
                  <c:v>-111579</c:v>
                </c:pt>
                <c:pt idx="2">
                  <c:v>-124366</c:v>
                </c:pt>
                <c:pt idx="3">
                  <c:v>-167170</c:v>
                </c:pt>
                <c:pt idx="4">
                  <c:v>-195884</c:v>
                </c:pt>
                <c:pt idx="5">
                  <c:v>-177805</c:v>
                </c:pt>
                <c:pt idx="6">
                  <c:v>-177028</c:v>
                </c:pt>
                <c:pt idx="7">
                  <c:v>-179055</c:v>
                </c:pt>
                <c:pt idx="8">
                  <c:v>-186432</c:v>
                </c:pt>
                <c:pt idx="9">
                  <c:v>-213191</c:v>
                </c:pt>
                <c:pt idx="10">
                  <c:v>-250476</c:v>
                </c:pt>
                <c:pt idx="11">
                  <c:v>-269224</c:v>
                </c:pt>
                <c:pt idx="12">
                  <c:v>-271478</c:v>
                </c:pt>
                <c:pt idx="13">
                  <c:v>-251508</c:v>
                </c:pt>
                <c:pt idx="14">
                  <c:v>-233908</c:v>
                </c:pt>
                <c:pt idx="15">
                  <c:v>-216217</c:v>
                </c:pt>
                <c:pt idx="16">
                  <c:v>-183431</c:v>
                </c:pt>
                <c:pt idx="17">
                  <c:v>-192434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9-429B-B837-1F80EBF10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47160111"/>
        <c:axId val="547166015"/>
      </c:barChart>
      <c:catAx>
        <c:axId val="54716011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547166015"/>
        <c:crosses val="autoZero"/>
        <c:auto val="1"/>
        <c:lblAlgn val="ctr"/>
        <c:lblOffset val="100"/>
        <c:noMultiLvlLbl val="0"/>
      </c:catAx>
      <c:valAx>
        <c:axId val="547166015"/>
        <c:scaling>
          <c:orientation val="minMax"/>
        </c:scaling>
        <c:delete val="0"/>
        <c:axPos val="b"/>
        <c:numFmt formatCode="#,##0;[Black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5471601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33819444444445"/>
          <c:y val="3.0430315473921905E-2"/>
          <c:w val="0.81690590277777775"/>
          <c:h val="0.8694509677456313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'グラフ（時系列）'!$B$7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'グラフ（時系列）'!$C$13:$T$13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'グラフ（時系列）'!$C$15:$T$15</c:f>
              <c:numCache>
                <c:formatCode>#,##0_);[Red]\(#,##0\)</c:formatCode>
                <c:ptCount val="18"/>
                <c:pt idx="0">
                  <c:v>5540</c:v>
                </c:pt>
                <c:pt idx="1">
                  <c:v>6902</c:v>
                </c:pt>
                <c:pt idx="2">
                  <c:v>7724</c:v>
                </c:pt>
                <c:pt idx="3">
                  <c:v>8551</c:v>
                </c:pt>
                <c:pt idx="4">
                  <c:v>8987</c:v>
                </c:pt>
                <c:pt idx="5">
                  <c:v>7549</c:v>
                </c:pt>
                <c:pt idx="6">
                  <c:v>8077</c:v>
                </c:pt>
                <c:pt idx="7">
                  <c:v>9383</c:v>
                </c:pt>
                <c:pt idx="8">
                  <c:v>11289</c:v>
                </c:pt>
                <c:pt idx="9">
                  <c:v>14853</c:v>
                </c:pt>
                <c:pt idx="10">
                  <c:v>14808</c:v>
                </c:pt>
                <c:pt idx="11">
                  <c:v>12170</c:v>
                </c:pt>
                <c:pt idx="12">
                  <c:v>11222</c:v>
                </c:pt>
                <c:pt idx="13">
                  <c:v>12486</c:v>
                </c:pt>
                <c:pt idx="14">
                  <c:v>17859</c:v>
                </c:pt>
                <c:pt idx="15">
                  <c:v>14216</c:v>
                </c:pt>
                <c:pt idx="16">
                  <c:v>11785</c:v>
                </c:pt>
                <c:pt idx="17">
                  <c:v>13894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87-433B-BFC6-2FC52966B851}"/>
            </c:ext>
          </c:extLst>
        </c:ser>
        <c:ser>
          <c:idx val="0"/>
          <c:order val="1"/>
          <c:tx>
            <c:strRef>
              <c:f>'グラフ（時系列）'!$B$2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'グラフ（時系列）'!$C$13:$T$13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'グラフ（時系列）'!$C$14:$T$14</c:f>
              <c:numCache>
                <c:formatCode>#,##0_);[Red]\(#,##0\)</c:formatCode>
                <c:ptCount val="18"/>
                <c:pt idx="0">
                  <c:v>-5952</c:v>
                </c:pt>
                <c:pt idx="1">
                  <c:v>-7160</c:v>
                </c:pt>
                <c:pt idx="2">
                  <c:v>-8054</c:v>
                </c:pt>
                <c:pt idx="3">
                  <c:v>-10696</c:v>
                </c:pt>
                <c:pt idx="4">
                  <c:v>-11719</c:v>
                </c:pt>
                <c:pt idx="5">
                  <c:v>-9300</c:v>
                </c:pt>
                <c:pt idx="6">
                  <c:v>-9316</c:v>
                </c:pt>
                <c:pt idx="7">
                  <c:v>-10224</c:v>
                </c:pt>
                <c:pt idx="8">
                  <c:v>-11898</c:v>
                </c:pt>
                <c:pt idx="9">
                  <c:v>-15857</c:v>
                </c:pt>
                <c:pt idx="10">
                  <c:v>-15813</c:v>
                </c:pt>
                <c:pt idx="11">
                  <c:v>-12767</c:v>
                </c:pt>
                <c:pt idx="12">
                  <c:v>-11629</c:v>
                </c:pt>
                <c:pt idx="13">
                  <c:v>-12213</c:v>
                </c:pt>
                <c:pt idx="14">
                  <c:v>-15921</c:v>
                </c:pt>
                <c:pt idx="15">
                  <c:v>-11688</c:v>
                </c:pt>
                <c:pt idx="16">
                  <c:v>-9003</c:v>
                </c:pt>
                <c:pt idx="17">
                  <c:v>-7189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87-433B-BFC6-2FC52966B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807079"/>
        <c:axId val="30815935"/>
      </c:barChart>
      <c:catAx>
        <c:axId val="308070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15935"/>
        <c:crosses val="autoZero"/>
        <c:auto val="1"/>
        <c:lblAlgn val="ctr"/>
        <c:lblOffset val="100"/>
        <c:noMultiLvlLbl val="0"/>
      </c:catAx>
      <c:valAx>
        <c:axId val="30815935"/>
        <c:scaling>
          <c:orientation val="minMax"/>
        </c:scaling>
        <c:delete val="0"/>
        <c:axPos val="b"/>
        <c:numFmt formatCode="#,##0;[Black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07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727361111111111"/>
          <c:y val="0.96178317119714563"/>
          <c:w val="0.25070740740740743"/>
          <c:h val="3.8216828802854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'データ（時系列）'!$B$9</c:f>
              <c:strCache>
                <c:ptCount val="1"/>
                <c:pt idx="0">
                  <c:v>総人口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0"/>
                <c:pt idx="0">
                  <c:v>2021年</c:v>
                </c:pt>
                <c:pt idx="1">
                  <c:v>2022年</c:v>
                </c:pt>
                <c:pt idx="2">
                  <c:v>2023年</c:v>
                </c:pt>
                <c:pt idx="3">
                  <c:v>2024年</c:v>
                </c:pt>
                <c:pt idx="4">
                  <c:v>2025年</c:v>
                </c:pt>
                <c:pt idx="5">
                  <c:v>2026年</c:v>
                </c:pt>
                <c:pt idx="6">
                  <c:v>2027年</c:v>
                </c:pt>
                <c:pt idx="7">
                  <c:v>2028年</c:v>
                </c:pt>
                <c:pt idx="8">
                  <c:v>2029年</c:v>
                </c:pt>
                <c:pt idx="9">
                  <c:v>2030年</c:v>
                </c:pt>
              </c:strCache>
            </c:strRef>
          </c:cat>
          <c:val>
            <c:numRef>
              <c:f>'データ（時系列）'!データ_総人口</c:f>
              <c:numCache>
                <c:formatCode>#,##0_);[Red]\(#,##0\)</c:formatCode>
                <c:ptCount val="10"/>
                <c:pt idx="0">
                  <c:v>393694</c:v>
                </c:pt>
                <c:pt idx="1">
                  <c:v>389376</c:v>
                </c:pt>
                <c:pt idx="2">
                  <c:v>384877</c:v>
                </c:pt>
                <c:pt idx="3">
                  <c:v>380245</c:v>
                </c:pt>
                <c:pt idx="4">
                  <c:v>375469</c:v>
                </c:pt>
                <c:pt idx="5">
                  <c:v>371152</c:v>
                </c:pt>
                <c:pt idx="6">
                  <c:v>366715</c:v>
                </c:pt>
                <c:pt idx="7">
                  <c:v>362194</c:v>
                </c:pt>
                <c:pt idx="8">
                  <c:v>357591</c:v>
                </c:pt>
                <c:pt idx="9">
                  <c:v>352981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8-4A7C-92C9-181BBCD9682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763645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053-4361-A844-DDB3164171A2}"/>
              </c:ext>
            </c:extLst>
          </c:dPt>
          <c:dPt>
            <c:idx val="1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053-4361-A844-DDB3164171A2}"/>
              </c:ext>
            </c:extLst>
          </c:dPt>
          <c:cat>
            <c:strRef>
              <c:f>'データ（特定年）'!$A$15:$A$16</c:f>
              <c:strCache>
                <c:ptCount val="2"/>
                <c:pt idx="0">
                  <c:v>高齢化率</c:v>
                </c:pt>
                <c:pt idx="1">
                  <c:v>非高齢化率</c:v>
                </c:pt>
              </c:strCache>
            </c:strRef>
          </c:cat>
          <c:val>
            <c:numRef>
              <c:f>'データ（特定年）'!$B$15:$B$16</c:f>
              <c:numCache>
                <c:formatCode>0.0%</c:formatCode>
                <c:ptCount val="2"/>
                <c:pt idx="0">
                  <c:v>0.3458498595376534</c:v>
                </c:pt>
                <c:pt idx="1">
                  <c:v>0.65415014046234665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53-4361-A844-DDB316417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2000"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'データ（特定年）'!$A$26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'データ（特定年）'!$B$25:$S$25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'データ（特定年）'!$B$26:$S$26</c:f>
              <c:numCache>
                <c:formatCode>#,##0_);[Red]\(#,##0\)</c:formatCode>
                <c:ptCount val="18"/>
                <c:pt idx="0">
                  <c:v>100889</c:v>
                </c:pt>
                <c:pt idx="1">
                  <c:v>111579</c:v>
                </c:pt>
                <c:pt idx="2">
                  <c:v>124366</c:v>
                </c:pt>
                <c:pt idx="3">
                  <c:v>167170</c:v>
                </c:pt>
                <c:pt idx="4">
                  <c:v>195884</c:v>
                </c:pt>
                <c:pt idx="5">
                  <c:v>177805</c:v>
                </c:pt>
                <c:pt idx="6">
                  <c:v>177028</c:v>
                </c:pt>
                <c:pt idx="7">
                  <c:v>179055</c:v>
                </c:pt>
                <c:pt idx="8">
                  <c:v>186432</c:v>
                </c:pt>
                <c:pt idx="9">
                  <c:v>213191</c:v>
                </c:pt>
                <c:pt idx="10">
                  <c:v>250476</c:v>
                </c:pt>
                <c:pt idx="11">
                  <c:v>269224</c:v>
                </c:pt>
                <c:pt idx="12">
                  <c:v>271478</c:v>
                </c:pt>
                <c:pt idx="13">
                  <c:v>251508</c:v>
                </c:pt>
                <c:pt idx="14">
                  <c:v>233908</c:v>
                </c:pt>
                <c:pt idx="15">
                  <c:v>216217</c:v>
                </c:pt>
                <c:pt idx="16">
                  <c:v>183431</c:v>
                </c:pt>
                <c:pt idx="17">
                  <c:v>192434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E0-4114-B3EE-514240588D0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7"/>
        <c:axId val="659445216"/>
        <c:axId val="659442592"/>
      </c:barChart>
      <c:catAx>
        <c:axId val="65944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659442592"/>
        <c:crosses val="autoZero"/>
        <c:auto val="1"/>
        <c:lblAlgn val="ctr"/>
        <c:lblOffset val="100"/>
        <c:noMultiLvlLbl val="0"/>
      </c:catAx>
      <c:valAx>
        <c:axId val="659442592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659445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'データ（特定年）'!$A$31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'データ（特定年）'!$B$30:$S$30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'データ（特定年）'!$B$31:$S$31</c:f>
              <c:numCache>
                <c:formatCode>#,##0_);[Red]\(#,##0\)</c:formatCode>
                <c:ptCount val="18"/>
                <c:pt idx="0">
                  <c:v>95710</c:v>
                </c:pt>
                <c:pt idx="1">
                  <c:v>106322</c:v>
                </c:pt>
                <c:pt idx="2">
                  <c:v>119660</c:v>
                </c:pt>
                <c:pt idx="3">
                  <c:v>137136</c:v>
                </c:pt>
                <c:pt idx="4">
                  <c:v>150501</c:v>
                </c:pt>
                <c:pt idx="5">
                  <c:v>142844</c:v>
                </c:pt>
                <c:pt idx="6">
                  <c:v>143452</c:v>
                </c:pt>
                <c:pt idx="7">
                  <c:v>151142</c:v>
                </c:pt>
                <c:pt idx="8">
                  <c:v>165818</c:v>
                </c:pt>
                <c:pt idx="9">
                  <c:v>196900</c:v>
                </c:pt>
                <c:pt idx="10">
                  <c:v>236077</c:v>
                </c:pt>
                <c:pt idx="11">
                  <c:v>257646</c:v>
                </c:pt>
                <c:pt idx="12">
                  <c:v>262972</c:v>
                </c:pt>
                <c:pt idx="13">
                  <c:v>250364</c:v>
                </c:pt>
                <c:pt idx="14">
                  <c:v>247173</c:v>
                </c:pt>
                <c:pt idx="15">
                  <c:v>251184</c:v>
                </c:pt>
                <c:pt idx="16">
                  <c:v>242119</c:v>
                </c:pt>
                <c:pt idx="17">
                  <c:v>358800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9D-454C-BA09-75128634E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275740944"/>
        <c:axId val="1275744224"/>
      </c:barChart>
      <c:catAx>
        <c:axId val="127574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1275744224"/>
        <c:crosses val="autoZero"/>
        <c:auto val="1"/>
        <c:lblAlgn val="ctr"/>
        <c:lblOffset val="100"/>
        <c:noMultiLvlLbl val="0"/>
      </c:catAx>
      <c:valAx>
        <c:axId val="1275744224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275740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88A-4F53-9487-B763BF30ACE7}"/>
              </c:ext>
            </c:extLst>
          </c:dPt>
          <c:dPt>
            <c:idx val="1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88A-4F53-9487-B763BF30ACE7}"/>
              </c:ext>
            </c:extLst>
          </c:dPt>
          <c:cat>
            <c:strRef>
              <c:f>'データ（特定年）'!$E$15:$E$16</c:f>
              <c:strCache>
                <c:ptCount val="2"/>
                <c:pt idx="0">
                  <c:v>後期高齢化率</c:v>
                </c:pt>
                <c:pt idx="1">
                  <c:v>非後期高齢化率</c:v>
                </c:pt>
              </c:strCache>
            </c:strRef>
          </c:cat>
          <c:val>
            <c:numRef>
              <c:f>'データ（特定年）'!$F$15:$F$16</c:f>
              <c:numCache>
                <c:formatCode>0.0%</c:formatCode>
                <c:ptCount val="2"/>
                <c:pt idx="0">
                  <c:v>0.20578606547974856</c:v>
                </c:pt>
                <c:pt idx="1">
                  <c:v>0.79421393452025146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8A-4F53-9487-B763BF30A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2000"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'データ（特定年）'!$J$7</c:f>
              <c:strCache>
                <c:ptCount val="1"/>
                <c:pt idx="0">
                  <c:v>0-14歳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'データ（特定年）'!$I$8:$I$9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'データ（特定年）'!$J$8:$J$9</c:f>
              <c:numCache>
                <c:formatCode>#,##0_);[Red]\(#,##0\)</c:formatCode>
                <c:ptCount val="2"/>
                <c:pt idx="0">
                  <c:v>336834</c:v>
                </c:pt>
                <c:pt idx="1">
                  <c:v>321692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7-4C86-BB37-C4B8A07987D0}"/>
            </c:ext>
          </c:extLst>
        </c:ser>
        <c:ser>
          <c:idx val="1"/>
          <c:order val="1"/>
          <c:tx>
            <c:strRef>
              <c:f>'データ（特定年）'!$K$7</c:f>
              <c:strCache>
                <c:ptCount val="1"/>
                <c:pt idx="0">
                  <c:v>15-64歳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'データ（特定年）'!$I$8:$I$9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'データ（特定年）'!$K$8:$K$9</c:f>
              <c:numCache>
                <c:formatCode>#,##0_);[Red]\(#,##0\)</c:formatCode>
                <c:ptCount val="2"/>
                <c:pt idx="0">
                  <c:v>2087743</c:v>
                </c:pt>
                <c:pt idx="1">
                  <c:v>1844488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97-4C86-BB37-C4B8A07987D0}"/>
            </c:ext>
          </c:extLst>
        </c:ser>
        <c:ser>
          <c:idx val="2"/>
          <c:order val="2"/>
          <c:tx>
            <c:strRef>
              <c:f>'データ（特定年）'!$L$7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'データ（特定年）'!$I$8:$I$9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'データ（特定年）'!$L$8:$L$9</c:f>
              <c:numCache>
                <c:formatCode>#,##0_);[Red]\(#,##0\)</c:formatCode>
                <c:ptCount val="2"/>
                <c:pt idx="0">
                  <c:v>1077498</c:v>
                </c:pt>
                <c:pt idx="1">
                  <c:v>1349640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97-4C86-BB37-C4B8A07987D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2049364784"/>
        <c:axId val="2049368064"/>
      </c:barChart>
      <c:catAx>
        <c:axId val="204936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2049368064"/>
        <c:crosses val="autoZero"/>
        <c:auto val="1"/>
        <c:lblAlgn val="ctr"/>
        <c:lblOffset val="100"/>
        <c:noMultiLvlLbl val="0"/>
      </c:catAx>
      <c:valAx>
        <c:axId val="2049368064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204936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'データ（特定年）'!$J$15</c:f>
              <c:strCache>
                <c:ptCount val="1"/>
                <c:pt idx="0">
                  <c:v>0-14歳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'データ（特定年）'!$I$16:$I$17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'データ（特定年）'!$J$16:$J$17</c:f>
              <c:numCache>
                <c:formatCode>0.0%</c:formatCode>
                <c:ptCount val="2"/>
                <c:pt idx="0">
                  <c:v>9.6181263964935079E-2</c:v>
                </c:pt>
                <c:pt idx="1">
                  <c:v>9.1498427109465222E-2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2-42FE-8B49-CA071014837F}"/>
            </c:ext>
          </c:extLst>
        </c:ser>
        <c:ser>
          <c:idx val="1"/>
          <c:order val="1"/>
          <c:tx>
            <c:strRef>
              <c:f>'データ（特定年）'!$K$15</c:f>
              <c:strCache>
                <c:ptCount val="1"/>
                <c:pt idx="0">
                  <c:v>15-64歳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'データ（特定年）'!$I$16:$I$17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'データ（特定年）'!$K$16:$K$17</c:f>
              <c:numCache>
                <c:formatCode>0.0%</c:formatCode>
                <c:ptCount val="2"/>
                <c:pt idx="0">
                  <c:v>0.59614457143265065</c:v>
                </c:pt>
                <c:pt idx="1">
                  <c:v>0.52462526522973307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2-42FE-8B49-CA071014837F}"/>
            </c:ext>
          </c:extLst>
        </c:ser>
        <c:ser>
          <c:idx val="2"/>
          <c:order val="2"/>
          <c:tx>
            <c:strRef>
              <c:f>'データ（特定年）'!$L$15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'データ（特定年）'!$I$16:$I$17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'データ（特定年）'!$L$16:$L$17</c:f>
              <c:numCache>
                <c:formatCode>0.0%</c:formatCode>
                <c:ptCount val="2"/>
                <c:pt idx="0">
                  <c:v>0.30767416460241426</c:v>
                </c:pt>
                <c:pt idx="1">
                  <c:v>0.38387630766080177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E2-42FE-8B49-CA071014837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2049138136"/>
        <c:axId val="2049138464"/>
      </c:barChart>
      <c:catAx>
        <c:axId val="2049138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2049138464"/>
        <c:crosses val="autoZero"/>
        <c:auto val="1"/>
        <c:lblAlgn val="ctr"/>
        <c:lblOffset val="100"/>
        <c:noMultiLvlLbl val="0"/>
      </c:catAx>
      <c:valAx>
        <c:axId val="204913846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2049138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33819444444445"/>
          <c:y val="3.0430315473921905E-2"/>
          <c:w val="0.81690590277777775"/>
          <c:h val="0.8694509677456313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'グラフ（時系列）'!$B$7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'グラフ（時系列）'!$C$19:$T$19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'グラフ（時系列）'!$C$21:$T$21</c:f>
              <c:numCache>
                <c:formatCode>#,##0_);[Red]\(#,##0\)</c:formatCode>
                <c:ptCount val="18"/>
                <c:pt idx="0">
                  <c:v>4700</c:v>
                </c:pt>
                <c:pt idx="1">
                  <c:v>5135</c:v>
                </c:pt>
                <c:pt idx="2">
                  <c:v>5781</c:v>
                </c:pt>
                <c:pt idx="3">
                  <c:v>7167</c:v>
                </c:pt>
                <c:pt idx="4">
                  <c:v>7612</c:v>
                </c:pt>
                <c:pt idx="5">
                  <c:v>7387</c:v>
                </c:pt>
                <c:pt idx="6">
                  <c:v>7141</c:v>
                </c:pt>
                <c:pt idx="7">
                  <c:v>6902</c:v>
                </c:pt>
                <c:pt idx="8">
                  <c:v>8023</c:v>
                </c:pt>
                <c:pt idx="9">
                  <c:v>9515</c:v>
                </c:pt>
                <c:pt idx="10">
                  <c:v>11664</c:v>
                </c:pt>
                <c:pt idx="11">
                  <c:v>15287</c:v>
                </c:pt>
                <c:pt idx="12">
                  <c:v>13584</c:v>
                </c:pt>
                <c:pt idx="13">
                  <c:v>11875</c:v>
                </c:pt>
                <c:pt idx="14">
                  <c:v>10593</c:v>
                </c:pt>
                <c:pt idx="15">
                  <c:v>11970</c:v>
                </c:pt>
                <c:pt idx="16">
                  <c:v>14522</c:v>
                </c:pt>
                <c:pt idx="17">
                  <c:v>18214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52-474C-9208-8DDFF9003F9F}"/>
            </c:ext>
          </c:extLst>
        </c:ser>
        <c:ser>
          <c:idx val="0"/>
          <c:order val="1"/>
          <c:tx>
            <c:strRef>
              <c:f>'グラフ（時系列）'!$B$2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'グラフ（時系列）'!$C$19:$T$19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'グラフ（時系列）'!$C$20:$T$20</c:f>
              <c:numCache>
                <c:formatCode>#,##0_);[Red]\(#,##0\)</c:formatCode>
                <c:ptCount val="18"/>
                <c:pt idx="0">
                  <c:v>-4936</c:v>
                </c:pt>
                <c:pt idx="1">
                  <c:v>-5348</c:v>
                </c:pt>
                <c:pt idx="2">
                  <c:v>-6192</c:v>
                </c:pt>
                <c:pt idx="3">
                  <c:v>-8498</c:v>
                </c:pt>
                <c:pt idx="4">
                  <c:v>-9879</c:v>
                </c:pt>
                <c:pt idx="5">
                  <c:v>-9408</c:v>
                </c:pt>
                <c:pt idx="6">
                  <c:v>-8929</c:v>
                </c:pt>
                <c:pt idx="7">
                  <c:v>-8326</c:v>
                </c:pt>
                <c:pt idx="8">
                  <c:v>-8902</c:v>
                </c:pt>
                <c:pt idx="9">
                  <c:v>-10117</c:v>
                </c:pt>
                <c:pt idx="10">
                  <c:v>-12264</c:v>
                </c:pt>
                <c:pt idx="11">
                  <c:v>-15832</c:v>
                </c:pt>
                <c:pt idx="12">
                  <c:v>-14139</c:v>
                </c:pt>
                <c:pt idx="13">
                  <c:v>-11898</c:v>
                </c:pt>
                <c:pt idx="14">
                  <c:v>-10220</c:v>
                </c:pt>
                <c:pt idx="15">
                  <c:v>-10426</c:v>
                </c:pt>
                <c:pt idx="16">
                  <c:v>-10760</c:v>
                </c:pt>
                <c:pt idx="17">
                  <c:v>-9835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52-474C-9208-8DDFF9003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807079"/>
        <c:axId val="30815935"/>
      </c:barChart>
      <c:catAx>
        <c:axId val="308070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15935"/>
        <c:crosses val="autoZero"/>
        <c:auto val="1"/>
        <c:lblAlgn val="ctr"/>
        <c:lblOffset val="100"/>
        <c:noMultiLvlLbl val="0"/>
      </c:catAx>
      <c:valAx>
        <c:axId val="30815935"/>
        <c:scaling>
          <c:orientation val="minMax"/>
        </c:scaling>
        <c:delete val="0"/>
        <c:axPos val="b"/>
        <c:numFmt formatCode="#,##0;[Black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07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727361111111111"/>
          <c:y val="0.96178317119714563"/>
          <c:w val="0.25070740740740743"/>
          <c:h val="3.8216828802854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_xlchart.v2.0</cx:f>
      </cx:strDim>
      <cx:numDim type="val">
        <cx:f>_xlchart.v2.1</cx:f>
      </cx:numDim>
    </cx:data>
  </cx:chartData>
  <cx:chart>
    <cx:plotArea>
      <cx:plotAreaRegion>
        <cx:series layoutId="funnel" uniqueId="{6B431F6B-BB03-44AF-BF37-B766E64FFC03}">
          <cx:dataLabels pos="ctr"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200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メイリオ" panose="020B0604030504040204" pitchFamily="50" charset="-128"/>
                  </a:defRPr>
                </a:pPr>
                <a:endParaRPr lang="ja-JP" altLang="en-US" sz="2000" b="0" i="0" u="none" strike="noStrike" baseline="0">
                  <a:solidFill>
                    <a:sysClr val="windowText" lastClr="000000"/>
                  </a:solidFill>
                  <a:latin typeface="メイリオ" panose="020B0604030504040204" pitchFamily="50" charset="-128"/>
                  <a:ea typeface="メイリオ" panose="020B0604030504040204" pitchFamily="50" charset="-128"/>
                </a:endParaRPr>
              </a:p>
            </cx:txPr>
            <cx:visibility seriesName="0" categoryName="0" value="1"/>
          </cx:dataLabels>
          <cx:dataId val="0"/>
        </cx:series>
      </cx:plotAreaRegion>
      <cx:axis id="0">
        <cx:catScaling gapWidth="0.0599999987"/>
        <cx:tickLabels/>
        <cx:txPr>
          <a:bodyPr vertOverflow="overflow" horzOverflow="overflow" wrap="square" lIns="0" tIns="0" rIns="0" bIns="0"/>
          <a:lstStyle/>
          <a:p>
            <a:pPr algn="ctr" rtl="0">
              <a:defRPr sz="2000" b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メイリオ" panose="020B0604030504040204" pitchFamily="50" charset="-128"/>
              </a:defRPr>
            </a:pPr>
            <a:endParaRPr lang="ja-JP" altLang="en-US" sz="200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endParaRPr>
          </a:p>
        </cx:txPr>
      </cx:axis>
    </cx:plotArea>
  </cx:chart>
  <cx:spPr>
    <a:ln>
      <a:noFill/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_xlchart.v2.3</cx:f>
      </cx:numDim>
    </cx:data>
  </cx:chartData>
  <cx:chart>
    <cx:plotArea>
      <cx:plotAreaRegion>
        <cx:series layoutId="funnel" uniqueId="{843E441E-2060-4F35-9D2C-AFDC3FFFF0CB}">
          <cx:tx>
            <cx:txData>
              <cx:f>_xlchart.v2.2</cx:f>
              <cx:v>総人口</cx:v>
            </cx:txData>
          </cx:tx>
          <cx:dataLabels pos="ctr"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200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メイリオ" panose="020B0604030504040204" pitchFamily="50" charset="-128"/>
                  </a:defRPr>
                </a:pPr>
                <a:endParaRPr lang="ja-JP" altLang="en-US" sz="2000" b="0" i="0" u="none" strike="noStrike" baseline="0">
                  <a:solidFill>
                    <a:sysClr val="windowText" lastClr="000000"/>
                  </a:solidFill>
                  <a:latin typeface="メイリオ" panose="020B0604030504040204" pitchFamily="50" charset="-128"/>
                  <a:ea typeface="メイリオ" panose="020B0604030504040204" pitchFamily="50" charset="-128"/>
                </a:endParaRPr>
              </a:p>
            </cx:txPr>
            <cx:visibility seriesName="0" categoryName="0" value="1"/>
          </cx:dataLabels>
          <cx:dataId val="0"/>
        </cx:series>
      </cx:plotAreaRegion>
      <cx:axis id="0" hidden="1">
        <cx:catScaling gapWidth="0.0599999987"/>
        <cx:tickLabels/>
        <cx:txPr>
          <a:bodyPr vertOverflow="overflow" horzOverflow="overflow" wrap="square" lIns="0" tIns="0" rIns="0" bIns="0"/>
          <a:lstStyle/>
          <a:p>
            <a:pPr algn="ctr" rtl="0">
              <a:defRPr sz="1600" b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メイリオ" panose="020B0604030504040204" pitchFamily="50" charset="-128"/>
              </a:defRPr>
            </a:pPr>
            <a:endParaRPr lang="ja-JP" altLang="en-US" sz="160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endParaRPr>
          </a:p>
        </cx:txPr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microsoft.com/office/2014/relationships/chartEx" Target="../charts/chartEx2.xml"/><Relationship Id="rId3" Type="http://schemas.openxmlformats.org/officeDocument/2006/relationships/chart" Target="../charts/chart3.xml"/><Relationship Id="rId7" Type="http://schemas.openxmlformats.org/officeDocument/2006/relationships/chart" Target="../charts/chart6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microsoft.com/office/2014/relationships/chartEx" Target="../charts/chartEx1.xml"/><Relationship Id="rId5" Type="http://schemas.openxmlformats.org/officeDocument/2006/relationships/chart" Target="../charts/chart5.xml"/><Relationship Id="rId10" Type="http://schemas.openxmlformats.org/officeDocument/2006/relationships/chart" Target="../charts/chart8.xml"/><Relationship Id="rId4" Type="http://schemas.openxmlformats.org/officeDocument/2006/relationships/chart" Target="../charts/chart4.xml"/><Relationship Id="rId9" Type="http://schemas.openxmlformats.org/officeDocument/2006/relationships/chart" Target="../charts/chart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5" Type="http://schemas.openxmlformats.org/officeDocument/2006/relationships/chart" Target="../charts/chart13.xml"/><Relationship Id="rId10" Type="http://schemas.openxmlformats.org/officeDocument/2006/relationships/chart" Target="../charts/chart18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603250</xdr:colOff>
      <xdr:row>108</xdr:row>
      <xdr:rowOff>47625</xdr:rowOff>
    </xdr:from>
    <xdr:to>
      <xdr:col>34</xdr:col>
      <xdr:colOff>575500</xdr:colOff>
      <xdr:row>145</xdr:row>
      <xdr:rowOff>139800</xdr:rowOff>
    </xdr:to>
    <xdr:graphicFrame macro="">
      <xdr:nvGraphicFramePr>
        <xdr:cNvPr id="45" name="グラフ 44">
          <a:extLst>
            <a:ext uri="{FF2B5EF4-FFF2-40B4-BE49-F238E27FC236}">
              <a16:creationId xmlns:a16="http://schemas.microsoft.com/office/drawing/2014/main" id="{86AFE4AA-E1FA-4FAD-AF3B-567C192F5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158750</xdr:colOff>
      <xdr:row>108</xdr:row>
      <xdr:rowOff>47626</xdr:rowOff>
    </xdr:from>
    <xdr:to>
      <xdr:col>21</xdr:col>
      <xdr:colOff>131000</xdr:colOff>
      <xdr:row>145</xdr:row>
      <xdr:rowOff>139801</xdr:rowOff>
    </xdr:to>
    <xdr:graphicFrame macro="">
      <xdr:nvGraphicFramePr>
        <xdr:cNvPr id="48" name="グラフ 47">
          <a:extLst>
            <a:ext uri="{FF2B5EF4-FFF2-40B4-BE49-F238E27FC236}">
              <a16:creationId xmlns:a16="http://schemas.microsoft.com/office/drawing/2014/main" id="{9535395C-C955-4B78-96D8-ABEE419AAC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571500</xdr:colOff>
      <xdr:row>36</xdr:row>
      <xdr:rowOff>47625</xdr:rowOff>
    </xdr:from>
    <xdr:to>
      <xdr:col>12</xdr:col>
      <xdr:colOff>477750</xdr:colOff>
      <xdr:row>47</xdr:row>
      <xdr:rowOff>128250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A64F701-9793-4563-89D1-C2297028FD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269874</xdr:colOff>
      <xdr:row>0</xdr:row>
      <xdr:rowOff>63500</xdr:rowOff>
    </xdr:from>
    <xdr:to>
      <xdr:col>36</xdr:col>
      <xdr:colOff>63749</xdr:colOff>
      <xdr:row>3</xdr:row>
      <xdr:rowOff>63500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DC364D71-46A2-40F8-97EC-6EDEBEED7E71}"/>
            </a:ext>
          </a:extLst>
        </xdr:cNvPr>
        <xdr:cNvSpPr/>
      </xdr:nvSpPr>
      <xdr:spPr>
        <a:xfrm>
          <a:off x="269874" y="63500"/>
          <a:ext cx="23400000" cy="7143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48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住民基本台帳「見える化システム」～将来推計人口（行政センター・町丁目別）～</a:t>
          </a:r>
          <a:endParaRPr kumimoji="1" lang="en-US" altLang="ja-JP" sz="48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8</xdr:col>
      <xdr:colOff>159295</xdr:colOff>
      <xdr:row>7</xdr:row>
      <xdr:rowOff>228594</xdr:rowOff>
    </xdr:from>
    <xdr:to>
      <xdr:col>12</xdr:col>
      <xdr:colOff>372295</xdr:colOff>
      <xdr:row>10</xdr:row>
      <xdr:rowOff>87080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82141D65-BDBB-46D9-90C9-0B926EF8B5E1}"/>
            </a:ext>
          </a:extLst>
        </xdr:cNvPr>
        <xdr:cNvSpPr/>
      </xdr:nvSpPr>
      <xdr:spPr>
        <a:xfrm>
          <a:off x="5102770" y="1895469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総人口</a:t>
          </a:r>
        </a:p>
      </xdr:txBody>
    </xdr:sp>
    <xdr:clientData/>
  </xdr:twoCellAnchor>
  <xdr:twoCellAnchor>
    <xdr:from>
      <xdr:col>8</xdr:col>
      <xdr:colOff>156027</xdr:colOff>
      <xdr:row>52</xdr:row>
      <xdr:rowOff>157472</xdr:rowOff>
    </xdr:from>
    <xdr:to>
      <xdr:col>12</xdr:col>
      <xdr:colOff>369027</xdr:colOff>
      <xdr:row>55</xdr:row>
      <xdr:rowOff>15959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AB1A4383-E350-4E7E-B3A5-49D836795351}"/>
            </a:ext>
          </a:extLst>
        </xdr:cNvPr>
        <xdr:cNvSpPr/>
      </xdr:nvSpPr>
      <xdr:spPr>
        <a:xfrm>
          <a:off x="5099502" y="12539972"/>
          <a:ext cx="2880000" cy="572862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５歳階級人口</a:t>
          </a:r>
        </a:p>
      </xdr:txBody>
    </xdr:sp>
    <xdr:clientData/>
  </xdr:twoCellAnchor>
  <xdr:twoCellAnchor>
    <xdr:from>
      <xdr:col>8</xdr:col>
      <xdr:colOff>159293</xdr:colOff>
      <xdr:row>56</xdr:row>
      <xdr:rowOff>144561</xdr:rowOff>
    </xdr:from>
    <xdr:to>
      <xdr:col>12</xdr:col>
      <xdr:colOff>372293</xdr:colOff>
      <xdr:row>59</xdr:row>
      <xdr:rowOff>16528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5D21FF74-A237-4EC1-8753-C8EB1B0B9F43}"/>
            </a:ext>
          </a:extLst>
        </xdr:cNvPr>
        <xdr:cNvSpPr/>
      </xdr:nvSpPr>
      <xdr:spPr>
        <a:xfrm>
          <a:off x="5102768" y="13479561"/>
          <a:ext cx="2880000" cy="586342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男性</a:t>
          </a:r>
        </a:p>
      </xdr:txBody>
    </xdr:sp>
    <xdr:clientData/>
  </xdr:twoCellAnchor>
  <xdr:twoCellAnchor>
    <xdr:from>
      <xdr:col>8</xdr:col>
      <xdr:colOff>159293</xdr:colOff>
      <xdr:row>78</xdr:row>
      <xdr:rowOff>130857</xdr:rowOff>
    </xdr:from>
    <xdr:to>
      <xdr:col>12</xdr:col>
      <xdr:colOff>372293</xdr:colOff>
      <xdr:row>80</xdr:row>
      <xdr:rowOff>233330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DC00DC11-82B3-4BFD-AA8F-031C5D4BF99B}"/>
            </a:ext>
          </a:extLst>
        </xdr:cNvPr>
        <xdr:cNvSpPr/>
      </xdr:nvSpPr>
      <xdr:spPr>
        <a:xfrm>
          <a:off x="5102768" y="18704607"/>
          <a:ext cx="2880000" cy="578723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女性</a:t>
          </a:r>
        </a:p>
      </xdr:txBody>
    </xdr:sp>
    <xdr:clientData/>
  </xdr:twoCellAnchor>
  <xdr:twoCellAnchor>
    <xdr:from>
      <xdr:col>8</xdr:col>
      <xdr:colOff>156028</xdr:colOff>
      <xdr:row>103</xdr:row>
      <xdr:rowOff>167480</xdr:rowOff>
    </xdr:from>
    <xdr:to>
      <xdr:col>15</xdr:col>
      <xdr:colOff>348778</xdr:colOff>
      <xdr:row>106</xdr:row>
      <xdr:rowOff>31828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2A1DCAB1-DD90-468B-BB88-D5A10B3925A3}"/>
            </a:ext>
          </a:extLst>
        </xdr:cNvPr>
        <xdr:cNvSpPr/>
      </xdr:nvSpPr>
      <xdr:spPr>
        <a:xfrm>
          <a:off x="5099503" y="24694355"/>
          <a:ext cx="4860000" cy="578723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人口ピラミッド（分析用）</a:t>
          </a:r>
        </a:p>
      </xdr:txBody>
    </xdr:sp>
    <xdr:clientData/>
  </xdr:twoCellAnchor>
  <xdr:twoCellAnchor>
    <xdr:from>
      <xdr:col>8</xdr:col>
      <xdr:colOff>152945</xdr:colOff>
      <xdr:row>30</xdr:row>
      <xdr:rowOff>206369</xdr:rowOff>
    </xdr:from>
    <xdr:to>
      <xdr:col>12</xdr:col>
      <xdr:colOff>365945</xdr:colOff>
      <xdr:row>33</xdr:row>
      <xdr:rowOff>64855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CF4B9EA0-6EBD-42E4-904A-C6444763A75A}"/>
            </a:ext>
          </a:extLst>
        </xdr:cNvPr>
        <xdr:cNvSpPr/>
      </xdr:nvSpPr>
      <xdr:spPr>
        <a:xfrm>
          <a:off x="5096420" y="7350119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高齢化率</a:t>
          </a:r>
        </a:p>
      </xdr:txBody>
    </xdr:sp>
    <xdr:clientData/>
  </xdr:twoCellAnchor>
  <xdr:twoCellAnchor>
    <xdr:from>
      <xdr:col>16</xdr:col>
      <xdr:colOff>146595</xdr:colOff>
      <xdr:row>7</xdr:row>
      <xdr:rowOff>215894</xdr:rowOff>
    </xdr:from>
    <xdr:to>
      <xdr:col>20</xdr:col>
      <xdr:colOff>359595</xdr:colOff>
      <xdr:row>10</xdr:row>
      <xdr:rowOff>74380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8C9242BD-C514-46D0-B73E-B02E78A89C3A}"/>
            </a:ext>
          </a:extLst>
        </xdr:cNvPr>
        <xdr:cNvSpPr/>
      </xdr:nvSpPr>
      <xdr:spPr>
        <a:xfrm>
          <a:off x="10424070" y="1882769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男女別人口</a:t>
          </a:r>
        </a:p>
      </xdr:txBody>
    </xdr:sp>
    <xdr:clientData/>
  </xdr:twoCellAnchor>
  <xdr:twoCellAnchor>
    <xdr:from>
      <xdr:col>24</xdr:col>
      <xdr:colOff>156120</xdr:colOff>
      <xdr:row>7</xdr:row>
      <xdr:rowOff>225419</xdr:rowOff>
    </xdr:from>
    <xdr:to>
      <xdr:col>28</xdr:col>
      <xdr:colOff>369120</xdr:colOff>
      <xdr:row>10</xdr:row>
      <xdr:rowOff>83905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2A82617B-9170-4018-ACDE-5A1C49C29271}"/>
            </a:ext>
          </a:extLst>
        </xdr:cNvPr>
        <xdr:cNvSpPr/>
      </xdr:nvSpPr>
      <xdr:spPr>
        <a:xfrm>
          <a:off x="15767595" y="1892294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３階層人口</a:t>
          </a:r>
        </a:p>
      </xdr:txBody>
    </xdr:sp>
    <xdr:clientData/>
  </xdr:twoCellAnchor>
  <xdr:twoCellAnchor>
    <xdr:from>
      <xdr:col>16</xdr:col>
      <xdr:colOff>137070</xdr:colOff>
      <xdr:row>30</xdr:row>
      <xdr:rowOff>206375</xdr:rowOff>
    </xdr:from>
    <xdr:to>
      <xdr:col>20</xdr:col>
      <xdr:colOff>350070</xdr:colOff>
      <xdr:row>33</xdr:row>
      <xdr:rowOff>64861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9A5D74DE-E342-4151-870A-FD57F80C72D1}"/>
            </a:ext>
          </a:extLst>
        </xdr:cNvPr>
        <xdr:cNvSpPr/>
      </xdr:nvSpPr>
      <xdr:spPr>
        <a:xfrm>
          <a:off x="10414545" y="7350125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後期高齢化率</a:t>
          </a:r>
        </a:p>
      </xdr:txBody>
    </xdr:sp>
    <xdr:clientData/>
  </xdr:twoCellAnchor>
  <xdr:oneCellAnchor>
    <xdr:from>
      <xdr:col>8</xdr:col>
      <xdr:colOff>539751</xdr:colOff>
      <xdr:row>40</xdr:row>
      <xdr:rowOff>25406</xdr:rowOff>
    </xdr:from>
    <xdr:ext cx="1984374" cy="889200"/>
    <xdr:sp macro="" textlink="'データ（特定年）'!$B$15">
      <xdr:nvSpPr>
        <xdr:cNvPr id="15" name="テキスト ボックス 14">
          <a:extLst>
            <a:ext uri="{FF2B5EF4-FFF2-40B4-BE49-F238E27FC236}">
              <a16:creationId xmlns:a16="http://schemas.microsoft.com/office/drawing/2014/main" id="{BF526020-28D9-4B9D-ADE2-720CEF4B198B}"/>
            </a:ext>
          </a:extLst>
        </xdr:cNvPr>
        <xdr:cNvSpPr txBox="1"/>
      </xdr:nvSpPr>
      <xdr:spPr>
        <a:xfrm>
          <a:off x="5483226" y="9550406"/>
          <a:ext cx="1984374" cy="889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5E554BA4-8028-461D-BF7B-8FB7C9412EA5}" type="TxLink">
            <a:rPr kumimoji="1" lang="en-US" altLang="en-US" sz="3200" b="0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34.6%</a:t>
          </a:fld>
          <a:endParaRPr kumimoji="1" lang="ja-JP" altLang="en-US" sz="19900">
            <a:solidFill>
              <a:sysClr val="windowText" lastClr="000000"/>
            </a:solidFill>
          </a:endParaRPr>
        </a:p>
      </xdr:txBody>
    </xdr:sp>
    <xdr:clientData/>
  </xdr:oneCellAnchor>
  <xdr:twoCellAnchor>
    <xdr:from>
      <xdr:col>8</xdr:col>
      <xdr:colOff>158747</xdr:colOff>
      <xdr:row>60</xdr:row>
      <xdr:rowOff>174625</xdr:rowOff>
    </xdr:from>
    <xdr:to>
      <xdr:col>34</xdr:col>
      <xdr:colOff>103247</xdr:colOff>
      <xdr:row>76</xdr:row>
      <xdr:rowOff>108625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3C73541E-82C2-4BEC-A459-5D7523041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158750</xdr:colOff>
      <xdr:row>83</xdr:row>
      <xdr:rowOff>79375</xdr:rowOff>
    </xdr:from>
    <xdr:to>
      <xdr:col>34</xdr:col>
      <xdr:colOff>103250</xdr:colOff>
      <xdr:row>99</xdr:row>
      <xdr:rowOff>13375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35C6166F-B74A-485A-8D4B-D10F8F3316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610053</xdr:colOff>
      <xdr:row>103</xdr:row>
      <xdr:rowOff>161130</xdr:rowOff>
    </xdr:from>
    <xdr:to>
      <xdr:col>28</xdr:col>
      <xdr:colOff>262803</xdr:colOff>
      <xdr:row>106</xdr:row>
      <xdr:rowOff>25478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4333892F-0148-4BC0-9158-5BFB8BA83963}"/>
            </a:ext>
          </a:extLst>
        </xdr:cNvPr>
        <xdr:cNvSpPr/>
      </xdr:nvSpPr>
      <xdr:spPr>
        <a:xfrm>
          <a:off x="14221278" y="24688005"/>
          <a:ext cx="4320000" cy="578723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人口ピラミッド（全市）</a:t>
          </a:r>
        </a:p>
      </xdr:txBody>
    </xdr:sp>
    <xdr:clientData/>
  </xdr:twoCellAnchor>
  <xdr:twoCellAnchor>
    <xdr:from>
      <xdr:col>10</xdr:col>
      <xdr:colOff>47625</xdr:colOff>
      <xdr:row>117</xdr:row>
      <xdr:rowOff>142875</xdr:rowOff>
    </xdr:from>
    <xdr:to>
      <xdr:col>21</xdr:col>
      <xdr:colOff>93375</xdr:colOff>
      <xdr:row>117</xdr:row>
      <xdr:rowOff>142875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B556861E-ECA1-42A1-A11B-126F25FB2688}"/>
            </a:ext>
          </a:extLst>
        </xdr:cNvPr>
        <xdr:cNvCxnSpPr/>
      </xdr:nvCxnSpPr>
      <xdr:spPr>
        <a:xfrm flipV="1">
          <a:off x="6318250" y="28003500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41275</xdr:colOff>
      <xdr:row>135</xdr:row>
      <xdr:rowOff>41275</xdr:rowOff>
    </xdr:from>
    <xdr:to>
      <xdr:col>21</xdr:col>
      <xdr:colOff>87025</xdr:colOff>
      <xdr:row>135</xdr:row>
      <xdr:rowOff>41275</xdr:rowOff>
    </xdr:to>
    <xdr:cxnSp macro="">
      <xdr:nvCxnSpPr>
        <xdr:cNvPr id="22" name="直線コネクタ 21">
          <a:extLst>
            <a:ext uri="{FF2B5EF4-FFF2-40B4-BE49-F238E27FC236}">
              <a16:creationId xmlns:a16="http://schemas.microsoft.com/office/drawing/2014/main" id="{41C79E64-BB99-40A0-8057-09FF25356F2B}"/>
            </a:ext>
          </a:extLst>
        </xdr:cNvPr>
        <xdr:cNvCxnSpPr/>
      </xdr:nvCxnSpPr>
      <xdr:spPr>
        <a:xfrm flipV="1">
          <a:off x="6311900" y="32188150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549275</xdr:colOff>
      <xdr:row>117</xdr:row>
      <xdr:rowOff>120650</xdr:rowOff>
    </xdr:from>
    <xdr:to>
      <xdr:col>34</xdr:col>
      <xdr:colOff>595025</xdr:colOff>
      <xdr:row>117</xdr:row>
      <xdr:rowOff>120650</xdr:rowOff>
    </xdr:to>
    <xdr:cxnSp macro="">
      <xdr:nvCxnSpPr>
        <xdr:cNvPr id="23" name="直線コネクタ 22">
          <a:extLst>
            <a:ext uri="{FF2B5EF4-FFF2-40B4-BE49-F238E27FC236}">
              <a16:creationId xmlns:a16="http://schemas.microsoft.com/office/drawing/2014/main" id="{A9796935-AF20-45B2-A8A1-124D59D3BB8E}"/>
            </a:ext>
          </a:extLst>
        </xdr:cNvPr>
        <xdr:cNvCxnSpPr/>
      </xdr:nvCxnSpPr>
      <xdr:spPr>
        <a:xfrm flipV="1">
          <a:off x="15487650" y="2798127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558800</xdr:colOff>
      <xdr:row>135</xdr:row>
      <xdr:rowOff>50800</xdr:rowOff>
    </xdr:from>
    <xdr:to>
      <xdr:col>34</xdr:col>
      <xdr:colOff>604550</xdr:colOff>
      <xdr:row>135</xdr:row>
      <xdr:rowOff>50800</xdr:rowOff>
    </xdr:to>
    <xdr:cxnSp macro="">
      <xdr:nvCxnSpPr>
        <xdr:cNvPr id="24" name="直線コネクタ 23">
          <a:extLst>
            <a:ext uri="{FF2B5EF4-FFF2-40B4-BE49-F238E27FC236}">
              <a16:creationId xmlns:a16="http://schemas.microsoft.com/office/drawing/2014/main" id="{5B495841-53C4-494F-9B9A-EF49D9056B58}"/>
            </a:ext>
          </a:extLst>
        </xdr:cNvPr>
        <xdr:cNvCxnSpPr/>
      </xdr:nvCxnSpPr>
      <xdr:spPr>
        <a:xfrm flipV="1">
          <a:off x="15497175" y="3219767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222249</xdr:colOff>
      <xdr:row>138</xdr:row>
      <xdr:rowOff>127000</xdr:rowOff>
    </xdr:from>
    <xdr:ext cx="2050561" cy="492443"/>
    <xdr:sp macro="" textlink="'データ（特定年）'!B62">
      <xdr:nvSpPr>
        <xdr:cNvPr id="25" name="テキスト ボックス 24">
          <a:extLst>
            <a:ext uri="{FF2B5EF4-FFF2-40B4-BE49-F238E27FC236}">
              <a16:creationId xmlns:a16="http://schemas.microsoft.com/office/drawing/2014/main" id="{3591A441-7C83-43FA-96FA-1338E94BAD68}"/>
            </a:ext>
          </a:extLst>
        </xdr:cNvPr>
        <xdr:cNvSpPr txBox="1"/>
      </xdr:nvSpPr>
      <xdr:spPr>
        <a:xfrm>
          <a:off x="6492874" y="32988250"/>
          <a:ext cx="2050561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9E720CD6-5902-4422-B9A0-84449CF059A9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658,526人(9.4％)</a:t>
          </a:fld>
          <a:endParaRPr kumimoji="1" lang="ja-JP" altLang="en-US" sz="2000" b="1"/>
        </a:p>
      </xdr:txBody>
    </xdr:sp>
    <xdr:clientData/>
  </xdr:oneCellAnchor>
  <xdr:oneCellAnchor>
    <xdr:from>
      <xdr:col>10</xdr:col>
      <xdr:colOff>230180</xdr:colOff>
      <xdr:row>126</xdr:row>
      <xdr:rowOff>393</xdr:rowOff>
    </xdr:from>
    <xdr:ext cx="2189446" cy="492443"/>
    <xdr:sp macro="" textlink="'データ（特定年）'!B63">
      <xdr:nvSpPr>
        <xdr:cNvPr id="26" name="テキスト ボックス 25">
          <a:extLst>
            <a:ext uri="{FF2B5EF4-FFF2-40B4-BE49-F238E27FC236}">
              <a16:creationId xmlns:a16="http://schemas.microsoft.com/office/drawing/2014/main" id="{6CCAD788-A447-42CC-BD13-6E086B645470}"/>
            </a:ext>
          </a:extLst>
        </xdr:cNvPr>
        <xdr:cNvSpPr txBox="1"/>
      </xdr:nvSpPr>
      <xdr:spPr>
        <a:xfrm>
          <a:off x="6500805" y="30004143"/>
          <a:ext cx="2189446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fld id="{6E5D0532-FAEC-407C-BD9B-1FA314BA5D0B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3,932,231人(56％)</a:t>
          </a:fld>
          <a:endParaRPr kumimoji="1" lang="ja-JP" altLang="en-US" sz="2400" b="1"/>
        </a:p>
      </xdr:txBody>
    </xdr:sp>
    <xdr:clientData/>
  </xdr:oneCellAnchor>
  <xdr:oneCellAnchor>
    <xdr:from>
      <xdr:col>10</xdr:col>
      <xdr:colOff>229895</xdr:colOff>
      <xdr:row>113</xdr:row>
      <xdr:rowOff>41668</xdr:rowOff>
    </xdr:from>
    <xdr:ext cx="2399568" cy="492443"/>
    <xdr:sp macro="" textlink="'データ（特定年）'!B64">
      <xdr:nvSpPr>
        <xdr:cNvPr id="27" name="テキスト ボックス 26">
          <a:extLst>
            <a:ext uri="{FF2B5EF4-FFF2-40B4-BE49-F238E27FC236}">
              <a16:creationId xmlns:a16="http://schemas.microsoft.com/office/drawing/2014/main" id="{BDADA6F3-DAAD-4D9D-927B-BF63A0AA1769}"/>
            </a:ext>
          </a:extLst>
        </xdr:cNvPr>
        <xdr:cNvSpPr txBox="1"/>
      </xdr:nvSpPr>
      <xdr:spPr>
        <a:xfrm>
          <a:off x="6500520" y="26949793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fld id="{41FFC59D-5235-41A4-A68F-E7C0F5C33ECA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2,427,138人(34.6％)</a:t>
          </a:fld>
          <a:endParaRPr kumimoji="1" lang="ja-JP" altLang="en-US" sz="3600" b="1"/>
        </a:p>
      </xdr:txBody>
    </xdr:sp>
    <xdr:clientData/>
  </xdr:oneCellAnchor>
  <xdr:oneCellAnchor>
    <xdr:from>
      <xdr:col>31</xdr:col>
      <xdr:colOff>219075</xdr:colOff>
      <xdr:row>110</xdr:row>
      <xdr:rowOff>234950</xdr:rowOff>
    </xdr:from>
    <xdr:ext cx="1005403" cy="492443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A6937CF6-631C-4D39-9CD2-F37DF3E79F8E}"/>
            </a:ext>
          </a:extLst>
        </xdr:cNvPr>
        <xdr:cNvSpPr txBox="1"/>
      </xdr:nvSpPr>
      <xdr:spPr>
        <a:xfrm>
          <a:off x="20491450" y="2642870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老年人口</a:t>
          </a:r>
        </a:p>
      </xdr:txBody>
    </xdr:sp>
    <xdr:clientData/>
  </xdr:oneCellAnchor>
  <xdr:oneCellAnchor>
    <xdr:from>
      <xdr:col>31</xdr:col>
      <xdr:colOff>234950</xdr:colOff>
      <xdr:row>113</xdr:row>
      <xdr:rowOff>28575</xdr:rowOff>
    </xdr:from>
    <xdr:ext cx="2399568" cy="492443"/>
    <xdr:sp macro="" textlink="'データ（特定年）'!F64">
      <xdr:nvSpPr>
        <xdr:cNvPr id="29" name="テキスト ボックス 28">
          <a:extLst>
            <a:ext uri="{FF2B5EF4-FFF2-40B4-BE49-F238E27FC236}">
              <a16:creationId xmlns:a16="http://schemas.microsoft.com/office/drawing/2014/main" id="{71C983EB-9FC0-4376-980D-3902EA11B484}"/>
            </a:ext>
          </a:extLst>
        </xdr:cNvPr>
        <xdr:cNvSpPr txBox="1"/>
      </xdr:nvSpPr>
      <xdr:spPr>
        <a:xfrm>
          <a:off x="20507325" y="26936700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764E7090-410A-437A-BD39-6E31BEE5FFF6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2,427,138人(34.6％)</a:t>
          </a:fld>
          <a:endParaRPr kumimoji="1" lang="ja-JP" altLang="en-US" sz="4400" b="1"/>
        </a:p>
      </xdr:txBody>
    </xdr:sp>
    <xdr:clientData/>
  </xdr:oneCellAnchor>
  <xdr:oneCellAnchor>
    <xdr:from>
      <xdr:col>31</xdr:col>
      <xdr:colOff>257175</xdr:colOff>
      <xdr:row>123</xdr:row>
      <xdr:rowOff>209550</xdr:rowOff>
    </xdr:from>
    <xdr:ext cx="1415772" cy="492443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948BB6EA-72B5-475A-AE07-E9B133A11376}"/>
            </a:ext>
          </a:extLst>
        </xdr:cNvPr>
        <xdr:cNvSpPr txBox="1"/>
      </xdr:nvSpPr>
      <xdr:spPr>
        <a:xfrm>
          <a:off x="20529550" y="29498925"/>
          <a:ext cx="1415772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生産年齢人口</a:t>
          </a:r>
        </a:p>
      </xdr:txBody>
    </xdr:sp>
    <xdr:clientData/>
  </xdr:oneCellAnchor>
  <xdr:oneCellAnchor>
    <xdr:from>
      <xdr:col>31</xdr:col>
      <xdr:colOff>288925</xdr:colOff>
      <xdr:row>126</xdr:row>
      <xdr:rowOff>3175</xdr:rowOff>
    </xdr:from>
    <xdr:ext cx="2189446" cy="492443"/>
    <xdr:sp macro="" textlink="'データ（特定年）'!F63">
      <xdr:nvSpPr>
        <xdr:cNvPr id="31" name="テキスト ボックス 30">
          <a:extLst>
            <a:ext uri="{FF2B5EF4-FFF2-40B4-BE49-F238E27FC236}">
              <a16:creationId xmlns:a16="http://schemas.microsoft.com/office/drawing/2014/main" id="{D82171CF-C61A-4E8D-9D69-E92A46A708A6}"/>
            </a:ext>
          </a:extLst>
        </xdr:cNvPr>
        <xdr:cNvSpPr txBox="1"/>
      </xdr:nvSpPr>
      <xdr:spPr>
        <a:xfrm>
          <a:off x="20561300" y="30006925"/>
          <a:ext cx="2189446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12CA484D-5C66-4B8E-8186-3C7EAFCFDCFC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3,932,231人(56％)</a:t>
          </a:fld>
          <a:endParaRPr kumimoji="1" lang="ja-JP" altLang="en-US" sz="3200" b="1"/>
        </a:p>
      </xdr:txBody>
    </xdr:sp>
    <xdr:clientData/>
  </xdr:oneCellAnchor>
  <xdr:oneCellAnchor>
    <xdr:from>
      <xdr:col>31</xdr:col>
      <xdr:colOff>200025</xdr:colOff>
      <xdr:row>136</xdr:row>
      <xdr:rowOff>88900</xdr:rowOff>
    </xdr:from>
    <xdr:ext cx="1005403" cy="492443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9ACC6EB2-159A-4BA7-A44F-9D77A1C3084D}"/>
            </a:ext>
          </a:extLst>
        </xdr:cNvPr>
        <xdr:cNvSpPr txBox="1"/>
      </xdr:nvSpPr>
      <xdr:spPr>
        <a:xfrm>
          <a:off x="20472400" y="3247390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年少人口</a:t>
          </a:r>
        </a:p>
      </xdr:txBody>
    </xdr:sp>
    <xdr:clientData/>
  </xdr:oneCellAnchor>
  <xdr:oneCellAnchor>
    <xdr:from>
      <xdr:col>31</xdr:col>
      <xdr:colOff>231774</xdr:colOff>
      <xdr:row>138</xdr:row>
      <xdr:rowOff>120650</xdr:rowOff>
    </xdr:from>
    <xdr:ext cx="2149475" cy="492443"/>
    <xdr:sp macro="" textlink="'データ（特定年）'!F62">
      <xdr:nvSpPr>
        <xdr:cNvPr id="33" name="テキスト ボックス 32">
          <a:extLst>
            <a:ext uri="{FF2B5EF4-FFF2-40B4-BE49-F238E27FC236}">
              <a16:creationId xmlns:a16="http://schemas.microsoft.com/office/drawing/2014/main" id="{1C4C6B24-D9C3-490A-8623-B744E9D74518}"/>
            </a:ext>
          </a:extLst>
        </xdr:cNvPr>
        <xdr:cNvSpPr txBox="1"/>
      </xdr:nvSpPr>
      <xdr:spPr>
        <a:xfrm>
          <a:off x="20504149" y="32981900"/>
          <a:ext cx="2149475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140C9613-CAA0-4FAF-BB59-B6641ED47953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658,526人(9.4％)</a:t>
          </a:fld>
          <a:endParaRPr kumimoji="1" lang="ja-JP" altLang="en-US" sz="2800" b="1"/>
        </a:p>
      </xdr:txBody>
    </xdr:sp>
    <xdr:clientData/>
  </xdr:oneCellAnchor>
  <xdr:twoCellAnchor>
    <xdr:from>
      <xdr:col>15</xdr:col>
      <xdr:colOff>269875</xdr:colOff>
      <xdr:row>13</xdr:row>
      <xdr:rowOff>95250</xdr:rowOff>
    </xdr:from>
    <xdr:to>
      <xdr:col>22</xdr:col>
      <xdr:colOff>174625</xdr:colOff>
      <xdr:row>24</xdr:row>
      <xdr:rowOff>219075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34" name="グラフ 33">
              <a:extLst>
                <a:ext uri="{FF2B5EF4-FFF2-40B4-BE49-F238E27FC236}">
                  <a16:creationId xmlns:a16="http://schemas.microsoft.com/office/drawing/2014/main" id="{760D43F9-97F8-42F8-88D8-F276603A791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25355" y="3067050"/>
              <a:ext cx="4545330" cy="26384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  <xdr:twoCellAnchor>
    <xdr:from>
      <xdr:col>15</xdr:col>
      <xdr:colOff>492125</xdr:colOff>
      <xdr:row>36</xdr:row>
      <xdr:rowOff>47625</xdr:rowOff>
    </xdr:from>
    <xdr:to>
      <xdr:col>20</xdr:col>
      <xdr:colOff>398375</xdr:colOff>
      <xdr:row>47</xdr:row>
      <xdr:rowOff>128250</xdr:rowOff>
    </xdr:to>
    <xdr:graphicFrame macro="">
      <xdr:nvGraphicFramePr>
        <xdr:cNvPr id="35" name="グラフ 34">
          <a:extLst>
            <a:ext uri="{FF2B5EF4-FFF2-40B4-BE49-F238E27FC236}">
              <a16:creationId xmlns:a16="http://schemas.microsoft.com/office/drawing/2014/main" id="{3B299B4E-9D69-4467-B4B1-B64A79CE7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oneCellAnchor>
    <xdr:from>
      <xdr:col>16</xdr:col>
      <xdr:colOff>454026</xdr:colOff>
      <xdr:row>40</xdr:row>
      <xdr:rowOff>19056</xdr:rowOff>
    </xdr:from>
    <xdr:ext cx="1984374" cy="889200"/>
    <xdr:sp macro="" textlink="'データ（特定年）'!$F$15">
      <xdr:nvSpPr>
        <xdr:cNvPr id="36" name="テキスト ボックス 35">
          <a:extLst>
            <a:ext uri="{FF2B5EF4-FFF2-40B4-BE49-F238E27FC236}">
              <a16:creationId xmlns:a16="http://schemas.microsoft.com/office/drawing/2014/main" id="{246FECFB-444C-4477-8ECB-C39795F65CEB}"/>
            </a:ext>
          </a:extLst>
        </xdr:cNvPr>
        <xdr:cNvSpPr txBox="1"/>
      </xdr:nvSpPr>
      <xdr:spPr>
        <a:xfrm>
          <a:off x="10731501" y="9544056"/>
          <a:ext cx="1984374" cy="889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F6FCADDC-5BD8-46EF-AC42-EBD66486DA14}" type="TxLink">
            <a:rPr kumimoji="1" lang="en-US" altLang="en-US" sz="3200" b="0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20.6%</a:t>
          </a:fld>
          <a:endParaRPr kumimoji="1" lang="ja-JP" altLang="en-US" sz="6600">
            <a:solidFill>
              <a:sysClr val="windowText" lastClr="000000"/>
            </a:solidFill>
          </a:endParaRPr>
        </a:p>
      </xdr:txBody>
    </xdr:sp>
    <xdr:clientData/>
  </xdr:oneCellAnchor>
  <xdr:twoCellAnchor>
    <xdr:from>
      <xdr:col>8</xdr:col>
      <xdr:colOff>63500</xdr:colOff>
      <xdr:row>13</xdr:row>
      <xdr:rowOff>63500</xdr:rowOff>
    </xdr:from>
    <xdr:to>
      <xdr:col>14</xdr:col>
      <xdr:colOff>383000</xdr:colOff>
      <xdr:row>24</xdr:row>
      <xdr:rowOff>187325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37" name="グラフ 36">
              <a:extLst>
                <a:ext uri="{FF2B5EF4-FFF2-40B4-BE49-F238E27FC236}">
                  <a16:creationId xmlns:a16="http://schemas.microsoft.com/office/drawing/2014/main" id="{27A3C8AE-00FD-4BEC-9B3B-3F918D5E83F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978400" y="3035300"/>
              <a:ext cx="4297140" cy="26384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  <xdr:oneCellAnchor>
    <xdr:from>
      <xdr:col>10</xdr:col>
      <xdr:colOff>206375</xdr:colOff>
      <xdr:row>111</xdr:row>
      <xdr:rowOff>15875</xdr:rowOff>
    </xdr:from>
    <xdr:ext cx="1005403" cy="492443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79C5C7A6-AEEB-4B36-906C-91474BAE4984}"/>
            </a:ext>
          </a:extLst>
        </xdr:cNvPr>
        <xdr:cNvSpPr txBox="1"/>
      </xdr:nvSpPr>
      <xdr:spPr>
        <a:xfrm>
          <a:off x="6477000" y="2644775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老年人口</a:t>
          </a:r>
        </a:p>
      </xdr:txBody>
    </xdr:sp>
    <xdr:clientData/>
  </xdr:oneCellAnchor>
  <xdr:oneCellAnchor>
    <xdr:from>
      <xdr:col>10</xdr:col>
      <xdr:colOff>200025</xdr:colOff>
      <xdr:row>123</xdr:row>
      <xdr:rowOff>200025</xdr:rowOff>
    </xdr:from>
    <xdr:ext cx="1415772" cy="492443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3BECCB67-C69C-4C96-B764-26D7917B6BB6}"/>
            </a:ext>
          </a:extLst>
        </xdr:cNvPr>
        <xdr:cNvSpPr txBox="1"/>
      </xdr:nvSpPr>
      <xdr:spPr>
        <a:xfrm>
          <a:off x="6470650" y="29489400"/>
          <a:ext cx="1415772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生産年齢人口</a:t>
          </a:r>
          <a:endParaRPr kumimoji="1" lang="en-US" altLang="ja-JP" sz="1600" b="1">
            <a:solidFill>
              <a:sysClr val="windowText" lastClr="000000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10</xdr:col>
      <xdr:colOff>200025</xdr:colOff>
      <xdr:row>136</xdr:row>
      <xdr:rowOff>88900</xdr:rowOff>
    </xdr:from>
    <xdr:ext cx="1005403" cy="492443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4108AD90-B760-420D-83BD-D538A836C374}"/>
            </a:ext>
          </a:extLst>
        </xdr:cNvPr>
        <xdr:cNvSpPr txBox="1"/>
      </xdr:nvSpPr>
      <xdr:spPr>
        <a:xfrm>
          <a:off x="6470650" y="3247390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年少人口</a:t>
          </a:r>
        </a:p>
      </xdr:txBody>
    </xdr:sp>
    <xdr:clientData/>
  </xdr:oneCellAnchor>
  <xdr:twoCellAnchor>
    <xdr:from>
      <xdr:col>24</xdr:col>
      <xdr:colOff>165645</xdr:colOff>
      <xdr:row>30</xdr:row>
      <xdr:rowOff>203194</xdr:rowOff>
    </xdr:from>
    <xdr:to>
      <xdr:col>28</xdr:col>
      <xdr:colOff>378645</xdr:colOff>
      <xdr:row>33</xdr:row>
      <xdr:rowOff>61680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FC0F2B30-3465-4F6A-B9CA-4B9909075ADE}"/>
            </a:ext>
          </a:extLst>
        </xdr:cNvPr>
        <xdr:cNvSpPr/>
      </xdr:nvSpPr>
      <xdr:spPr>
        <a:xfrm>
          <a:off x="15777120" y="7346944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３階層人口比率</a:t>
          </a:r>
        </a:p>
      </xdr:txBody>
    </xdr:sp>
    <xdr:clientData/>
  </xdr:twoCellAnchor>
  <xdr:twoCellAnchor>
    <xdr:from>
      <xdr:col>23</xdr:col>
      <xdr:colOff>476248</xdr:colOff>
      <xdr:row>12</xdr:row>
      <xdr:rowOff>174623</xdr:rowOff>
    </xdr:from>
    <xdr:to>
      <xdr:col>36</xdr:col>
      <xdr:colOff>448498</xdr:colOff>
      <xdr:row>28</xdr:row>
      <xdr:rowOff>108623</xdr:rowOff>
    </xdr:to>
    <xdr:graphicFrame macro="">
      <xdr:nvGraphicFramePr>
        <xdr:cNvPr id="42" name="グラフ 41">
          <a:extLst>
            <a:ext uri="{FF2B5EF4-FFF2-40B4-BE49-F238E27FC236}">
              <a16:creationId xmlns:a16="http://schemas.microsoft.com/office/drawing/2014/main" id="{1E62721E-6910-4CF9-8572-9C44A7A7A1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23</xdr:col>
      <xdr:colOff>476250</xdr:colOff>
      <xdr:row>35</xdr:row>
      <xdr:rowOff>158750</xdr:rowOff>
    </xdr:from>
    <xdr:to>
      <xdr:col>36</xdr:col>
      <xdr:colOff>448500</xdr:colOff>
      <xdr:row>51</xdr:row>
      <xdr:rowOff>92750</xdr:rowOff>
    </xdr:to>
    <xdr:graphicFrame macro="">
      <xdr:nvGraphicFramePr>
        <xdr:cNvPr id="43" name="グラフ 42">
          <a:extLst>
            <a:ext uri="{FF2B5EF4-FFF2-40B4-BE49-F238E27FC236}">
              <a16:creationId xmlns:a16="http://schemas.microsoft.com/office/drawing/2014/main" id="{FB29E21D-EB90-4E13-9389-AB3DC716E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</xdr:col>
      <xdr:colOff>9524</xdr:colOff>
      <xdr:row>7</xdr:row>
      <xdr:rowOff>227330</xdr:rowOff>
    </xdr:from>
    <xdr:to>
      <xdr:col>7</xdr:col>
      <xdr:colOff>422624</xdr:colOff>
      <xdr:row>30</xdr:row>
      <xdr:rowOff>81530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7" name="西暦">
              <a:extLst>
                <a:ext uri="{FF2B5EF4-FFF2-40B4-BE49-F238E27FC236}">
                  <a16:creationId xmlns:a16="http://schemas.microsoft.com/office/drawing/2014/main" id="{A2CDF52A-E479-435F-9967-0CA54FE6806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西暦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8924" y="1827530"/>
              <a:ext cx="4375500" cy="511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6350</xdr:colOff>
      <xdr:row>32</xdr:row>
      <xdr:rowOff>92074</xdr:rowOff>
    </xdr:from>
    <xdr:to>
      <xdr:col>7</xdr:col>
      <xdr:colOff>412250</xdr:colOff>
      <xdr:row>45</xdr:row>
      <xdr:rowOff>61474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0" name="行政センター">
              <a:extLst>
                <a:ext uri="{FF2B5EF4-FFF2-40B4-BE49-F238E27FC236}">
                  <a16:creationId xmlns:a16="http://schemas.microsoft.com/office/drawing/2014/main" id="{C097748D-E4EF-458A-8381-461EA9911C4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行政センター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50" y="7407274"/>
              <a:ext cx="4368300" cy="2941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6350</xdr:colOff>
      <xdr:row>47</xdr:row>
      <xdr:rowOff>79375</xdr:rowOff>
    </xdr:from>
    <xdr:to>
      <xdr:col>7</xdr:col>
      <xdr:colOff>412250</xdr:colOff>
      <xdr:row>73</xdr:row>
      <xdr:rowOff>185800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1" name="町丁目">
              <a:extLst>
                <a:ext uri="{FF2B5EF4-FFF2-40B4-BE49-F238E27FC236}">
                  <a16:creationId xmlns:a16="http://schemas.microsoft.com/office/drawing/2014/main" id="{F4A102EB-CD7C-43D7-9752-04085948403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町丁目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50" y="10823575"/>
              <a:ext cx="4368300" cy="60500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>
    <xdr:from>
      <xdr:col>9</xdr:col>
      <xdr:colOff>603250</xdr:colOff>
      <xdr:row>148</xdr:row>
      <xdr:rowOff>190500</xdr:rowOff>
    </xdr:from>
    <xdr:to>
      <xdr:col>34</xdr:col>
      <xdr:colOff>365125</xdr:colOff>
      <xdr:row>153</xdr:row>
      <xdr:rowOff>47625</xdr:rowOff>
    </xdr:to>
    <xdr:sp macro="" textlink="">
      <xdr:nvSpPr>
        <xdr:cNvPr id="46" name="四角形: 角を丸くする 45">
          <a:extLst>
            <a:ext uri="{FF2B5EF4-FFF2-40B4-BE49-F238E27FC236}">
              <a16:creationId xmlns:a16="http://schemas.microsoft.com/office/drawing/2014/main" id="{D6C855A1-4290-4D7D-B900-49EFCD82B376}"/>
            </a:ext>
          </a:extLst>
        </xdr:cNvPr>
        <xdr:cNvSpPr/>
      </xdr:nvSpPr>
      <xdr:spPr>
        <a:xfrm>
          <a:off x="6207125" y="35433000"/>
          <a:ext cx="16430625" cy="1047750"/>
        </a:xfrm>
        <a:prstGeom prst="roundRect">
          <a:avLst/>
        </a:prstGeom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3200" b="1">
              <a:latin typeface="メイリオ" panose="020B0604030504040204" pitchFamily="50" charset="-128"/>
              <a:ea typeface="メイリオ" panose="020B0604030504040204" pitchFamily="50" charset="-128"/>
            </a:rPr>
            <a:t>人口ピラミッドの横軸が左右で異なる場合があります。ご注意ください。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269874</xdr:colOff>
      <xdr:row>0</xdr:row>
      <xdr:rowOff>63502</xdr:rowOff>
    </xdr:from>
    <xdr:to>
      <xdr:col>36</xdr:col>
      <xdr:colOff>301874</xdr:colOff>
      <xdr:row>3</xdr:row>
      <xdr:rowOff>61927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ED9F1204-AD20-4882-B1F7-D91220DC1FD8}"/>
            </a:ext>
          </a:extLst>
        </xdr:cNvPr>
        <xdr:cNvSpPr/>
      </xdr:nvSpPr>
      <xdr:spPr>
        <a:xfrm>
          <a:off x="269874" y="63502"/>
          <a:ext cx="23400000" cy="7128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48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住民基本台帳「見える化システム」～将来推計人口（行政センター・町丁目別）～</a:t>
          </a:r>
          <a:endParaRPr kumimoji="1" lang="en-US" altLang="ja-JP" sz="48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8</xdr:col>
      <xdr:colOff>159295</xdr:colOff>
      <xdr:row>9</xdr:row>
      <xdr:rowOff>228594</xdr:rowOff>
    </xdr:from>
    <xdr:to>
      <xdr:col>34</xdr:col>
      <xdr:colOff>143395</xdr:colOff>
      <xdr:row>12</xdr:row>
      <xdr:rowOff>87080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DEA1E63-CD79-4597-8816-84F40DEA822F}"/>
            </a:ext>
          </a:extLst>
        </xdr:cNvPr>
        <xdr:cNvSpPr/>
      </xdr:nvSpPr>
      <xdr:spPr>
        <a:xfrm>
          <a:off x="5102770" y="2371719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総人口</a:t>
          </a:r>
        </a:p>
      </xdr:txBody>
    </xdr:sp>
    <xdr:clientData/>
  </xdr:twoCellAnchor>
  <xdr:twoCellAnchor>
    <xdr:from>
      <xdr:col>8</xdr:col>
      <xdr:colOff>162470</xdr:colOff>
      <xdr:row>31</xdr:row>
      <xdr:rowOff>200019</xdr:rowOff>
    </xdr:from>
    <xdr:to>
      <xdr:col>34</xdr:col>
      <xdr:colOff>146570</xdr:colOff>
      <xdr:row>34</xdr:row>
      <xdr:rowOff>58505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CEAA837F-3B0E-4CEA-818C-05A2BAE21AF0}"/>
            </a:ext>
          </a:extLst>
        </xdr:cNvPr>
        <xdr:cNvSpPr/>
      </xdr:nvSpPr>
      <xdr:spPr>
        <a:xfrm>
          <a:off x="5105945" y="7581894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男女別人口</a:t>
          </a:r>
        </a:p>
      </xdr:txBody>
    </xdr:sp>
    <xdr:clientData/>
  </xdr:twoCellAnchor>
  <xdr:twoCellAnchor>
    <xdr:from>
      <xdr:col>8</xdr:col>
      <xdr:colOff>156120</xdr:colOff>
      <xdr:row>53</xdr:row>
      <xdr:rowOff>225419</xdr:rowOff>
    </xdr:from>
    <xdr:to>
      <xdr:col>34</xdr:col>
      <xdr:colOff>140220</xdr:colOff>
      <xdr:row>56</xdr:row>
      <xdr:rowOff>83905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ECBBD917-7AE1-4565-A8A7-6A592812AA39}"/>
            </a:ext>
          </a:extLst>
        </xdr:cNvPr>
        <xdr:cNvSpPr/>
      </xdr:nvSpPr>
      <xdr:spPr>
        <a:xfrm>
          <a:off x="5099595" y="12846044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３階層人口</a:t>
          </a:r>
        </a:p>
      </xdr:txBody>
    </xdr:sp>
    <xdr:clientData/>
  </xdr:twoCellAnchor>
  <xdr:twoCellAnchor>
    <xdr:from>
      <xdr:col>21</xdr:col>
      <xdr:colOff>555625</xdr:colOff>
      <xdr:row>265</xdr:row>
      <xdr:rowOff>158750</xdr:rowOff>
    </xdr:from>
    <xdr:to>
      <xdr:col>35</xdr:col>
      <xdr:colOff>99250</xdr:colOff>
      <xdr:row>303</xdr:row>
      <xdr:rowOff>12701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6DEFA752-190A-40E1-AC95-691B5F4DA8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517525</xdr:colOff>
      <xdr:row>275</xdr:row>
      <xdr:rowOff>136525</xdr:rowOff>
    </xdr:from>
    <xdr:to>
      <xdr:col>35</xdr:col>
      <xdr:colOff>134650</xdr:colOff>
      <xdr:row>275</xdr:row>
      <xdr:rowOff>136525</xdr:rowOff>
    </xdr:to>
    <xdr:cxnSp macro="">
      <xdr:nvCxnSpPr>
        <xdr:cNvPr id="7" name="直線コネクタ 6">
          <a:extLst>
            <a:ext uri="{FF2B5EF4-FFF2-40B4-BE49-F238E27FC236}">
              <a16:creationId xmlns:a16="http://schemas.microsoft.com/office/drawing/2014/main" id="{355BFF7B-B241-4F02-9D42-344024CAEB26}"/>
            </a:ext>
          </a:extLst>
        </xdr:cNvPr>
        <xdr:cNvCxnSpPr/>
      </xdr:nvCxnSpPr>
      <xdr:spPr>
        <a:xfrm flipV="1">
          <a:off x="15462250" y="65620900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527050</xdr:colOff>
      <xdr:row>293</xdr:row>
      <xdr:rowOff>161925</xdr:rowOff>
    </xdr:from>
    <xdr:to>
      <xdr:col>35</xdr:col>
      <xdr:colOff>144175</xdr:colOff>
      <xdr:row>293</xdr:row>
      <xdr:rowOff>161925</xdr:rowOff>
    </xdr:to>
    <xdr:cxnSp macro="">
      <xdr:nvCxnSpPr>
        <xdr:cNvPr id="8" name="直線コネクタ 7">
          <a:extLst>
            <a:ext uri="{FF2B5EF4-FFF2-40B4-BE49-F238E27FC236}">
              <a16:creationId xmlns:a16="http://schemas.microsoft.com/office/drawing/2014/main" id="{2704D94F-65BD-400E-AA5B-4CEC2C14E5B6}"/>
            </a:ext>
          </a:extLst>
        </xdr:cNvPr>
        <xdr:cNvCxnSpPr/>
      </xdr:nvCxnSpPr>
      <xdr:spPr>
        <a:xfrm flipV="1">
          <a:off x="15471775" y="69932550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31</xdr:col>
      <xdr:colOff>282575</xdr:colOff>
      <xdr:row>270</xdr:row>
      <xdr:rowOff>123825</xdr:rowOff>
    </xdr:from>
    <xdr:ext cx="1005403" cy="492443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5182422B-0FE7-4E1E-987C-405FD9CB7123}"/>
            </a:ext>
          </a:extLst>
        </xdr:cNvPr>
        <xdr:cNvSpPr txBox="1"/>
      </xdr:nvSpPr>
      <xdr:spPr>
        <a:xfrm>
          <a:off x="20561300" y="64417575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老年人口</a:t>
          </a:r>
        </a:p>
      </xdr:txBody>
    </xdr:sp>
    <xdr:clientData/>
  </xdr:oneCellAnchor>
  <xdr:oneCellAnchor>
    <xdr:from>
      <xdr:col>31</xdr:col>
      <xdr:colOff>298450</xdr:colOff>
      <xdr:row>272</xdr:row>
      <xdr:rowOff>155575</xdr:rowOff>
    </xdr:from>
    <xdr:ext cx="2189446" cy="492443"/>
    <xdr:sp macro="" textlink="'グラフ（時系列）'!AB20">
      <xdr:nvSpPr>
        <xdr:cNvPr id="10" name="テキスト ボックス 9">
          <a:extLst>
            <a:ext uri="{FF2B5EF4-FFF2-40B4-BE49-F238E27FC236}">
              <a16:creationId xmlns:a16="http://schemas.microsoft.com/office/drawing/2014/main" id="{57CB2AA6-F272-4D68-8382-8B50AB59D2E5}"/>
            </a:ext>
          </a:extLst>
        </xdr:cNvPr>
        <xdr:cNvSpPr txBox="1"/>
      </xdr:nvSpPr>
      <xdr:spPr>
        <a:xfrm>
          <a:off x="20570825" y="64925575"/>
          <a:ext cx="2189446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A50940BE-32F4-48FB-9892-13D6CE68A69F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120,313人(34.1％)</a:t>
          </a:fld>
          <a:endParaRPr kumimoji="1" lang="ja-JP" altLang="en-US" sz="5400" b="1"/>
        </a:p>
      </xdr:txBody>
    </xdr:sp>
    <xdr:clientData/>
  </xdr:oneCellAnchor>
  <xdr:oneCellAnchor>
    <xdr:from>
      <xdr:col>31</xdr:col>
      <xdr:colOff>320675</xdr:colOff>
      <xdr:row>284</xdr:row>
      <xdr:rowOff>50800</xdr:rowOff>
    </xdr:from>
    <xdr:ext cx="1415772" cy="492443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52A73702-F4B4-4552-8505-2EB33570F0A6}"/>
            </a:ext>
          </a:extLst>
        </xdr:cNvPr>
        <xdr:cNvSpPr txBox="1"/>
      </xdr:nvSpPr>
      <xdr:spPr>
        <a:xfrm>
          <a:off x="20599400" y="67678300"/>
          <a:ext cx="1415772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生産年齢人口</a:t>
          </a:r>
        </a:p>
      </xdr:txBody>
    </xdr:sp>
    <xdr:clientData/>
  </xdr:oneCellAnchor>
  <xdr:oneCellAnchor>
    <xdr:from>
      <xdr:col>31</xdr:col>
      <xdr:colOff>336550</xdr:colOff>
      <xdr:row>286</xdr:row>
      <xdr:rowOff>82550</xdr:rowOff>
    </xdr:from>
    <xdr:ext cx="2189446" cy="492443"/>
    <xdr:sp macro="" textlink="'グラフ（時系列）'!AA20">
      <xdr:nvSpPr>
        <xdr:cNvPr id="12" name="テキスト ボックス 11">
          <a:extLst>
            <a:ext uri="{FF2B5EF4-FFF2-40B4-BE49-F238E27FC236}">
              <a16:creationId xmlns:a16="http://schemas.microsoft.com/office/drawing/2014/main" id="{D91E614E-10F3-47E5-AB16-967A096C5042}"/>
            </a:ext>
          </a:extLst>
        </xdr:cNvPr>
        <xdr:cNvSpPr txBox="1"/>
      </xdr:nvSpPr>
      <xdr:spPr>
        <a:xfrm>
          <a:off x="20608925" y="68186300"/>
          <a:ext cx="2189446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8398446A-A3AF-4779-BF55-DC2FE573E511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200,576人(56.8％)</a:t>
          </a:fld>
          <a:endParaRPr kumimoji="1" lang="ja-JP" altLang="en-US" sz="4400" b="1"/>
        </a:p>
      </xdr:txBody>
    </xdr:sp>
    <xdr:clientData/>
  </xdr:oneCellAnchor>
  <xdr:oneCellAnchor>
    <xdr:from>
      <xdr:col>31</xdr:col>
      <xdr:colOff>263525</xdr:colOff>
      <xdr:row>295</xdr:row>
      <xdr:rowOff>9525</xdr:rowOff>
    </xdr:from>
    <xdr:ext cx="1005403" cy="492443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7969DA57-5A93-45C4-9F6D-1D4F61E06661}"/>
            </a:ext>
          </a:extLst>
        </xdr:cNvPr>
        <xdr:cNvSpPr txBox="1"/>
      </xdr:nvSpPr>
      <xdr:spPr>
        <a:xfrm>
          <a:off x="20542250" y="7025640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年少人口</a:t>
          </a:r>
        </a:p>
      </xdr:txBody>
    </xdr:sp>
    <xdr:clientData/>
  </xdr:oneCellAnchor>
  <xdr:oneCellAnchor>
    <xdr:from>
      <xdr:col>31</xdr:col>
      <xdr:colOff>279400</xdr:colOff>
      <xdr:row>297</xdr:row>
      <xdr:rowOff>41275</xdr:rowOff>
    </xdr:from>
    <xdr:ext cx="1911677" cy="492443"/>
    <xdr:sp macro="" textlink="'グラフ（時系列）'!Z20">
      <xdr:nvSpPr>
        <xdr:cNvPr id="14" name="テキスト ボックス 13">
          <a:extLst>
            <a:ext uri="{FF2B5EF4-FFF2-40B4-BE49-F238E27FC236}">
              <a16:creationId xmlns:a16="http://schemas.microsoft.com/office/drawing/2014/main" id="{BBF74570-4981-43B7-BAA0-B8A3C1F11523}"/>
            </a:ext>
          </a:extLst>
        </xdr:cNvPr>
        <xdr:cNvSpPr txBox="1"/>
      </xdr:nvSpPr>
      <xdr:spPr>
        <a:xfrm>
          <a:off x="20551775" y="70764400"/>
          <a:ext cx="1911677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EFF40B7D-5379-4E2F-96B8-3623E1A3F825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32,092人(9.1％)</a:t>
          </a:fld>
          <a:endParaRPr kumimoji="1" lang="ja-JP" altLang="en-US" sz="3600" b="1"/>
        </a:p>
      </xdr:txBody>
    </xdr:sp>
    <xdr:clientData/>
  </xdr:oneCellAnchor>
  <xdr:twoCellAnchor>
    <xdr:from>
      <xdr:col>8</xdr:col>
      <xdr:colOff>158750</xdr:colOff>
      <xdr:row>35</xdr:row>
      <xdr:rowOff>222250</xdr:rowOff>
    </xdr:from>
    <xdr:to>
      <xdr:col>34</xdr:col>
      <xdr:colOff>103250</xdr:colOff>
      <xdr:row>51</xdr:row>
      <xdr:rowOff>156250</xdr:rowOff>
    </xdr:to>
    <xdr:graphicFrame macro="">
      <xdr:nvGraphicFramePr>
        <xdr:cNvPr id="15" name="グラフ 14">
          <a:extLst>
            <a:ext uri="{FF2B5EF4-FFF2-40B4-BE49-F238E27FC236}">
              <a16:creationId xmlns:a16="http://schemas.microsoft.com/office/drawing/2014/main" id="{9D0298E7-689C-4B4B-ADF0-ECD556182B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158750</xdr:colOff>
      <xdr:row>57</xdr:row>
      <xdr:rowOff>174625</xdr:rowOff>
    </xdr:from>
    <xdr:to>
      <xdr:col>12</xdr:col>
      <xdr:colOff>371750</xdr:colOff>
      <xdr:row>60</xdr:row>
      <xdr:rowOff>29448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650ADC0C-DD5A-4F42-BEFA-6C5468C972B7}"/>
            </a:ext>
          </a:extLst>
        </xdr:cNvPr>
        <xdr:cNvSpPr/>
      </xdr:nvSpPr>
      <xdr:spPr>
        <a:xfrm>
          <a:off x="5102225" y="13747750"/>
          <a:ext cx="2880000" cy="569198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男性</a:t>
          </a:r>
        </a:p>
      </xdr:txBody>
    </xdr:sp>
    <xdr:clientData/>
  </xdr:twoCellAnchor>
  <xdr:twoCellAnchor>
    <xdr:from>
      <xdr:col>8</xdr:col>
      <xdr:colOff>158750</xdr:colOff>
      <xdr:row>61</xdr:row>
      <xdr:rowOff>158750</xdr:rowOff>
    </xdr:from>
    <xdr:to>
      <xdr:col>34</xdr:col>
      <xdr:colOff>103250</xdr:colOff>
      <xdr:row>77</xdr:row>
      <xdr:rowOff>92750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841B095B-128C-4B1B-B309-5BDD11707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158750</xdr:colOff>
      <xdr:row>79</xdr:row>
      <xdr:rowOff>0</xdr:rowOff>
    </xdr:from>
    <xdr:to>
      <xdr:col>12</xdr:col>
      <xdr:colOff>371750</xdr:colOff>
      <xdr:row>81</xdr:row>
      <xdr:rowOff>92948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F4131CD3-7106-4851-9740-F64316FFA6DA}"/>
            </a:ext>
          </a:extLst>
        </xdr:cNvPr>
        <xdr:cNvSpPr/>
      </xdr:nvSpPr>
      <xdr:spPr>
        <a:xfrm>
          <a:off x="5102225" y="18811875"/>
          <a:ext cx="2880000" cy="569198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女性</a:t>
          </a:r>
        </a:p>
      </xdr:txBody>
    </xdr:sp>
    <xdr:clientData/>
  </xdr:twoCellAnchor>
  <xdr:twoCellAnchor>
    <xdr:from>
      <xdr:col>8</xdr:col>
      <xdr:colOff>158750</xdr:colOff>
      <xdr:row>82</xdr:row>
      <xdr:rowOff>222250</xdr:rowOff>
    </xdr:from>
    <xdr:to>
      <xdr:col>34</xdr:col>
      <xdr:colOff>103250</xdr:colOff>
      <xdr:row>98</xdr:row>
      <xdr:rowOff>156250</xdr:rowOff>
    </xdr:to>
    <xdr:graphicFrame macro="">
      <xdr:nvGraphicFramePr>
        <xdr:cNvPr id="19" name="グラフ 18">
          <a:extLst>
            <a:ext uri="{FF2B5EF4-FFF2-40B4-BE49-F238E27FC236}">
              <a16:creationId xmlns:a16="http://schemas.microsoft.com/office/drawing/2014/main" id="{B5B596FC-5569-48A0-B69C-0AF9E4B54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158750</xdr:colOff>
      <xdr:row>100</xdr:row>
      <xdr:rowOff>174625</xdr:rowOff>
    </xdr:from>
    <xdr:to>
      <xdr:col>34</xdr:col>
      <xdr:colOff>142850</xdr:colOff>
      <xdr:row>103</xdr:row>
      <xdr:rowOff>33111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58C2A9C6-79BB-4615-90C4-3069D3E60374}"/>
            </a:ext>
          </a:extLst>
        </xdr:cNvPr>
        <xdr:cNvSpPr/>
      </xdr:nvSpPr>
      <xdr:spPr>
        <a:xfrm>
          <a:off x="5102225" y="23987125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高齢化率</a:t>
          </a:r>
        </a:p>
      </xdr:txBody>
    </xdr:sp>
    <xdr:clientData/>
  </xdr:twoCellAnchor>
  <xdr:twoCellAnchor>
    <xdr:from>
      <xdr:col>8</xdr:col>
      <xdr:colOff>158750</xdr:colOff>
      <xdr:row>105</xdr:row>
      <xdr:rowOff>0</xdr:rowOff>
    </xdr:from>
    <xdr:to>
      <xdr:col>34</xdr:col>
      <xdr:colOff>103250</xdr:colOff>
      <xdr:row>120</xdr:row>
      <xdr:rowOff>172125</xdr:rowOff>
    </xdr:to>
    <xdr:graphicFrame macro="">
      <xdr:nvGraphicFramePr>
        <xdr:cNvPr id="21" name="グラフ 20">
          <a:extLst>
            <a:ext uri="{FF2B5EF4-FFF2-40B4-BE49-F238E27FC236}">
              <a16:creationId xmlns:a16="http://schemas.microsoft.com/office/drawing/2014/main" id="{43E9E64D-2568-4AFF-9A9E-AFB84E86A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158750</xdr:colOff>
      <xdr:row>123</xdr:row>
      <xdr:rowOff>174625</xdr:rowOff>
    </xdr:from>
    <xdr:to>
      <xdr:col>34</xdr:col>
      <xdr:colOff>142850</xdr:colOff>
      <xdr:row>126</xdr:row>
      <xdr:rowOff>33111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D5FBD220-24DE-4B63-885A-55B7B1620A14}"/>
            </a:ext>
          </a:extLst>
        </xdr:cNvPr>
        <xdr:cNvSpPr/>
      </xdr:nvSpPr>
      <xdr:spPr>
        <a:xfrm>
          <a:off x="5102225" y="29464000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後期高齢化率</a:t>
          </a:r>
        </a:p>
      </xdr:txBody>
    </xdr:sp>
    <xdr:clientData/>
  </xdr:twoCellAnchor>
  <xdr:twoCellAnchor>
    <xdr:from>
      <xdr:col>8</xdr:col>
      <xdr:colOff>158750</xdr:colOff>
      <xdr:row>127</xdr:row>
      <xdr:rowOff>206375</xdr:rowOff>
    </xdr:from>
    <xdr:to>
      <xdr:col>34</xdr:col>
      <xdr:colOff>103250</xdr:colOff>
      <xdr:row>143</xdr:row>
      <xdr:rowOff>140375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0177AA0D-09FC-4A10-ADB1-0CC5DD91B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152400</xdr:colOff>
      <xdr:row>145</xdr:row>
      <xdr:rowOff>200025</xdr:rowOff>
    </xdr:from>
    <xdr:to>
      <xdr:col>34</xdr:col>
      <xdr:colOff>136500</xdr:colOff>
      <xdr:row>148</xdr:row>
      <xdr:rowOff>58511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3AE48F81-2082-45CC-B96A-8A691D2CC4B3}"/>
            </a:ext>
          </a:extLst>
        </xdr:cNvPr>
        <xdr:cNvSpPr/>
      </xdr:nvSpPr>
      <xdr:spPr>
        <a:xfrm>
          <a:off x="5095875" y="34728150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３階層人口比率</a:t>
          </a:r>
        </a:p>
      </xdr:txBody>
    </xdr:sp>
    <xdr:clientData/>
  </xdr:twoCellAnchor>
  <xdr:twoCellAnchor>
    <xdr:from>
      <xdr:col>8</xdr:col>
      <xdr:colOff>152400</xdr:colOff>
      <xdr:row>149</xdr:row>
      <xdr:rowOff>231775</xdr:rowOff>
    </xdr:from>
    <xdr:to>
      <xdr:col>34</xdr:col>
      <xdr:colOff>96900</xdr:colOff>
      <xdr:row>165</xdr:row>
      <xdr:rowOff>165775</xdr:rowOff>
    </xdr:to>
    <xdr:graphicFrame macro="">
      <xdr:nvGraphicFramePr>
        <xdr:cNvPr id="25" name="グラフ 24">
          <a:extLst>
            <a:ext uri="{FF2B5EF4-FFF2-40B4-BE49-F238E27FC236}">
              <a16:creationId xmlns:a16="http://schemas.microsoft.com/office/drawing/2014/main" id="{4E76BCEB-D19F-41AD-BF73-EC7AD99A7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158750</xdr:colOff>
      <xdr:row>175</xdr:row>
      <xdr:rowOff>190500</xdr:rowOff>
    </xdr:from>
    <xdr:to>
      <xdr:col>34</xdr:col>
      <xdr:colOff>103250</xdr:colOff>
      <xdr:row>191</xdr:row>
      <xdr:rowOff>124500</xdr:rowOff>
    </xdr:to>
    <xdr:graphicFrame macro="">
      <xdr:nvGraphicFramePr>
        <xdr:cNvPr id="26" name="グラフ 25">
          <a:extLst>
            <a:ext uri="{FF2B5EF4-FFF2-40B4-BE49-F238E27FC236}">
              <a16:creationId xmlns:a16="http://schemas.microsoft.com/office/drawing/2014/main" id="{D3B06318-93ED-44D8-A7C0-9FCC54C4B6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158750</xdr:colOff>
      <xdr:row>167</xdr:row>
      <xdr:rowOff>174625</xdr:rowOff>
    </xdr:from>
    <xdr:to>
      <xdr:col>34</xdr:col>
      <xdr:colOff>142850</xdr:colOff>
      <xdr:row>170</xdr:row>
      <xdr:rowOff>33111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3A21D20C-230F-4DAA-A3A4-16CF7960E4E2}"/>
            </a:ext>
          </a:extLst>
        </xdr:cNvPr>
        <xdr:cNvSpPr/>
      </xdr:nvSpPr>
      <xdr:spPr>
        <a:xfrm>
          <a:off x="5102225" y="39941500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５歳階級人口</a:t>
          </a:r>
        </a:p>
      </xdr:txBody>
    </xdr:sp>
    <xdr:clientData/>
  </xdr:twoCellAnchor>
  <xdr:twoCellAnchor>
    <xdr:from>
      <xdr:col>8</xdr:col>
      <xdr:colOff>158750</xdr:colOff>
      <xdr:row>171</xdr:row>
      <xdr:rowOff>174625</xdr:rowOff>
    </xdr:from>
    <xdr:to>
      <xdr:col>12</xdr:col>
      <xdr:colOff>371750</xdr:colOff>
      <xdr:row>174</xdr:row>
      <xdr:rowOff>46592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381ACB89-5521-4394-A456-A7435762CE0E}"/>
            </a:ext>
          </a:extLst>
        </xdr:cNvPr>
        <xdr:cNvSpPr/>
      </xdr:nvSpPr>
      <xdr:spPr>
        <a:xfrm>
          <a:off x="5102225" y="40894000"/>
          <a:ext cx="2880000" cy="586342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男性</a:t>
          </a:r>
        </a:p>
      </xdr:txBody>
    </xdr:sp>
    <xdr:clientData/>
  </xdr:twoCellAnchor>
  <xdr:twoCellAnchor>
    <xdr:from>
      <xdr:col>18</xdr:col>
      <xdr:colOff>428624</xdr:colOff>
      <xdr:row>192</xdr:row>
      <xdr:rowOff>142875</xdr:rowOff>
    </xdr:from>
    <xdr:to>
      <xdr:col>23</xdr:col>
      <xdr:colOff>523875</xdr:colOff>
      <xdr:row>196</xdr:row>
      <xdr:rowOff>111125</xdr:rowOff>
    </xdr:to>
    <xdr:sp macro="" textlink="">
      <xdr:nvSpPr>
        <xdr:cNvPr id="29" name="矢印: 下 28">
          <a:extLst>
            <a:ext uri="{FF2B5EF4-FFF2-40B4-BE49-F238E27FC236}">
              <a16:creationId xmlns:a16="http://schemas.microsoft.com/office/drawing/2014/main" id="{B7E57DDF-4836-463B-B3ED-276F4996CF99}"/>
            </a:ext>
          </a:extLst>
        </xdr:cNvPr>
        <xdr:cNvSpPr/>
      </xdr:nvSpPr>
      <xdr:spPr>
        <a:xfrm>
          <a:off x="12039599" y="45862875"/>
          <a:ext cx="3429001" cy="920750"/>
        </a:xfrm>
        <a:prstGeom prst="downArrow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174625</xdr:colOff>
      <xdr:row>198</xdr:row>
      <xdr:rowOff>95250</xdr:rowOff>
    </xdr:from>
    <xdr:to>
      <xdr:col>34</xdr:col>
      <xdr:colOff>119125</xdr:colOff>
      <xdr:row>214</xdr:row>
      <xdr:rowOff>29250</xdr:rowOff>
    </xdr:to>
    <xdr:graphicFrame macro="">
      <xdr:nvGraphicFramePr>
        <xdr:cNvPr id="30" name="グラフ 29">
          <a:extLst>
            <a:ext uri="{FF2B5EF4-FFF2-40B4-BE49-F238E27FC236}">
              <a16:creationId xmlns:a16="http://schemas.microsoft.com/office/drawing/2014/main" id="{C2C0464C-8BF3-454F-B246-29DEFB6F8C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152400</xdr:colOff>
      <xdr:row>216</xdr:row>
      <xdr:rowOff>104775</xdr:rowOff>
    </xdr:from>
    <xdr:to>
      <xdr:col>12</xdr:col>
      <xdr:colOff>365400</xdr:colOff>
      <xdr:row>218</xdr:row>
      <xdr:rowOff>214867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C6EFA367-172D-4D5A-9AFE-BDAF843D70D9}"/>
            </a:ext>
          </a:extLst>
        </xdr:cNvPr>
        <xdr:cNvSpPr/>
      </xdr:nvSpPr>
      <xdr:spPr>
        <a:xfrm>
          <a:off x="5095875" y="51539775"/>
          <a:ext cx="2880000" cy="586342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女性</a:t>
          </a:r>
        </a:p>
      </xdr:txBody>
    </xdr:sp>
    <xdr:clientData/>
  </xdr:twoCellAnchor>
  <xdr:twoCellAnchor>
    <xdr:from>
      <xdr:col>8</xdr:col>
      <xdr:colOff>158750</xdr:colOff>
      <xdr:row>220</xdr:row>
      <xdr:rowOff>127000</xdr:rowOff>
    </xdr:from>
    <xdr:to>
      <xdr:col>34</xdr:col>
      <xdr:colOff>103250</xdr:colOff>
      <xdr:row>236</xdr:row>
      <xdr:rowOff>61000</xdr:rowOff>
    </xdr:to>
    <xdr:graphicFrame macro="">
      <xdr:nvGraphicFramePr>
        <xdr:cNvPr id="32" name="グラフ 31">
          <a:extLst>
            <a:ext uri="{FF2B5EF4-FFF2-40B4-BE49-F238E27FC236}">
              <a16:creationId xmlns:a16="http://schemas.microsoft.com/office/drawing/2014/main" id="{1A81A786-DDB5-448A-A2F5-B3384D3B80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18</xdr:col>
      <xdr:colOff>422274</xdr:colOff>
      <xdr:row>237</xdr:row>
      <xdr:rowOff>104775</xdr:rowOff>
    </xdr:from>
    <xdr:to>
      <xdr:col>23</xdr:col>
      <xdr:colOff>517525</xdr:colOff>
      <xdr:row>241</xdr:row>
      <xdr:rowOff>73025</xdr:rowOff>
    </xdr:to>
    <xdr:sp macro="" textlink="">
      <xdr:nvSpPr>
        <xdr:cNvPr id="33" name="矢印: 下 32">
          <a:extLst>
            <a:ext uri="{FF2B5EF4-FFF2-40B4-BE49-F238E27FC236}">
              <a16:creationId xmlns:a16="http://schemas.microsoft.com/office/drawing/2014/main" id="{070E87AF-2C3A-4D32-B285-DABB8E532CE6}"/>
            </a:ext>
          </a:extLst>
        </xdr:cNvPr>
        <xdr:cNvSpPr/>
      </xdr:nvSpPr>
      <xdr:spPr>
        <a:xfrm>
          <a:off x="12033249" y="56540400"/>
          <a:ext cx="3429001" cy="920750"/>
        </a:xfrm>
        <a:prstGeom prst="downArrow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158750</xdr:colOff>
      <xdr:row>243</xdr:row>
      <xdr:rowOff>31750</xdr:rowOff>
    </xdr:from>
    <xdr:to>
      <xdr:col>34</xdr:col>
      <xdr:colOff>103250</xdr:colOff>
      <xdr:row>258</xdr:row>
      <xdr:rowOff>203875</xdr:rowOff>
    </xdr:to>
    <xdr:graphicFrame macro="">
      <xdr:nvGraphicFramePr>
        <xdr:cNvPr id="34" name="グラフ 33">
          <a:extLst>
            <a:ext uri="{FF2B5EF4-FFF2-40B4-BE49-F238E27FC236}">
              <a16:creationId xmlns:a16="http://schemas.microsoft.com/office/drawing/2014/main" id="{8172CBD4-1166-471D-8E0A-96DE80649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104775</xdr:colOff>
      <xdr:row>265</xdr:row>
      <xdr:rowOff>152400</xdr:rowOff>
    </xdr:from>
    <xdr:to>
      <xdr:col>21</xdr:col>
      <xdr:colOff>77025</xdr:colOff>
      <xdr:row>303</xdr:row>
      <xdr:rowOff>6351</xdr:rowOff>
    </xdr:to>
    <xdr:graphicFrame macro="">
      <xdr:nvGraphicFramePr>
        <xdr:cNvPr id="35" name="グラフ 34">
          <a:extLst>
            <a:ext uri="{FF2B5EF4-FFF2-40B4-BE49-F238E27FC236}">
              <a16:creationId xmlns:a16="http://schemas.microsoft.com/office/drawing/2014/main" id="{AC2B6AEB-E48B-4AD4-9164-3E172366F7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66675</xdr:colOff>
      <xdr:row>275</xdr:row>
      <xdr:rowOff>130175</xdr:rowOff>
    </xdr:from>
    <xdr:to>
      <xdr:col>21</xdr:col>
      <xdr:colOff>112425</xdr:colOff>
      <xdr:row>275</xdr:row>
      <xdr:rowOff>130175</xdr:rowOff>
    </xdr:to>
    <xdr:cxnSp macro="">
      <xdr:nvCxnSpPr>
        <xdr:cNvPr id="36" name="直線コネクタ 35">
          <a:extLst>
            <a:ext uri="{FF2B5EF4-FFF2-40B4-BE49-F238E27FC236}">
              <a16:creationId xmlns:a16="http://schemas.microsoft.com/office/drawing/2014/main" id="{71D7810A-8B0D-415B-ACEA-B2338BDF1C7B}"/>
            </a:ext>
          </a:extLst>
        </xdr:cNvPr>
        <xdr:cNvCxnSpPr/>
      </xdr:nvCxnSpPr>
      <xdr:spPr>
        <a:xfrm flipV="1">
          <a:off x="6343650" y="65614550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76200</xdr:colOff>
      <xdr:row>293</xdr:row>
      <xdr:rowOff>155575</xdr:rowOff>
    </xdr:from>
    <xdr:to>
      <xdr:col>21</xdr:col>
      <xdr:colOff>121950</xdr:colOff>
      <xdr:row>293</xdr:row>
      <xdr:rowOff>155575</xdr:rowOff>
    </xdr:to>
    <xdr:cxnSp macro="">
      <xdr:nvCxnSpPr>
        <xdr:cNvPr id="37" name="直線コネクタ 36">
          <a:extLst>
            <a:ext uri="{FF2B5EF4-FFF2-40B4-BE49-F238E27FC236}">
              <a16:creationId xmlns:a16="http://schemas.microsoft.com/office/drawing/2014/main" id="{88A2E500-192C-4168-BFEC-99D6889AA5BF}"/>
            </a:ext>
          </a:extLst>
        </xdr:cNvPr>
        <xdr:cNvCxnSpPr/>
      </xdr:nvCxnSpPr>
      <xdr:spPr>
        <a:xfrm flipV="1">
          <a:off x="6353175" y="69926200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466725</xdr:colOff>
      <xdr:row>270</xdr:row>
      <xdr:rowOff>117475</xdr:rowOff>
    </xdr:from>
    <xdr:ext cx="1005403" cy="492443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D37BD2C5-FE76-4086-8AD8-9B90D57B8926}"/>
            </a:ext>
          </a:extLst>
        </xdr:cNvPr>
        <xdr:cNvSpPr txBox="1"/>
      </xdr:nvSpPr>
      <xdr:spPr>
        <a:xfrm>
          <a:off x="6743700" y="64411225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老年人口</a:t>
          </a:r>
        </a:p>
      </xdr:txBody>
    </xdr:sp>
    <xdr:clientData/>
  </xdr:oneCellAnchor>
  <xdr:oneCellAnchor>
    <xdr:from>
      <xdr:col>10</xdr:col>
      <xdr:colOff>482600</xdr:colOff>
      <xdr:row>272</xdr:row>
      <xdr:rowOff>149225</xdr:rowOff>
    </xdr:from>
    <xdr:ext cx="2189446" cy="492443"/>
    <xdr:sp macro="" textlink="'グラフ（時系列）'!AB14">
      <xdr:nvSpPr>
        <xdr:cNvPr id="39" name="テキスト ボックス 38">
          <a:extLst>
            <a:ext uri="{FF2B5EF4-FFF2-40B4-BE49-F238E27FC236}">
              <a16:creationId xmlns:a16="http://schemas.microsoft.com/office/drawing/2014/main" id="{989E4AAE-C1C9-41D9-BF54-24A7FA84A8D8}"/>
            </a:ext>
          </a:extLst>
        </xdr:cNvPr>
        <xdr:cNvSpPr txBox="1"/>
      </xdr:nvSpPr>
      <xdr:spPr>
        <a:xfrm>
          <a:off x="6753225" y="64919225"/>
          <a:ext cx="2189446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B434FFB9-670D-49E6-8B80-AAB13BD2881B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126,254人(32.1％)</a:t>
          </a:fld>
          <a:endParaRPr kumimoji="1" lang="ja-JP" altLang="en-US" sz="6000" b="1"/>
        </a:p>
      </xdr:txBody>
    </xdr:sp>
    <xdr:clientData/>
  </xdr:oneCellAnchor>
  <xdr:oneCellAnchor>
    <xdr:from>
      <xdr:col>10</xdr:col>
      <xdr:colOff>504825</xdr:colOff>
      <xdr:row>284</xdr:row>
      <xdr:rowOff>44450</xdr:rowOff>
    </xdr:from>
    <xdr:ext cx="1415772" cy="492443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E916C931-DDEA-4AED-A799-248EFBD847FF}"/>
            </a:ext>
          </a:extLst>
        </xdr:cNvPr>
        <xdr:cNvSpPr txBox="1"/>
      </xdr:nvSpPr>
      <xdr:spPr>
        <a:xfrm>
          <a:off x="6781800" y="67671950"/>
          <a:ext cx="1415772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生産年齢人口</a:t>
          </a:r>
        </a:p>
      </xdr:txBody>
    </xdr:sp>
    <xdr:clientData/>
  </xdr:oneCellAnchor>
  <xdr:oneCellAnchor>
    <xdr:from>
      <xdr:col>10</xdr:col>
      <xdr:colOff>520700</xdr:colOff>
      <xdr:row>286</xdr:row>
      <xdr:rowOff>76200</xdr:rowOff>
    </xdr:from>
    <xdr:ext cx="2189446" cy="492443"/>
    <xdr:sp macro="" textlink="'グラフ（時系列）'!AA14">
      <xdr:nvSpPr>
        <xdr:cNvPr id="41" name="テキスト ボックス 40">
          <a:extLst>
            <a:ext uri="{FF2B5EF4-FFF2-40B4-BE49-F238E27FC236}">
              <a16:creationId xmlns:a16="http://schemas.microsoft.com/office/drawing/2014/main" id="{ADA949EA-3EC5-45FF-BB19-904024CAE27A}"/>
            </a:ext>
          </a:extLst>
        </xdr:cNvPr>
        <xdr:cNvSpPr txBox="1"/>
      </xdr:nvSpPr>
      <xdr:spPr>
        <a:xfrm>
          <a:off x="6791325" y="68179950"/>
          <a:ext cx="2189446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F5F95800-CC76-4E51-A0B5-127C4ECB74E2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226,108人(57.4％)</a:t>
          </a:fld>
          <a:endParaRPr kumimoji="1" lang="ja-JP" altLang="en-US" sz="4800" b="1"/>
        </a:p>
      </xdr:txBody>
    </xdr:sp>
    <xdr:clientData/>
  </xdr:oneCellAnchor>
  <xdr:oneCellAnchor>
    <xdr:from>
      <xdr:col>10</xdr:col>
      <xdr:colOff>447675</xdr:colOff>
      <xdr:row>295</xdr:row>
      <xdr:rowOff>3175</xdr:rowOff>
    </xdr:from>
    <xdr:ext cx="1005403" cy="492443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2C3C9E4E-F084-42E7-90A7-D939011B752A}"/>
            </a:ext>
          </a:extLst>
        </xdr:cNvPr>
        <xdr:cNvSpPr txBox="1"/>
      </xdr:nvSpPr>
      <xdr:spPr>
        <a:xfrm>
          <a:off x="6724650" y="7025005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年少人口</a:t>
          </a:r>
        </a:p>
      </xdr:txBody>
    </xdr:sp>
    <xdr:clientData/>
  </xdr:oneCellAnchor>
  <xdr:oneCellAnchor>
    <xdr:from>
      <xdr:col>10</xdr:col>
      <xdr:colOff>463550</xdr:colOff>
      <xdr:row>297</xdr:row>
      <xdr:rowOff>34925</xdr:rowOff>
    </xdr:from>
    <xdr:ext cx="2050561" cy="492443"/>
    <xdr:sp macro="" textlink="'グラフ（時系列）'!Z14">
      <xdr:nvSpPr>
        <xdr:cNvPr id="43" name="テキスト ボックス 42">
          <a:extLst>
            <a:ext uri="{FF2B5EF4-FFF2-40B4-BE49-F238E27FC236}">
              <a16:creationId xmlns:a16="http://schemas.microsoft.com/office/drawing/2014/main" id="{5EBD29D6-5B2B-4CAA-B2D1-400C7FA6B8F5}"/>
            </a:ext>
          </a:extLst>
        </xdr:cNvPr>
        <xdr:cNvSpPr txBox="1"/>
      </xdr:nvSpPr>
      <xdr:spPr>
        <a:xfrm>
          <a:off x="6734175" y="70758050"/>
          <a:ext cx="2050561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C0CED283-1072-4D83-AB51-D3343AC8B52E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41,332人(10.5％)</a:t>
          </a:fld>
          <a:endParaRPr kumimoji="1" lang="ja-JP" altLang="en-US" sz="4000" b="1" i="0"/>
        </a:p>
      </xdr:txBody>
    </xdr:sp>
    <xdr:clientData/>
  </xdr:oneCellAnchor>
  <xdr:oneCellAnchor>
    <xdr:from>
      <xdr:col>8</xdr:col>
      <xdr:colOff>111124</xdr:colOff>
      <xdr:row>261</xdr:row>
      <xdr:rowOff>13992</xdr:rowOff>
    </xdr:from>
    <xdr:ext cx="5683252" cy="792525"/>
    <xdr:sp macro="" textlink="'グラフ（時系列）'!B12">
      <xdr:nvSpPr>
        <xdr:cNvPr id="44" name="テキスト ボックス 43">
          <a:extLst>
            <a:ext uri="{FF2B5EF4-FFF2-40B4-BE49-F238E27FC236}">
              <a16:creationId xmlns:a16="http://schemas.microsoft.com/office/drawing/2014/main" id="{165503EA-84E6-466B-B4A7-B9D308E629E3}"/>
            </a:ext>
          </a:extLst>
        </xdr:cNvPr>
        <xdr:cNvSpPr txBox="1"/>
      </xdr:nvSpPr>
      <xdr:spPr>
        <a:xfrm>
          <a:off x="5048249" y="62164617"/>
          <a:ext cx="5683252" cy="792525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spAutoFit/>
        </a:bodyPr>
        <a:lstStyle/>
        <a:p>
          <a:pPr algn="ctr"/>
          <a:fld id="{0700A11C-C5F0-4401-82FF-AE0019E77363}" type="TxLink">
            <a:rPr kumimoji="1" lang="ja-JP" altLang="en-US" sz="2800" b="1" i="0" u="none" strike="noStrike">
              <a:solidFill>
                <a:schemeClr val="bg1"/>
              </a:solidFill>
              <a:latin typeface="メイリオ"/>
              <a:ea typeface="メイリオ"/>
            </a:rPr>
            <a:pPr algn="ctr"/>
            <a:t>人口ピラミッド（2021年）</a:t>
          </a:fld>
          <a:endParaRPr kumimoji="1" lang="ja-JP" altLang="en-US" sz="49600" b="1">
            <a:solidFill>
              <a:schemeClr val="bg1"/>
            </a:solidFill>
          </a:endParaRPr>
        </a:p>
      </xdr:txBody>
    </xdr:sp>
    <xdr:clientData/>
  </xdr:oneCellAnchor>
  <xdr:oneCellAnchor>
    <xdr:from>
      <xdr:col>21</xdr:col>
      <xdr:colOff>555625</xdr:colOff>
      <xdr:row>261</xdr:row>
      <xdr:rowOff>25204</xdr:rowOff>
    </xdr:from>
    <xdr:ext cx="5683252" cy="792525"/>
    <xdr:sp macro="" textlink="'グラフ（時系列）'!B18">
      <xdr:nvSpPr>
        <xdr:cNvPr id="45" name="テキスト ボックス 44">
          <a:extLst>
            <a:ext uri="{FF2B5EF4-FFF2-40B4-BE49-F238E27FC236}">
              <a16:creationId xmlns:a16="http://schemas.microsoft.com/office/drawing/2014/main" id="{BABDA629-EA69-42A6-84D6-19AB70312BAE}"/>
            </a:ext>
          </a:extLst>
        </xdr:cNvPr>
        <xdr:cNvSpPr txBox="1"/>
      </xdr:nvSpPr>
      <xdr:spPr>
        <a:xfrm>
          <a:off x="14160500" y="62175829"/>
          <a:ext cx="5683252" cy="792525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spAutoFit/>
        </a:bodyPr>
        <a:lstStyle/>
        <a:p>
          <a:pPr algn="ctr"/>
          <a:fld id="{4CB6C0C0-5EE5-4ED0-91D5-5BF510A3C405}" type="TxLink">
            <a:rPr kumimoji="1" lang="ja-JP" altLang="en-US" sz="2800" b="1" i="0" u="none" strike="noStrike">
              <a:solidFill>
                <a:schemeClr val="bg1"/>
              </a:solidFill>
              <a:latin typeface="メイリオ"/>
              <a:ea typeface="メイリオ"/>
            </a:rPr>
            <a:pPr algn="ctr"/>
            <a:t>人口ピラミッド（2030年）</a:t>
          </a:fld>
          <a:endParaRPr kumimoji="1" lang="ja-JP" altLang="en-US" sz="177700" b="1">
            <a:solidFill>
              <a:schemeClr val="bg1"/>
            </a:solidFill>
          </a:endParaRPr>
        </a:p>
      </xdr:txBody>
    </xdr:sp>
    <xdr:clientData/>
  </xdr:oneCellAnchor>
  <xdr:twoCellAnchor>
    <xdr:from>
      <xdr:col>0</xdr:col>
      <xdr:colOff>174625</xdr:colOff>
      <xdr:row>5</xdr:row>
      <xdr:rowOff>174625</xdr:rowOff>
    </xdr:from>
    <xdr:to>
      <xdr:col>3</xdr:col>
      <xdr:colOff>299250</xdr:colOff>
      <xdr:row>8</xdr:row>
      <xdr:rowOff>158750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54ABDBC0-41F5-4CBE-816F-854FB2697D0F}"/>
            </a:ext>
          </a:extLst>
        </xdr:cNvPr>
        <xdr:cNvSpPr/>
      </xdr:nvSpPr>
      <xdr:spPr>
        <a:xfrm>
          <a:off x="174625" y="1365250"/>
          <a:ext cx="1734350" cy="698500"/>
        </a:xfrm>
        <a:prstGeom prst="wedgeRoundRectCallout">
          <a:avLst>
            <a:gd name="adj1" fmla="val -9558"/>
            <a:gd name="adj2" fmla="val 93633"/>
            <a:gd name="adj3" fmla="val 16667"/>
          </a:avLst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2021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年～</a:t>
          </a:r>
        </a:p>
      </xdr:txBody>
    </xdr:sp>
    <xdr:clientData/>
  </xdr:twoCellAnchor>
  <xdr:twoCellAnchor>
    <xdr:from>
      <xdr:col>4</xdr:col>
      <xdr:colOff>565150</xdr:colOff>
      <xdr:row>5</xdr:row>
      <xdr:rowOff>168275</xdr:rowOff>
    </xdr:from>
    <xdr:to>
      <xdr:col>7</xdr:col>
      <xdr:colOff>292900</xdr:colOff>
      <xdr:row>8</xdr:row>
      <xdr:rowOff>152400</xdr:rowOff>
    </xdr:to>
    <xdr:sp macro="" textlink="">
      <xdr:nvSpPr>
        <xdr:cNvPr id="47" name="吹き出し: 角を丸めた四角形 46">
          <a:extLst>
            <a:ext uri="{FF2B5EF4-FFF2-40B4-BE49-F238E27FC236}">
              <a16:creationId xmlns:a16="http://schemas.microsoft.com/office/drawing/2014/main" id="{6D849CE7-6054-445F-B705-449794CD94F2}"/>
            </a:ext>
          </a:extLst>
        </xdr:cNvPr>
        <xdr:cNvSpPr/>
      </xdr:nvSpPr>
      <xdr:spPr>
        <a:xfrm>
          <a:off x="2841625" y="1358900"/>
          <a:ext cx="1728000" cy="698500"/>
        </a:xfrm>
        <a:prstGeom prst="wedgeRoundRectCallout">
          <a:avLst>
            <a:gd name="adj1" fmla="val -35139"/>
            <a:gd name="adj2" fmla="val 100451"/>
            <a:gd name="adj3" fmla="val 16667"/>
          </a:avLst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～</a:t>
          </a:r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2040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年</a:t>
          </a:r>
        </a:p>
      </xdr:txBody>
    </xdr:sp>
    <xdr:clientData/>
  </xdr:twoCellAnchor>
  <xdr:twoCellAnchor>
    <xdr:from>
      <xdr:col>9</xdr:col>
      <xdr:colOff>603250</xdr:colOff>
      <xdr:row>306</xdr:row>
      <xdr:rowOff>31750</xdr:rowOff>
    </xdr:from>
    <xdr:to>
      <xdr:col>34</xdr:col>
      <xdr:colOff>365125</xdr:colOff>
      <xdr:row>310</xdr:row>
      <xdr:rowOff>127000</xdr:rowOff>
    </xdr:to>
    <xdr:sp macro="" textlink="">
      <xdr:nvSpPr>
        <xdr:cNvPr id="48" name="四角形: 角を丸くする 47">
          <a:extLst>
            <a:ext uri="{FF2B5EF4-FFF2-40B4-BE49-F238E27FC236}">
              <a16:creationId xmlns:a16="http://schemas.microsoft.com/office/drawing/2014/main" id="{DB0EE080-D5CD-42AD-B8EB-24582BBCE6B8}"/>
            </a:ext>
          </a:extLst>
        </xdr:cNvPr>
        <xdr:cNvSpPr/>
      </xdr:nvSpPr>
      <xdr:spPr>
        <a:xfrm>
          <a:off x="6213475" y="72898000"/>
          <a:ext cx="16430625" cy="1047750"/>
        </a:xfrm>
        <a:prstGeom prst="roundRect">
          <a:avLst/>
        </a:prstGeom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3200" b="1">
              <a:latin typeface="メイリオ" panose="020B0604030504040204" pitchFamily="50" charset="-128"/>
              <a:ea typeface="メイリオ" panose="020B0604030504040204" pitchFamily="50" charset="-128"/>
            </a:rPr>
            <a:t>人口ピラミッドの横軸が左右で異なる場合があります。ご注意ください。</a:t>
          </a:r>
        </a:p>
      </xdr:txBody>
    </xdr:sp>
    <xdr:clientData/>
  </xdr:twoCellAnchor>
  <xdr:twoCellAnchor>
    <xdr:from>
      <xdr:col>8</xdr:col>
      <xdr:colOff>174625</xdr:colOff>
      <xdr:row>13</xdr:row>
      <xdr:rowOff>222250</xdr:rowOff>
    </xdr:from>
    <xdr:to>
      <xdr:col>34</xdr:col>
      <xdr:colOff>119125</xdr:colOff>
      <xdr:row>29</xdr:row>
      <xdr:rowOff>156250</xdr:rowOff>
    </xdr:to>
    <xdr:graphicFrame macro="">
      <xdr:nvGraphicFramePr>
        <xdr:cNvPr id="51" name="グラフ 50">
          <a:extLst>
            <a:ext uri="{FF2B5EF4-FFF2-40B4-BE49-F238E27FC236}">
              <a16:creationId xmlns:a16="http://schemas.microsoft.com/office/drawing/2014/main" id="{534E86F4-C02F-4342-8A6D-9C39C079BA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260350</xdr:colOff>
      <xdr:row>18</xdr:row>
      <xdr:rowOff>3174</xdr:rowOff>
    </xdr:from>
    <xdr:to>
      <xdr:col>7</xdr:col>
      <xdr:colOff>396375</xdr:colOff>
      <xdr:row>30</xdr:row>
      <xdr:rowOff>188474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9" name="行政センター 1">
              <a:extLst>
                <a:ext uri="{FF2B5EF4-FFF2-40B4-BE49-F238E27FC236}">
                  <a16:creationId xmlns:a16="http://schemas.microsoft.com/office/drawing/2014/main" id="{94FDD1BD-735D-4C2E-BD6C-1C3F40A5783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行政センター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0350" y="4219574"/>
              <a:ext cx="4377825" cy="2941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260350</xdr:colOff>
      <xdr:row>33</xdr:row>
      <xdr:rowOff>41275</xdr:rowOff>
    </xdr:from>
    <xdr:to>
      <xdr:col>7</xdr:col>
      <xdr:colOff>396375</xdr:colOff>
      <xdr:row>59</xdr:row>
      <xdr:rowOff>157225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0" name="町丁目 1">
              <a:extLst>
                <a:ext uri="{FF2B5EF4-FFF2-40B4-BE49-F238E27FC236}">
                  <a16:creationId xmlns:a16="http://schemas.microsoft.com/office/drawing/2014/main" id="{19634895-7D66-4D30-8F29-F57278605F9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町丁目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0350" y="7699375"/>
              <a:ext cx="4377825" cy="6084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横須賀市" refreshedDate="44433.366367824077" backgroundQuery="1" createdVersion="6" refreshedVersion="6" minRefreshableVersion="3" recordCount="0" supportSubquery="1" supportAdvancedDrill="1" xr:uid="{C235051A-52CF-4B5C-B89F-D8D3131FAEE5}">
  <cacheSource type="external" connectionId="1"/>
  <cacheFields count="89">
    <cacheField name="[マスターデータ].[西暦].[西暦]" caption="西暦" numFmtId="0" level="1">
      <sharedItems containsSemiMixedTypes="0" containsString="0" containsNumber="1" containsInteger="1" minValue="2021" maxValue="2040" count="20"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</sharedItems>
      <extLst>
        <ext xmlns:x15="http://schemas.microsoft.com/office/spreadsheetml/2010/11/main" uri="{4F2E5C28-24EA-4eb8-9CBF-B6C8F9C3D259}">
          <x15:cachedUniqueNames>
            <x15:cachedUniqueName index="0" name="[マスターデータ].[西暦].&amp;[2021]"/>
            <x15:cachedUniqueName index="1" name="[マスターデータ].[西暦].&amp;[2022]"/>
            <x15:cachedUniqueName index="2" name="[マスターデータ].[西暦].&amp;[2023]"/>
            <x15:cachedUniqueName index="3" name="[マスターデータ].[西暦].&amp;[2024]"/>
            <x15:cachedUniqueName index="4" name="[マスターデータ].[西暦].&amp;[2025]"/>
            <x15:cachedUniqueName index="5" name="[マスターデータ].[西暦].&amp;[2026]"/>
            <x15:cachedUniqueName index="6" name="[マスターデータ].[西暦].&amp;[2027]"/>
            <x15:cachedUniqueName index="7" name="[マスターデータ].[西暦].&amp;[2028]"/>
            <x15:cachedUniqueName index="8" name="[マスターデータ].[西暦].&amp;[2029]"/>
            <x15:cachedUniqueName index="9" name="[マスターデータ].[西暦].&amp;[2030]"/>
            <x15:cachedUniqueName index="10" name="[マスターデータ].[西暦].&amp;[2031]"/>
            <x15:cachedUniqueName index="11" name="[マスターデータ].[西暦].&amp;[2032]"/>
            <x15:cachedUniqueName index="12" name="[マスターデータ].[西暦].&amp;[2033]"/>
            <x15:cachedUniqueName index="13" name="[マスターデータ].[西暦].&amp;[2034]"/>
            <x15:cachedUniqueName index="14" name="[マスターデータ].[西暦].&amp;[2035]"/>
            <x15:cachedUniqueName index="15" name="[マスターデータ].[西暦].&amp;[2036]"/>
            <x15:cachedUniqueName index="16" name="[マスターデータ].[西暦].&amp;[2037]"/>
            <x15:cachedUniqueName index="17" name="[マスターデータ].[西暦].&amp;[2038]"/>
            <x15:cachedUniqueName index="18" name="[マスターデータ].[西暦].&amp;[2039]"/>
            <x15:cachedUniqueName index="19" name="[マスターデータ].[西暦].&amp;[2040]"/>
          </x15:cachedUniqueNames>
        </ext>
      </extLst>
    </cacheField>
    <cacheField name="[マスターデータ].[性別].[性別]" caption="性別" numFmtId="0" hierarchy="3" level="1">
      <sharedItems count="1">
        <s v="男性"/>
      </sharedItems>
    </cacheField>
    <cacheField name="[Measures].[合計 / 0歳]" caption="合計 / 0歳" numFmtId="0" hierarchy="96" level="32767"/>
    <cacheField name="[Measures].[合計 / 1歳]" caption="合計 / 1歳" numFmtId="0" hierarchy="97" level="32767"/>
    <cacheField name="[Measures].[合計 / 2歳]" caption="合計 / 2歳" numFmtId="0" hierarchy="98" level="32767"/>
    <cacheField name="[Measures].[合計 / 3歳]" caption="合計 / 3歳" numFmtId="0" hierarchy="99" level="32767"/>
    <cacheField name="[Measures].[合計 / 4歳]" caption="合計 / 4歳" numFmtId="0" hierarchy="100" level="32767"/>
    <cacheField name="[Measures].[合計 / 5歳]" caption="合計 / 5歳" numFmtId="0" hierarchy="101" level="32767"/>
    <cacheField name="[Measures].[合計 / 6歳]" caption="合計 / 6歳" numFmtId="0" hierarchy="102" level="32767"/>
    <cacheField name="[Measures].[合計 / 7歳]" caption="合計 / 7歳" numFmtId="0" hierarchy="103" level="32767"/>
    <cacheField name="[Measures].[合計 / 8歳]" caption="合計 / 8歳" numFmtId="0" hierarchy="104" level="32767"/>
    <cacheField name="[Measures].[合計 / 9歳]" caption="合計 / 9歳" numFmtId="0" hierarchy="105" level="32767"/>
    <cacheField name="[Measures].[合計 / 10歳]" caption="合計 / 10歳" numFmtId="0" hierarchy="106" level="32767"/>
    <cacheField name="[Measures].[合計 / 11歳]" caption="合計 / 11歳" numFmtId="0" hierarchy="107" level="32767"/>
    <cacheField name="[Measures].[合計 / 12歳]" caption="合計 / 12歳" numFmtId="0" hierarchy="108" level="32767"/>
    <cacheField name="[Measures].[合計 / 13歳]" caption="合計 / 13歳" numFmtId="0" hierarchy="109" level="32767"/>
    <cacheField name="[Measures].[合計 / 14歳]" caption="合計 / 14歳" numFmtId="0" hierarchy="110" level="32767"/>
    <cacheField name="[Measures].[合計 / 15歳]" caption="合計 / 15歳" numFmtId="0" hierarchy="111" level="32767"/>
    <cacheField name="[Measures].[合計 / 16歳]" caption="合計 / 16歳" numFmtId="0" hierarchy="112" level="32767"/>
    <cacheField name="[Measures].[合計 / 17歳]" caption="合計 / 17歳" numFmtId="0" hierarchy="113" level="32767"/>
    <cacheField name="[Measures].[合計 / 18歳]" caption="合計 / 18歳" numFmtId="0" hierarchy="114" level="32767"/>
    <cacheField name="[Measures].[合計 / 19歳]" caption="合計 / 19歳" numFmtId="0" hierarchy="115" level="32767"/>
    <cacheField name="[Measures].[合計 / 20歳]" caption="合計 / 20歳" numFmtId="0" hierarchy="118" level="32767"/>
    <cacheField name="[Measures].[合計 / 21歳]" caption="合計 / 21歳" numFmtId="0" hierarchy="116" level="32767"/>
    <cacheField name="[Measures].[合計 / 22歳]" caption="合計 / 22歳" numFmtId="0" hierarchy="117" level="32767"/>
    <cacheField name="[Measures].[合計 / 23歳]" caption="合計 / 23歳" numFmtId="0" hierarchy="119" level="32767"/>
    <cacheField name="[Measures].[合計 / 24歳]" caption="合計 / 24歳" numFmtId="0" hierarchy="120" level="32767"/>
    <cacheField name="[Measures].[合計 / 25歳]" caption="合計 / 25歳" numFmtId="0" hierarchy="121" level="32767"/>
    <cacheField name="[Measures].[合計 / 26歳]" caption="合計 / 26歳" numFmtId="0" hierarchy="122" level="32767"/>
    <cacheField name="[Measures].[合計 / 27歳]" caption="合計 / 27歳" numFmtId="0" hierarchy="123" level="32767"/>
    <cacheField name="[Measures].[合計 / 28歳]" caption="合計 / 28歳" numFmtId="0" hierarchy="124" level="32767"/>
    <cacheField name="[Measures].[合計 / 29歳]" caption="合計 / 29歳" numFmtId="0" hierarchy="125" level="32767"/>
    <cacheField name="[Measures].[合計 / 30歳]" caption="合計 / 30歳" numFmtId="0" hierarchy="126" level="32767"/>
    <cacheField name="[Measures].[合計 / 31歳]" caption="合計 / 31歳" numFmtId="0" hierarchy="129" level="32767"/>
    <cacheField name="[Measures].[合計 / 32歳]" caption="合計 / 32歳" numFmtId="0" hierarchy="127" level="32767"/>
    <cacheField name="[Measures].[合計 / 33歳]" caption="合計 / 33歳" numFmtId="0" hierarchy="128" level="32767"/>
    <cacheField name="[Measures].[合計 / 34歳]" caption="合計 / 34歳" numFmtId="0" hierarchy="130" level="32767"/>
    <cacheField name="[Measures].[合計 / 35歳]" caption="合計 / 35歳" numFmtId="0" hierarchy="131" level="32767"/>
    <cacheField name="[Measures].[合計 / 36歳]" caption="合計 / 36歳" numFmtId="0" hierarchy="132" level="32767"/>
    <cacheField name="[Measures].[合計 / 37歳]" caption="合計 / 37歳" numFmtId="0" hierarchy="133" level="32767"/>
    <cacheField name="[Measures].[合計 / 38歳]" caption="合計 / 38歳" numFmtId="0" hierarchy="134" level="32767"/>
    <cacheField name="[Measures].[合計 / 39歳]" caption="合計 / 39歳" numFmtId="0" hierarchy="136" level="32767"/>
    <cacheField name="[Measures].[合計 / 40歳]" caption="合計 / 40歳" numFmtId="0" hierarchy="135" level="32767"/>
    <cacheField name="[Measures].[合計 / 41歳]" caption="合計 / 41歳" numFmtId="0" hierarchy="137" level="32767"/>
    <cacheField name="[Measures].[合計 / 42歳]" caption="合計 / 42歳" numFmtId="0" hierarchy="139" level="32767"/>
    <cacheField name="[Measures].[合計 / 43歳]" caption="合計 / 43歳" numFmtId="0" hierarchy="138" level="32767"/>
    <cacheField name="[Measures].[合計 / 44歳]" caption="合計 / 44歳" numFmtId="0" hierarchy="140" level="32767"/>
    <cacheField name="[Measures].[合計 / 45歳]" caption="合計 / 45歳" numFmtId="0" hierarchy="141" level="32767"/>
    <cacheField name="[Measures].[合計 / 46歳]" caption="合計 / 46歳" numFmtId="0" hierarchy="142" level="32767"/>
    <cacheField name="[Measures].[合計 / 47歳]" caption="合計 / 47歳" numFmtId="0" hierarchy="143" level="32767"/>
    <cacheField name="[Measures].[合計 / 48歳]" caption="合計 / 48歳" numFmtId="0" hierarchy="144" level="32767"/>
    <cacheField name="[Measures].[合計 / 49歳]" caption="合計 / 49歳" numFmtId="0" hierarchy="145" level="32767"/>
    <cacheField name="[Measures].[合計 / 50歳]" caption="合計 / 50歳" numFmtId="0" hierarchy="146" level="32767"/>
    <cacheField name="[Measures].[合計 / 51歳]" caption="合計 / 51歳" numFmtId="0" hierarchy="147" level="32767"/>
    <cacheField name="[Measures].[合計 / 52歳]" caption="合計 / 52歳" numFmtId="0" hierarchy="148" level="32767"/>
    <cacheField name="[Measures].[合計 / 53歳]" caption="合計 / 53歳" numFmtId="0" hierarchy="149" level="32767"/>
    <cacheField name="[Measures].[合計 / 54歳]" caption="合計 / 54歳" numFmtId="0" hierarchy="150" level="32767"/>
    <cacheField name="[Measures].[合計 / 55歳]" caption="合計 / 55歳" numFmtId="0" hierarchy="151" level="32767"/>
    <cacheField name="[Measures].[合計 / 56歳]" caption="合計 / 56歳" numFmtId="0" hierarchy="152" level="32767"/>
    <cacheField name="[Measures].[合計 / 57歳]" caption="合計 / 57歳" numFmtId="0" hierarchy="153" level="32767"/>
    <cacheField name="[Measures].[合計 / 58歳]" caption="合計 / 58歳" numFmtId="0" hierarchy="154" level="32767"/>
    <cacheField name="[Measures].[合計 / 59歳]" caption="合計 / 59歳" numFmtId="0" hierarchy="155" level="32767"/>
    <cacheField name="[Measures].[合計 / 60歳]" caption="合計 / 60歳" numFmtId="0" hierarchy="156" level="32767"/>
    <cacheField name="[Measures].[合計 / 61歳]" caption="合計 / 61歳" numFmtId="0" hierarchy="157" level="32767"/>
    <cacheField name="[Measures].[合計 / 62歳]" caption="合計 / 62歳" numFmtId="0" hierarchy="158" level="32767"/>
    <cacheField name="[Measures].[合計 / 63歳]" caption="合計 / 63歳" numFmtId="0" hierarchy="159" level="32767"/>
    <cacheField name="[Measures].[合計 / 64歳]" caption="合計 / 64歳" numFmtId="0" hierarchy="160" level="32767"/>
    <cacheField name="[Measures].[合計 / 65歳]" caption="合計 / 65歳" numFmtId="0" hierarchy="161" level="32767"/>
    <cacheField name="[Measures].[合計 / 66歳]" caption="合計 / 66歳" numFmtId="0" hierarchy="162" level="32767"/>
    <cacheField name="[Measures].[合計 / 67歳]" caption="合計 / 67歳" numFmtId="0" hierarchy="163" level="32767"/>
    <cacheField name="[Measures].[合計 / 68歳]" caption="合計 / 68歳" numFmtId="0" hierarchy="164" level="32767"/>
    <cacheField name="[Measures].[合計 / 69歳]" caption="合計 / 69歳" numFmtId="0" hierarchy="165" level="32767"/>
    <cacheField name="[Measures].[合計 / 70歳]" caption="合計 / 70歳" numFmtId="0" hierarchy="166" level="32767"/>
    <cacheField name="[Measures].[合計 / 71歳]" caption="合計 / 71歳" numFmtId="0" hierarchy="167" level="32767"/>
    <cacheField name="[Measures].[合計 / 72歳]" caption="合計 / 72歳" numFmtId="0" hierarchy="168" level="32767"/>
    <cacheField name="[Measures].[合計 / 73歳]" caption="合計 / 73歳" numFmtId="0" hierarchy="169" level="32767"/>
    <cacheField name="[Measures].[合計 / 74歳]" caption="合計 / 74歳" numFmtId="0" hierarchy="170" level="32767"/>
    <cacheField name="[Measures].[合計 / 75歳]" caption="合計 / 75歳" numFmtId="0" hierarchy="171" level="32767"/>
    <cacheField name="[Measures].[合計 / 76歳]" caption="合計 / 76歳" numFmtId="0" hierarchy="172" level="32767"/>
    <cacheField name="[Measures].[合計 / 77歳]" caption="合計 / 77歳" numFmtId="0" hierarchy="173" level="32767"/>
    <cacheField name="[Measures].[合計 / 78歳]" caption="合計 / 78歳" numFmtId="0" hierarchy="174" level="32767"/>
    <cacheField name="[Measures].[合計 / 79歳]" caption="合計 / 79歳" numFmtId="0" hierarchy="175" level="32767"/>
    <cacheField name="[Measures].[合計 / 80歳]" caption="合計 / 80歳" numFmtId="0" hierarchy="176" level="32767"/>
    <cacheField name="[Measures].[合計 / 81歳]" caption="合計 / 81歳" numFmtId="0" hierarchy="177" level="32767"/>
    <cacheField name="[Measures].[合計 / 82歳]" caption="合計 / 82歳" numFmtId="0" hierarchy="178" level="32767"/>
    <cacheField name="[Measures].[合計 / 83歳]" caption="合計 / 83歳" numFmtId="0" hierarchy="179" level="32767"/>
    <cacheField name="[Measures].[合計 / 84歳]" caption="合計 / 84歳" numFmtId="0" hierarchy="180" level="32767"/>
    <cacheField name="[Measures].[合計 / 85歳以上]" caption="合計 / 85歳以上" numFmtId="0" hierarchy="181" level="32767"/>
    <cacheField name="[町丁目_時系列].[町丁目].[町丁目]" caption="町丁目" numFmtId="0" hierarchy="91" level="1">
      <sharedItems containsSemiMixedTypes="0" containsNonDate="0" containsString="0"/>
    </cacheField>
  </cacheFields>
  <cacheHierarchies count="182">
    <cacheHierarchy uniqueName="[マスターデータ].[西暦]" caption="西暦" attribute="1" defaultMemberUniqueName="[マスターデータ].[西暦].[All]" allUniqueName="[マスターデータ].[西暦].[All]" dimensionUniqueName="[マスターデータ]" displayFolder="" count="2" memberValueDatatype="20" unbalanced="0">
      <fieldsUsage count="2">
        <fieldUsage x="-1"/>
        <fieldUsage x="0"/>
      </fieldsUsage>
    </cacheHierarchy>
    <cacheHierarchy uniqueName="[マスターデータ].[行政センター]" caption="行政センター" attribute="1" defaultMemberUniqueName="[マスターデータ].[行政センター].[All]" allUniqueName="[マスターデータ].[行政センター].[All]" dimensionUniqueName="[マスターデータ]" displayFolder="" count="0" memberValueDatatype="130" unbalanced="0"/>
    <cacheHierarchy uniqueName="[マスターデータ].[町丁目]" caption="町丁目" attribute="1" defaultMemberUniqueName="[マスターデータ].[町丁目].[All]" allUniqueName="[マスターデータ].[町丁目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2" memberValueDatatype="130" unbalanced="0">
      <fieldsUsage count="2">
        <fieldUsage x="-1"/>
        <fieldUsage x="1"/>
      </fieldsUsage>
    </cacheHierarchy>
    <cacheHierarchy uniqueName="[マスターデータ].[0歳]" caption="0歳" attribute="1" defaultMemberUniqueName="[マスターデータ].[0歳].[All]" allUniqueName="[マスターデータ].[0歳].[All]" dimensionUniqueName="[マスターデータ]" displayFolder="" count="0" memberValueDatatype="20" unbalanced="0"/>
    <cacheHierarchy uniqueName="[マスターデータ].[1歳]" caption="1歳" attribute="1" defaultMemberUniqueName="[マスターデータ].[1歳].[All]" allUniqueName="[マスターデータ].[1歳].[All]" dimensionUniqueName="[マスターデータ]" displayFolder="" count="0" memberValueDatatype="20" unbalanced="0"/>
    <cacheHierarchy uniqueName="[マスターデータ].[2歳]" caption="2歳" attribute="1" defaultMemberUniqueName="[マスターデータ].[2歳].[All]" allUniqueName="[マスターデータ].[2歳].[All]" dimensionUniqueName="[マスターデータ]" displayFolder="" count="0" memberValueDatatype="20" unbalanced="0"/>
    <cacheHierarchy uniqueName="[マスターデータ].[3歳]" caption="3歳" attribute="1" defaultMemberUniqueName="[マスターデータ].[3歳].[All]" allUniqueName="[マスターデータ].[3歳].[All]" dimensionUniqueName="[マスターデータ]" displayFolder="" count="0" memberValueDatatype="20" unbalanced="0"/>
    <cacheHierarchy uniqueName="[マスターデータ].[4歳]" caption="4歳" attribute="1" defaultMemberUniqueName="[マスターデータ].[4歳].[All]" allUniqueName="[マスターデータ].[4歳].[All]" dimensionUniqueName="[マスターデータ]" displayFolder="" count="0" memberValueDatatype="20" unbalanced="0"/>
    <cacheHierarchy uniqueName="[マスターデータ].[5歳]" caption="5歳" attribute="1" defaultMemberUniqueName="[マスターデータ].[5歳].[All]" allUniqueName="[マスターデータ].[5歳].[All]" dimensionUniqueName="[マスターデータ]" displayFolder="" count="0" memberValueDatatype="20" unbalanced="0"/>
    <cacheHierarchy uniqueName="[マスターデータ].[6歳]" caption="6歳" attribute="1" defaultMemberUniqueName="[マスターデータ].[6歳].[All]" allUniqueName="[マスターデータ].[6歳].[All]" dimensionUniqueName="[マスターデータ]" displayFolder="" count="0" memberValueDatatype="20" unbalanced="0"/>
    <cacheHierarchy uniqueName="[マスターデータ].[7歳]" caption="7歳" attribute="1" defaultMemberUniqueName="[マスターデータ].[7歳].[All]" allUniqueName="[マスターデータ].[7歳].[All]" dimensionUniqueName="[マスターデータ]" displayFolder="" count="0" memberValueDatatype="20" unbalanced="0"/>
    <cacheHierarchy uniqueName="[マスターデータ].[8歳]" caption="8歳" attribute="1" defaultMemberUniqueName="[マスターデータ].[8歳].[All]" allUniqueName="[マスターデータ].[8歳].[All]" dimensionUniqueName="[マスターデータ]" displayFolder="" count="0" memberValueDatatype="20" unbalanced="0"/>
    <cacheHierarchy uniqueName="[マスターデータ].[9歳]" caption="9歳" attribute="1" defaultMemberUniqueName="[マスターデータ].[9歳].[All]" allUniqueName="[マスターデータ].[9歳].[All]" dimensionUniqueName="[マスターデータ]" displayFolder="" count="0" memberValueDatatype="20" unbalanced="0"/>
    <cacheHierarchy uniqueName="[マスターデータ].[10歳]" caption="10歳" attribute="1" defaultMemberUniqueName="[マスターデータ].[10歳].[All]" allUniqueName="[マスターデータ].[10歳].[All]" dimensionUniqueName="[マスターデータ]" displayFolder="" count="0" memberValueDatatype="20" unbalanced="0"/>
    <cacheHierarchy uniqueName="[マスターデータ].[11歳]" caption="11歳" attribute="1" defaultMemberUniqueName="[マスターデータ].[11歳].[All]" allUniqueName="[マスターデータ].[11歳].[All]" dimensionUniqueName="[マスターデータ]" displayFolder="" count="0" memberValueDatatype="20" unbalanced="0"/>
    <cacheHierarchy uniqueName="[マスターデータ].[12歳]" caption="12歳" attribute="1" defaultMemberUniqueName="[マスターデータ].[12歳].[All]" allUniqueName="[マスターデータ].[12歳].[All]" dimensionUniqueName="[マスターデータ]" displayFolder="" count="0" memberValueDatatype="20" unbalanced="0"/>
    <cacheHierarchy uniqueName="[マスターデータ].[13歳]" caption="13歳" attribute="1" defaultMemberUniqueName="[マスターデータ].[13歳].[All]" allUniqueName="[マスターデータ].[13歳].[All]" dimensionUniqueName="[マスターデータ]" displayFolder="" count="0" memberValueDatatype="20" unbalanced="0"/>
    <cacheHierarchy uniqueName="[マスターデータ].[14歳]" caption="14歳" attribute="1" defaultMemberUniqueName="[マスターデータ].[14歳].[All]" allUniqueName="[マスターデータ].[14歳].[All]" dimensionUniqueName="[マスターデータ]" displayFolder="" count="0" memberValueDatatype="20" unbalanced="0"/>
    <cacheHierarchy uniqueName="[マスターデータ].[15歳]" caption="15歳" attribute="1" defaultMemberUniqueName="[マスターデータ].[15歳].[All]" allUniqueName="[マスターデータ].[15歳].[All]" dimensionUniqueName="[マスターデータ]" displayFolder="" count="0" memberValueDatatype="20" unbalanced="0"/>
    <cacheHierarchy uniqueName="[マスターデータ].[16歳]" caption="16歳" attribute="1" defaultMemberUniqueName="[マスターデータ].[16歳].[All]" allUniqueName="[マスターデータ].[16歳].[All]" dimensionUniqueName="[マスターデータ]" displayFolder="" count="0" memberValueDatatype="20" unbalanced="0"/>
    <cacheHierarchy uniqueName="[マスターデータ].[17歳]" caption="17歳" attribute="1" defaultMemberUniqueName="[マスターデータ].[17歳].[All]" allUniqueName="[マスターデータ].[17歳].[All]" dimensionUniqueName="[マスターデータ]" displayFolder="" count="0" memberValueDatatype="20" unbalanced="0"/>
    <cacheHierarchy uniqueName="[マスターデータ].[18歳]" caption="18歳" attribute="1" defaultMemberUniqueName="[マスターデータ].[18歳].[All]" allUniqueName="[マスターデータ].[18歳].[All]" dimensionUniqueName="[マスターデータ]" displayFolder="" count="0" memberValueDatatype="20" unbalanced="0"/>
    <cacheHierarchy uniqueName="[マスターデータ].[19歳]" caption="19歳" attribute="1" defaultMemberUniqueName="[マスターデータ].[19歳].[All]" allUniqueName="[マスターデータ].[19歳].[All]" dimensionUniqueName="[マスターデータ]" displayFolder="" count="0" memberValueDatatype="20" unbalanced="0"/>
    <cacheHierarchy uniqueName="[マスターデータ].[20歳]" caption="20歳" attribute="1" defaultMemberUniqueName="[マスターデータ].[20歳].[All]" allUniqueName="[マスターデータ].[20歳].[All]" dimensionUniqueName="[マスターデータ]" displayFolder="" count="0" memberValueDatatype="20" unbalanced="0"/>
    <cacheHierarchy uniqueName="[マスターデータ].[21歳]" caption="21歳" attribute="1" defaultMemberUniqueName="[マスターデータ].[21歳].[All]" allUniqueName="[マスターデータ].[21歳].[All]" dimensionUniqueName="[マスターデータ]" displayFolder="" count="0" memberValueDatatype="20" unbalanced="0"/>
    <cacheHierarchy uniqueName="[マスターデータ].[22歳]" caption="22歳" attribute="1" defaultMemberUniqueName="[マスターデータ].[22歳].[All]" allUniqueName="[マスターデータ].[22歳].[All]" dimensionUniqueName="[マスターデータ]" displayFolder="" count="0" memberValueDatatype="20" unbalanced="0"/>
    <cacheHierarchy uniqueName="[マスターデータ].[23歳]" caption="23歳" attribute="1" defaultMemberUniqueName="[マスターデータ].[23歳].[All]" allUniqueName="[マスターデータ].[23歳].[All]" dimensionUniqueName="[マスターデータ]" displayFolder="" count="0" memberValueDatatype="20" unbalanced="0"/>
    <cacheHierarchy uniqueName="[マスターデータ].[24歳]" caption="24歳" attribute="1" defaultMemberUniqueName="[マスターデータ].[24歳].[All]" allUniqueName="[マスターデータ].[24歳].[All]" dimensionUniqueName="[マスターデータ]" displayFolder="" count="0" memberValueDatatype="20" unbalanced="0"/>
    <cacheHierarchy uniqueName="[マスターデータ].[25歳]" caption="25歳" attribute="1" defaultMemberUniqueName="[マスターデータ].[25歳].[All]" allUniqueName="[マスターデータ].[25歳].[All]" dimensionUniqueName="[マスターデータ]" displayFolder="" count="0" memberValueDatatype="20" unbalanced="0"/>
    <cacheHierarchy uniqueName="[マスターデータ].[26歳]" caption="26歳" attribute="1" defaultMemberUniqueName="[マスターデータ].[26歳].[All]" allUniqueName="[マスターデータ].[26歳].[All]" dimensionUniqueName="[マスターデータ]" displayFolder="" count="0" memberValueDatatype="20" unbalanced="0"/>
    <cacheHierarchy uniqueName="[マスターデータ].[27歳]" caption="27歳" attribute="1" defaultMemberUniqueName="[マスターデータ].[27歳].[All]" allUniqueName="[マスターデータ].[27歳].[All]" dimensionUniqueName="[マスターデータ]" displayFolder="" count="0" memberValueDatatype="20" unbalanced="0"/>
    <cacheHierarchy uniqueName="[マスターデータ].[28歳]" caption="28歳" attribute="1" defaultMemberUniqueName="[マスターデータ].[28歳].[All]" allUniqueName="[マスターデータ].[28歳].[All]" dimensionUniqueName="[マスターデータ]" displayFolder="" count="0" memberValueDatatype="20" unbalanced="0"/>
    <cacheHierarchy uniqueName="[マスターデータ].[29歳]" caption="29歳" attribute="1" defaultMemberUniqueName="[マスターデータ].[29歳].[All]" allUniqueName="[マスターデータ].[29歳].[All]" dimensionUniqueName="[マスターデータ]" displayFolder="" count="0" memberValueDatatype="20" unbalanced="0"/>
    <cacheHierarchy uniqueName="[マスターデータ].[30歳]" caption="30歳" attribute="1" defaultMemberUniqueName="[マスターデータ].[30歳].[All]" allUniqueName="[マスターデータ].[30歳].[All]" dimensionUniqueName="[マスターデータ]" displayFolder="" count="0" memberValueDatatype="20" unbalanced="0"/>
    <cacheHierarchy uniqueName="[マスターデータ].[31歳]" caption="31歳" attribute="1" defaultMemberUniqueName="[マスターデータ].[31歳].[All]" allUniqueName="[マスターデータ].[31歳].[All]" dimensionUniqueName="[マスターデータ]" displayFolder="" count="0" memberValueDatatype="20" unbalanced="0"/>
    <cacheHierarchy uniqueName="[マスターデータ].[32歳]" caption="32歳" attribute="1" defaultMemberUniqueName="[マスターデータ].[32歳].[All]" allUniqueName="[マスターデータ].[32歳].[All]" dimensionUniqueName="[マスターデータ]" displayFolder="" count="0" memberValueDatatype="20" unbalanced="0"/>
    <cacheHierarchy uniqueName="[マスターデータ].[33歳]" caption="33歳" attribute="1" defaultMemberUniqueName="[マスターデータ].[33歳].[All]" allUniqueName="[マスターデータ].[33歳].[All]" dimensionUniqueName="[マスターデータ]" displayFolder="" count="0" memberValueDatatype="20" unbalanced="0"/>
    <cacheHierarchy uniqueName="[マスターデータ].[34歳]" caption="34歳" attribute="1" defaultMemberUniqueName="[マスターデータ].[34歳].[All]" allUniqueName="[マスターデータ].[34歳].[All]" dimensionUniqueName="[マスターデータ]" displayFolder="" count="0" memberValueDatatype="20" unbalanced="0"/>
    <cacheHierarchy uniqueName="[マスターデータ].[35歳]" caption="35歳" attribute="1" defaultMemberUniqueName="[マスターデータ].[35歳].[All]" allUniqueName="[マスターデータ].[35歳].[All]" dimensionUniqueName="[マスターデータ]" displayFolder="" count="0" memberValueDatatype="20" unbalanced="0"/>
    <cacheHierarchy uniqueName="[マスターデータ].[36歳]" caption="36歳" attribute="1" defaultMemberUniqueName="[マスターデータ].[36歳].[All]" allUniqueName="[マスターデータ].[36歳].[All]" dimensionUniqueName="[マスターデータ]" displayFolder="" count="0" memberValueDatatype="20" unbalanced="0"/>
    <cacheHierarchy uniqueName="[マスターデータ].[37歳]" caption="37歳" attribute="1" defaultMemberUniqueName="[マスターデータ].[37歳].[All]" allUniqueName="[マスターデータ].[37歳].[All]" dimensionUniqueName="[マスターデータ]" displayFolder="" count="0" memberValueDatatype="20" unbalanced="0"/>
    <cacheHierarchy uniqueName="[マスターデータ].[38歳]" caption="38歳" attribute="1" defaultMemberUniqueName="[マスターデータ].[38歳].[All]" allUniqueName="[マスターデータ].[38歳].[All]" dimensionUniqueName="[マスターデータ]" displayFolder="" count="0" memberValueDatatype="20" unbalanced="0"/>
    <cacheHierarchy uniqueName="[マスターデータ].[39歳]" caption="39歳" attribute="1" defaultMemberUniqueName="[マスターデータ].[39歳].[All]" allUniqueName="[マスターデータ].[39歳].[All]" dimensionUniqueName="[マスターデータ]" displayFolder="" count="0" memberValueDatatype="20" unbalanced="0"/>
    <cacheHierarchy uniqueName="[マスターデータ].[40歳]" caption="40歳" attribute="1" defaultMemberUniqueName="[マスターデータ].[40歳].[All]" allUniqueName="[マスターデータ].[40歳].[All]" dimensionUniqueName="[マスターデータ]" displayFolder="" count="0" memberValueDatatype="20" unbalanced="0"/>
    <cacheHierarchy uniqueName="[マスターデータ].[41歳]" caption="41歳" attribute="1" defaultMemberUniqueName="[マスターデータ].[41歳].[All]" allUniqueName="[マスターデータ].[41歳].[All]" dimensionUniqueName="[マスターデータ]" displayFolder="" count="0" memberValueDatatype="20" unbalanced="0"/>
    <cacheHierarchy uniqueName="[マスターデータ].[42歳]" caption="42歳" attribute="1" defaultMemberUniqueName="[マスターデータ].[42歳].[All]" allUniqueName="[マスターデータ].[42歳].[All]" dimensionUniqueName="[マスターデータ]" displayFolder="" count="0" memberValueDatatype="20" unbalanced="0"/>
    <cacheHierarchy uniqueName="[マスターデータ].[43歳]" caption="43歳" attribute="1" defaultMemberUniqueName="[マスターデータ].[43歳].[All]" allUniqueName="[マスターデータ].[43歳].[All]" dimensionUniqueName="[マスターデータ]" displayFolder="" count="0" memberValueDatatype="20" unbalanced="0"/>
    <cacheHierarchy uniqueName="[マスターデータ].[44歳]" caption="44歳" attribute="1" defaultMemberUniqueName="[マスターデータ].[44歳].[All]" allUniqueName="[マスターデータ].[44歳].[All]" dimensionUniqueName="[マスターデータ]" displayFolder="" count="0" memberValueDatatype="20" unbalanced="0"/>
    <cacheHierarchy uniqueName="[マスターデータ].[45歳]" caption="45歳" attribute="1" defaultMemberUniqueName="[マスターデータ].[45歳].[All]" allUniqueName="[マスターデータ].[45歳].[All]" dimensionUniqueName="[マスターデータ]" displayFolder="" count="0" memberValueDatatype="20" unbalanced="0"/>
    <cacheHierarchy uniqueName="[マスターデータ].[46歳]" caption="46歳" attribute="1" defaultMemberUniqueName="[マスターデータ].[46歳].[All]" allUniqueName="[マスターデータ].[46歳].[All]" dimensionUniqueName="[マスターデータ]" displayFolder="" count="0" memberValueDatatype="20" unbalanced="0"/>
    <cacheHierarchy uniqueName="[マスターデータ].[47歳]" caption="47歳" attribute="1" defaultMemberUniqueName="[マスターデータ].[47歳].[All]" allUniqueName="[マスターデータ].[47歳].[All]" dimensionUniqueName="[マスターデータ]" displayFolder="" count="0" memberValueDatatype="20" unbalanced="0"/>
    <cacheHierarchy uniqueName="[マスターデータ].[48歳]" caption="48歳" attribute="1" defaultMemberUniqueName="[マスターデータ].[48歳].[All]" allUniqueName="[マスターデータ].[48歳].[All]" dimensionUniqueName="[マスターデータ]" displayFolder="" count="0" memberValueDatatype="20" unbalanced="0"/>
    <cacheHierarchy uniqueName="[マスターデータ].[49歳]" caption="49歳" attribute="1" defaultMemberUniqueName="[マスターデータ].[49歳].[All]" allUniqueName="[マスターデータ].[49歳].[All]" dimensionUniqueName="[マスターデータ]" displayFolder="" count="0" memberValueDatatype="20" unbalanced="0"/>
    <cacheHierarchy uniqueName="[マスターデータ].[50歳]" caption="50歳" attribute="1" defaultMemberUniqueName="[マスターデータ].[50歳].[All]" allUniqueName="[マスターデータ].[50歳].[All]" dimensionUniqueName="[マスターデータ]" displayFolder="" count="0" memberValueDatatype="20" unbalanced="0"/>
    <cacheHierarchy uniqueName="[マスターデータ].[51歳]" caption="51歳" attribute="1" defaultMemberUniqueName="[マスターデータ].[51歳].[All]" allUniqueName="[マスターデータ].[51歳].[All]" dimensionUniqueName="[マスターデータ]" displayFolder="" count="0" memberValueDatatype="20" unbalanced="0"/>
    <cacheHierarchy uniqueName="[マスターデータ].[52歳]" caption="52歳" attribute="1" defaultMemberUniqueName="[マスターデータ].[52歳].[All]" allUniqueName="[マスターデータ].[52歳].[All]" dimensionUniqueName="[マスターデータ]" displayFolder="" count="0" memberValueDatatype="20" unbalanced="0"/>
    <cacheHierarchy uniqueName="[マスターデータ].[53歳]" caption="53歳" attribute="1" defaultMemberUniqueName="[マスターデータ].[53歳].[All]" allUniqueName="[マスターデータ].[53歳].[All]" dimensionUniqueName="[マスターデータ]" displayFolder="" count="0" memberValueDatatype="20" unbalanced="0"/>
    <cacheHierarchy uniqueName="[マスターデータ].[54歳]" caption="54歳" attribute="1" defaultMemberUniqueName="[マスターデータ].[54歳].[All]" allUniqueName="[マスターデータ].[54歳].[All]" dimensionUniqueName="[マスターデータ]" displayFolder="" count="0" memberValueDatatype="20" unbalanced="0"/>
    <cacheHierarchy uniqueName="[マスターデータ].[55歳]" caption="55歳" attribute="1" defaultMemberUniqueName="[マスターデータ].[55歳].[All]" allUniqueName="[マスターデータ].[55歳].[All]" dimensionUniqueName="[マスターデータ]" displayFolder="" count="0" memberValueDatatype="20" unbalanced="0"/>
    <cacheHierarchy uniqueName="[マスターデータ].[56歳]" caption="56歳" attribute="1" defaultMemberUniqueName="[マスターデータ].[56歳].[All]" allUniqueName="[マスターデータ].[56歳].[All]" dimensionUniqueName="[マスターデータ]" displayFolder="" count="0" memberValueDatatype="20" unbalanced="0"/>
    <cacheHierarchy uniqueName="[マスターデータ].[57歳]" caption="57歳" attribute="1" defaultMemberUniqueName="[マスターデータ].[57歳].[All]" allUniqueName="[マスターデータ].[57歳].[All]" dimensionUniqueName="[マスターデータ]" displayFolder="" count="0" memberValueDatatype="20" unbalanced="0"/>
    <cacheHierarchy uniqueName="[マスターデータ].[58歳]" caption="58歳" attribute="1" defaultMemberUniqueName="[マスターデータ].[58歳].[All]" allUniqueName="[マスターデータ].[58歳].[All]" dimensionUniqueName="[マスターデータ]" displayFolder="" count="0" memberValueDatatype="20" unbalanced="0"/>
    <cacheHierarchy uniqueName="[マスターデータ].[59歳]" caption="59歳" attribute="1" defaultMemberUniqueName="[マスターデータ].[59歳].[All]" allUniqueName="[マスターデータ].[59歳].[All]" dimensionUniqueName="[マスターデータ]" displayFolder="" count="0" memberValueDatatype="20" unbalanced="0"/>
    <cacheHierarchy uniqueName="[マスターデータ].[60歳]" caption="60歳" attribute="1" defaultMemberUniqueName="[マスターデータ].[60歳].[All]" allUniqueName="[マスターデータ].[60歳].[All]" dimensionUniqueName="[マスターデータ]" displayFolder="" count="0" memberValueDatatype="20" unbalanced="0"/>
    <cacheHierarchy uniqueName="[マスターデータ].[61歳]" caption="61歳" attribute="1" defaultMemberUniqueName="[マスターデータ].[61歳].[All]" allUniqueName="[マスターデータ].[61歳].[All]" dimensionUniqueName="[マスターデータ]" displayFolder="" count="0" memberValueDatatype="20" unbalanced="0"/>
    <cacheHierarchy uniqueName="[マスターデータ].[62歳]" caption="62歳" attribute="1" defaultMemberUniqueName="[マスターデータ].[62歳].[All]" allUniqueName="[マスターデータ].[62歳].[All]" dimensionUniqueName="[マスターデータ]" displayFolder="" count="0" memberValueDatatype="20" unbalanced="0"/>
    <cacheHierarchy uniqueName="[マスターデータ].[63歳]" caption="63歳" attribute="1" defaultMemberUniqueName="[マスターデータ].[63歳].[All]" allUniqueName="[マスターデータ].[63歳].[All]" dimensionUniqueName="[マスターデータ]" displayFolder="" count="0" memberValueDatatype="20" unbalanced="0"/>
    <cacheHierarchy uniqueName="[マスターデータ].[64歳]" caption="64歳" attribute="1" defaultMemberUniqueName="[マスターデータ].[64歳].[All]" allUniqueName="[マスターデータ].[64歳].[All]" dimensionUniqueName="[マスターデータ]" displayFolder="" count="0" memberValueDatatype="20" unbalanced="0"/>
    <cacheHierarchy uniqueName="[マスターデータ].[65歳]" caption="65歳" attribute="1" defaultMemberUniqueName="[マスターデータ].[65歳].[All]" allUniqueName="[マスターデータ].[65歳].[All]" dimensionUniqueName="[マスターデータ]" displayFolder="" count="0" memberValueDatatype="20" unbalanced="0"/>
    <cacheHierarchy uniqueName="[マスターデータ].[66歳]" caption="66歳" attribute="1" defaultMemberUniqueName="[マスターデータ].[66歳].[All]" allUniqueName="[マスターデータ].[66歳].[All]" dimensionUniqueName="[マスターデータ]" displayFolder="" count="0" memberValueDatatype="20" unbalanced="0"/>
    <cacheHierarchy uniqueName="[マスターデータ].[67歳]" caption="67歳" attribute="1" defaultMemberUniqueName="[マスターデータ].[67歳].[All]" allUniqueName="[マスターデータ].[67歳].[All]" dimensionUniqueName="[マスターデータ]" displayFolder="" count="0" memberValueDatatype="20" unbalanced="0"/>
    <cacheHierarchy uniqueName="[マスターデータ].[68歳]" caption="68歳" attribute="1" defaultMemberUniqueName="[マスターデータ].[68歳].[All]" allUniqueName="[マスターデータ].[68歳].[All]" dimensionUniqueName="[マスターデータ]" displayFolder="" count="0" memberValueDatatype="20" unbalanced="0"/>
    <cacheHierarchy uniqueName="[マスターデータ].[69歳]" caption="69歳" attribute="1" defaultMemberUniqueName="[マスターデータ].[69歳].[All]" allUniqueName="[マスターデータ].[69歳].[All]" dimensionUniqueName="[マスターデータ]" displayFolder="" count="0" memberValueDatatype="20" unbalanced="0"/>
    <cacheHierarchy uniqueName="[マスターデータ].[70歳]" caption="70歳" attribute="1" defaultMemberUniqueName="[マスターデータ].[70歳].[All]" allUniqueName="[マスターデータ].[70歳].[All]" dimensionUniqueName="[マスターデータ]" displayFolder="" count="0" memberValueDatatype="20" unbalanced="0"/>
    <cacheHierarchy uniqueName="[マスターデータ].[71歳]" caption="71歳" attribute="1" defaultMemberUniqueName="[マスターデータ].[71歳].[All]" allUniqueName="[マスターデータ].[71歳].[All]" dimensionUniqueName="[マスターデータ]" displayFolder="" count="0" memberValueDatatype="20" unbalanced="0"/>
    <cacheHierarchy uniqueName="[マスターデータ].[72歳]" caption="72歳" attribute="1" defaultMemberUniqueName="[マスターデータ].[72歳].[All]" allUniqueName="[マスターデータ].[72歳].[All]" dimensionUniqueName="[マスターデータ]" displayFolder="" count="0" memberValueDatatype="20" unbalanced="0"/>
    <cacheHierarchy uniqueName="[マスターデータ].[73歳]" caption="73歳" attribute="1" defaultMemberUniqueName="[マスターデータ].[73歳].[All]" allUniqueName="[マスターデータ].[73歳].[All]" dimensionUniqueName="[マスターデータ]" displayFolder="" count="0" memberValueDatatype="20" unbalanced="0"/>
    <cacheHierarchy uniqueName="[マスターデータ].[74歳]" caption="74歳" attribute="1" defaultMemberUniqueName="[マスターデータ].[74歳].[All]" allUniqueName="[マスターデータ].[74歳].[All]" dimensionUniqueName="[マスターデータ]" displayFolder="" count="0" memberValueDatatype="20" unbalanced="0"/>
    <cacheHierarchy uniqueName="[マスターデータ].[75歳]" caption="75歳" attribute="1" defaultMemberUniqueName="[マスターデータ].[75歳].[All]" allUniqueName="[マスターデータ].[75歳].[All]" dimensionUniqueName="[マスターデータ]" displayFolder="" count="0" memberValueDatatype="20" unbalanced="0"/>
    <cacheHierarchy uniqueName="[マスターデータ].[76歳]" caption="76歳" attribute="1" defaultMemberUniqueName="[マスターデータ].[76歳].[All]" allUniqueName="[マスターデータ].[76歳].[All]" dimensionUniqueName="[マスターデータ]" displayFolder="" count="0" memberValueDatatype="20" unbalanced="0"/>
    <cacheHierarchy uniqueName="[マスターデータ].[77歳]" caption="77歳" attribute="1" defaultMemberUniqueName="[マスターデータ].[77歳].[All]" allUniqueName="[マスターデータ].[77歳].[All]" dimensionUniqueName="[マスターデータ]" displayFolder="" count="0" memberValueDatatype="20" unbalanced="0"/>
    <cacheHierarchy uniqueName="[マスターデータ].[78歳]" caption="78歳" attribute="1" defaultMemberUniqueName="[マスターデータ].[78歳].[All]" allUniqueName="[マスターデータ].[78歳].[All]" dimensionUniqueName="[マスターデータ]" displayFolder="" count="0" memberValueDatatype="20" unbalanced="0"/>
    <cacheHierarchy uniqueName="[マスターデータ].[79歳]" caption="79歳" attribute="1" defaultMemberUniqueName="[マスターデータ].[79歳].[All]" allUniqueName="[マスターデータ].[79歳].[All]" dimensionUniqueName="[マスターデータ]" displayFolder="" count="0" memberValueDatatype="20" unbalanced="0"/>
    <cacheHierarchy uniqueName="[マスターデータ].[80歳]" caption="80歳" attribute="1" defaultMemberUniqueName="[マスターデータ].[80歳].[All]" allUniqueName="[マスターデータ].[80歳].[All]" dimensionUniqueName="[マスターデータ]" displayFolder="" count="0" memberValueDatatype="20" unbalanced="0"/>
    <cacheHierarchy uniqueName="[マスターデータ].[81歳]" caption="81歳" attribute="1" defaultMemberUniqueName="[マスターデータ].[81歳].[All]" allUniqueName="[マスターデータ].[81歳].[All]" dimensionUniqueName="[マスターデータ]" displayFolder="" count="0" memberValueDatatype="20" unbalanced="0"/>
    <cacheHierarchy uniqueName="[マスターデータ].[82歳]" caption="82歳" attribute="1" defaultMemberUniqueName="[マスターデータ].[82歳].[All]" allUniqueName="[マスターデータ].[82歳].[All]" dimensionUniqueName="[マスターデータ]" displayFolder="" count="0" memberValueDatatype="20" unbalanced="0"/>
    <cacheHierarchy uniqueName="[マスターデータ].[83歳]" caption="83歳" attribute="1" defaultMemberUniqueName="[マスターデータ].[83歳].[All]" allUniqueName="[マスターデータ].[83歳].[All]" dimensionUniqueName="[マスターデータ]" displayFolder="" count="0" memberValueDatatype="20" unbalanced="0"/>
    <cacheHierarchy uniqueName="[マスターデータ].[84歳]" caption="84歳" attribute="1" defaultMemberUniqueName="[マスターデータ].[84歳].[All]" allUniqueName="[マスターデータ].[84歳].[All]" dimensionUniqueName="[マスターデータ]" displayFolder="" count="0" memberValueDatatype="20" unbalanced="0"/>
    <cacheHierarchy uniqueName="[マスターデータ].[85歳以上]" caption="85歳以上" attribute="1" defaultMemberUniqueName="[マスターデータ].[85歳以上].[All]" allUniqueName="[マスターデータ].[85歳以上].[All]" dimensionUniqueName="[マスターデータ]" displayFolder="" count="0" memberValueDatatype="20" unbalanced="0"/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2" memberValueDatatype="130" unbalanced="0"/>
    <cacheHierarchy uniqueName="[町丁目_時系列].[町丁目]" caption="町丁目" attribute="1" defaultMemberUniqueName="[町丁目_時系列].[町丁目].[All]" allUniqueName="[町丁目_時系列].[町丁目].[All]" dimensionUniqueName="[町丁目_時系列]" displayFolder="" count="2" memberValueDatatype="130" unbalanced="0">
      <fieldsUsage count="2">
        <fieldUsage x="-1"/>
        <fieldUsage x="88"/>
      </fieldsUsage>
    </cacheHierarchy>
    <cacheHierarchy uniqueName="[Measures].[__XL_Count マスターデータ]" caption="__XL_Count マスターデータ" measure="1" displayFolder="" measureGroup="マスターデータ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町丁目_時系列]" caption="__XL_Count 町丁目_時系列" measure="1" displayFolder="" measureGroup="町丁目_時系列" count="0" hidden="1"/>
    <cacheHierarchy uniqueName="[Measures].[__No measures defined]" caption="__No measures defined" measure="1" displayFolder="" count="0" hidden="1"/>
    <cacheHierarchy uniqueName="[Measures].[合計 / 0歳]" caption="合計 / 0歳" measure="1" displayFolder="" measureGroup="マスターデータ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合計 / 1歳]" caption="合計 / 1歳" measure="1" displayFolder="" measureGroup="マスターデータ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合計 / 2歳]" caption="合計 / 2歳" measure="1" displayFolder="" measureGroup="マスターデータ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合計 / 3歳]" caption="合計 / 3歳" measure="1" displayFolder="" measureGroup="マスターデータ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合計 / 4歳]" caption="合計 / 4歳" measure="1" displayFolder="" measureGroup="マスターデータ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合計 / 5歳]" caption="合計 / 5歳" measure="1" displayFolder="" measureGroup="マスターデータ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合計 / 6歳]" caption="合計 / 6歳" measure="1" displayFolder="" measureGroup="マスターデータ" count="0" oneField="1" hidden="1">
      <fieldsUsage count="1">
        <fieldUsage x="8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合計 / 7歳]" caption="合計 / 7歳" measure="1" displayFolder="" measureGroup="マスターデータ" count="0" oneField="1" hidden="1">
      <fieldsUsage count="1">
        <fieldUsage x="9"/>
      </fieldsUsage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合計 / 8歳]" caption="合計 / 8歳" measure="1" displayFolder="" measureGroup="マスターデータ" count="0" oneField="1" hidden="1">
      <fieldsUsage count="1">
        <fieldUsage x="10"/>
      </fieldsUsage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合計 / 9歳]" caption="合計 / 9歳" measure="1" displayFolder="" measureGroup="マスターデータ" count="0" oneField="1" hidden="1">
      <fieldsUsage count="1">
        <fieldUsage x="11"/>
      </fieldsUsage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合計 / 10歳]" caption="合計 / 10歳" measure="1" displayFolder="" measureGroup="マスターデータ" count="0" oneField="1" hidden="1">
      <fieldsUsage count="1">
        <fieldUsage x="12"/>
      </fieldsUsage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合計 / 11歳]" caption="合計 / 11歳" measure="1" displayFolder="" measureGroup="マスターデータ" count="0" oneField="1" hidden="1">
      <fieldsUsage count="1">
        <fieldUsage x="13"/>
      </fieldsUsage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合計 / 12歳]" caption="合計 / 12歳" measure="1" displayFolder="" measureGroup="マスターデータ" count="0" oneField="1" hidden="1">
      <fieldsUsage count="1">
        <fieldUsage x="14"/>
      </fieldsUsage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合計 / 13歳]" caption="合計 / 13歳" measure="1" displayFolder="" measureGroup="マスターデータ" count="0" oneField="1" hidden="1">
      <fieldsUsage count="1">
        <fieldUsage x="15"/>
      </fieldsUsage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合計 / 14歳]" caption="合計 / 14歳" measure="1" displayFolder="" measureGroup="マスターデータ" count="0" oneField="1" hidden="1">
      <fieldsUsage count="1">
        <fieldUsage x="16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合計 / 15歳]" caption="合計 / 15歳" measure="1" displayFolder="" measureGroup="マスターデータ" count="0" oneField="1" hidden="1">
      <fieldsUsage count="1">
        <fieldUsage x="17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合計 / 16歳]" caption="合計 / 16歳" measure="1" displayFolder="" measureGroup="マスターデータ" count="0" oneField="1" hidden="1">
      <fieldsUsage count="1">
        <fieldUsage x="18"/>
      </fieldsUsage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合計 / 17歳]" caption="合計 / 17歳" measure="1" displayFolder="" measureGroup="マスターデータ" count="0" oneField="1" hidden="1">
      <fieldsUsage count="1">
        <fieldUsage x="19"/>
      </fieldsUsage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合計 / 18歳]" caption="合計 / 18歳" measure="1" displayFolder="" measureGroup="マスターデータ" count="0" oneField="1" hidden="1">
      <fieldsUsage count="1">
        <fieldUsage x="20"/>
      </fieldsUsage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合計 / 19歳]" caption="合計 / 19歳" measure="1" displayFolder="" measureGroup="マスターデータ" count="0" oneField="1" hidden="1">
      <fieldsUsage count="1">
        <fieldUsage x="21"/>
      </fieldsUsage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合計 / 21歳]" caption="合計 / 21歳" measure="1" displayFolder="" measureGroup="マスターデータ" count="0" oneField="1" hidden="1">
      <fieldsUsage count="1">
        <fieldUsage x="23"/>
      </fieldsUsage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合計 / 22歳]" caption="合計 / 22歳" measure="1" displayFolder="" measureGroup="マスターデータ" count="0" oneField="1" hidden="1">
      <fieldsUsage count="1">
        <fieldUsage x="24"/>
      </fieldsUsage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合計 / 20歳]" caption="合計 / 20歳" measure="1" displayFolder="" measureGroup="マスターデータ" count="0" oneField="1" hidden="1">
      <fieldsUsage count="1">
        <fieldUsage x="22"/>
      </fieldsUsage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合計 / 23歳]" caption="合計 / 23歳" measure="1" displayFolder="" measureGroup="マスターデータ" count="0" oneField="1" hidden="1">
      <fieldsUsage count="1">
        <fieldUsage x="25"/>
      </fieldsUsage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合計 / 24歳]" caption="合計 / 24歳" measure="1" displayFolder="" measureGroup="マスターデータ" count="0" oneField="1" hidden="1">
      <fieldsUsage count="1">
        <fieldUsage x="26"/>
      </fieldsUsage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合計 / 25歳]" caption="合計 / 25歳" measure="1" displayFolder="" measureGroup="マスターデータ" count="0" oneField="1" hidden="1">
      <fieldsUsage count="1">
        <fieldUsage x="27"/>
      </fieldsUsage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合計 / 26歳]" caption="合計 / 26歳" measure="1" displayFolder="" measureGroup="マスターデータ" count="0" oneField="1" hidden="1">
      <fieldsUsage count="1">
        <fieldUsage x="28"/>
      </fieldsUsage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合計 / 27歳]" caption="合計 / 27歳" measure="1" displayFolder="" measureGroup="マスターデータ" count="0" oneField="1" hidden="1">
      <fieldsUsage count="1">
        <fieldUsage x="29"/>
      </fieldsUsage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合計 / 28歳]" caption="合計 / 28歳" measure="1" displayFolder="" measureGroup="マスターデータ" count="0" oneField="1" hidden="1">
      <fieldsUsage count="1">
        <fieldUsage x="30"/>
      </fieldsUsage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合計 / 29歳]" caption="合計 / 29歳" measure="1" displayFolder="" measureGroup="マスターデータ" count="0" oneField="1" hidden="1">
      <fieldsUsage count="1">
        <fieldUsage x="31"/>
      </fieldsUsage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合計 / 30歳]" caption="合計 / 30歳" measure="1" displayFolder="" measureGroup="マスターデータ" count="0" oneField="1" hidden="1">
      <fieldsUsage count="1">
        <fieldUsage x="32"/>
      </fieldsUsage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合計 / 32歳]" caption="合計 / 32歳" measure="1" displayFolder="" measureGroup="マスターデータ" count="0" oneField="1" hidden="1">
      <fieldsUsage count="1">
        <fieldUsage x="34"/>
      </fieldsUsage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合計 / 33歳]" caption="合計 / 33歳" measure="1" displayFolder="" measureGroup="マスターデータ" count="0" oneField="1" hidden="1">
      <fieldsUsage count="1">
        <fieldUsage x="35"/>
      </fieldsUsage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合計 / 31歳]" caption="合計 / 31歳" measure="1" displayFolder="" measureGroup="マスターデータ" count="0" oneField="1" hidden="1">
      <fieldsUsage count="1">
        <fieldUsage x="33"/>
      </fieldsUsage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合計 / 34歳]" caption="合計 / 34歳" measure="1" displayFolder="" measureGroup="マスターデータ" count="0" oneField="1" hidden="1">
      <fieldsUsage count="1">
        <fieldUsage x="36"/>
      </fieldsUsage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合計 / 35歳]" caption="合計 / 35歳" measure="1" displayFolder="" measureGroup="マスターデータ" count="0" oneField="1" hidden="1">
      <fieldsUsage count="1">
        <fieldUsage x="37"/>
      </fieldsUsage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合計 / 36歳]" caption="合計 / 36歳" measure="1" displayFolder="" measureGroup="マスターデータ" count="0" oneField="1" hidden="1">
      <fieldsUsage count="1">
        <fieldUsage x="38"/>
      </fieldsUsage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合計 / 37歳]" caption="合計 / 37歳" measure="1" displayFolder="" measureGroup="マスターデータ" count="0" oneField="1" hidden="1">
      <fieldsUsage count="1">
        <fieldUsage x="39"/>
      </fieldsUsage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合計 / 38歳]" caption="合計 / 38歳" measure="1" displayFolder="" measureGroup="マスターデータ" count="0" oneField="1" hidden="1">
      <fieldsUsage count="1">
        <fieldUsage x="40"/>
      </fieldsUsage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合計 / 40歳]" caption="合計 / 40歳" measure="1" displayFolder="" measureGroup="マスターデータ" count="0" oneField="1" hidden="1">
      <fieldsUsage count="1">
        <fieldUsage x="42"/>
      </fieldsUsage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合計 / 39歳]" caption="合計 / 39歳" measure="1" displayFolder="" measureGroup="マスターデータ" count="0" oneField="1" hidden="1">
      <fieldsUsage count="1">
        <fieldUsage x="41"/>
      </fieldsUsage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合計 / 41歳]" caption="合計 / 41歳" measure="1" displayFolder="" measureGroup="マスターデータ" count="0" oneField="1" hidden="1">
      <fieldsUsage count="1">
        <fieldUsage x="43"/>
      </fieldsUsage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合計 / 43歳]" caption="合計 / 43歳" measure="1" displayFolder="" measureGroup="マスターデータ" count="0" oneField="1" hidden="1">
      <fieldsUsage count="1">
        <fieldUsage x="45"/>
      </fieldsUsage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合計 / 42歳]" caption="合計 / 42歳" measure="1" displayFolder="" measureGroup="マスターデータ" count="0" oneField="1" hidden="1">
      <fieldsUsage count="1">
        <fieldUsage x="44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合計 / 44歳]" caption="合計 / 44歳" measure="1" displayFolder="" measureGroup="マスターデータ" count="0" oneField="1" hidden="1">
      <fieldsUsage count="1">
        <fieldUsage x="46"/>
      </fieldsUsage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合計 / 45歳]" caption="合計 / 45歳" measure="1" displayFolder="" measureGroup="マスターデータ" count="0" oneField="1" hidden="1">
      <fieldsUsage count="1">
        <fieldUsage x="47"/>
      </fieldsUsage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合計 / 46歳]" caption="合計 / 46歳" measure="1" displayFolder="" measureGroup="マスターデータ" count="0" oneField="1" hidden="1">
      <fieldsUsage count="1">
        <fieldUsage x="48"/>
      </fieldsUsage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合計 / 47歳]" caption="合計 / 47歳" measure="1" displayFolder="" measureGroup="マスターデータ" count="0" oneField="1" hidden="1">
      <fieldsUsage count="1">
        <fieldUsage x="49"/>
      </fieldsUsage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合計 / 48歳]" caption="合計 / 48歳" measure="1" displayFolder="" measureGroup="マスターデータ" count="0" oneField="1" hidden="1">
      <fieldsUsage count="1">
        <fieldUsage x="50"/>
      </fieldsUsage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合計 / 49歳]" caption="合計 / 49歳" measure="1" displayFolder="" measureGroup="マスターデータ" count="0" oneField="1" hidden="1">
      <fieldsUsage count="1">
        <fieldUsage x="51"/>
      </fieldsUsage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合計 / 50歳]" caption="合計 / 50歳" measure="1" displayFolder="" measureGroup="マスターデータ" count="0" oneField="1" hidden="1">
      <fieldsUsage count="1">
        <fieldUsage x="52"/>
      </fieldsUsage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合計 / 51歳]" caption="合計 / 51歳" measure="1" displayFolder="" measureGroup="マスターデータ" count="0" oneField="1" hidden="1">
      <fieldsUsage count="1">
        <fieldUsage x="53"/>
      </fieldsUsage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合計 / 52歳]" caption="合計 / 52歳" measure="1" displayFolder="" measureGroup="マスターデータ" count="0" oneField="1" hidden="1">
      <fieldsUsage count="1">
        <fieldUsage x="54"/>
      </fieldsUsage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合計 / 53歳]" caption="合計 / 53歳" measure="1" displayFolder="" measureGroup="マスターデータ" count="0" oneField="1" hidden="1">
      <fieldsUsage count="1">
        <fieldUsage x="55"/>
      </fieldsUsage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合計 / 54歳]" caption="合計 / 54歳" measure="1" displayFolder="" measureGroup="マスターデータ" count="0" oneField="1" hidden="1">
      <fieldsUsage count="1">
        <fieldUsage x="56"/>
      </fieldsUsage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合計 / 55歳]" caption="合計 / 55歳" measure="1" displayFolder="" measureGroup="マスターデータ" count="0" oneField="1" hidden="1">
      <fieldsUsage count="1">
        <fieldUsage x="57"/>
      </fieldsUsage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合計 / 56歳]" caption="合計 / 56歳" measure="1" displayFolder="" measureGroup="マスターデータ" count="0" oneField="1" hidden="1">
      <fieldsUsage count="1">
        <fieldUsage x="58"/>
      </fieldsUsage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合計 / 57歳]" caption="合計 / 57歳" measure="1" displayFolder="" measureGroup="マスターデータ" count="0" oneField="1" hidden="1">
      <fieldsUsage count="1">
        <fieldUsage x="59"/>
      </fieldsUsage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合計 / 58歳]" caption="合計 / 58歳" measure="1" displayFolder="" measureGroup="マスターデータ" count="0" oneField="1" hidden="1">
      <fieldsUsage count="1">
        <fieldUsage x="60"/>
      </fieldsUsage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合計 / 59歳]" caption="合計 / 59歳" measure="1" displayFolder="" measureGroup="マスターデータ" count="0" oneField="1" hidden="1">
      <fieldsUsage count="1">
        <fieldUsage x="61"/>
      </fieldsUsage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合計 / 60歳]" caption="合計 / 60歳" measure="1" displayFolder="" measureGroup="マスターデータ" count="0" oneField="1" hidden="1">
      <fieldsUsage count="1">
        <fieldUsage x="62"/>
      </fieldsUsage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合計 / 61歳]" caption="合計 / 61歳" measure="1" displayFolder="" measureGroup="マスターデータ" count="0" oneField="1" hidden="1">
      <fieldsUsage count="1">
        <fieldUsage x="63"/>
      </fieldsUsage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合計 / 62歳]" caption="合計 / 62歳" measure="1" displayFolder="" measureGroup="マスターデータ" count="0" oneField="1" hidden="1">
      <fieldsUsage count="1">
        <fieldUsage x="64"/>
      </fieldsUsage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合計 / 63歳]" caption="合計 / 63歳" measure="1" displayFolder="" measureGroup="マスターデータ" count="0" oneField="1" hidden="1">
      <fieldsUsage count="1">
        <fieldUsage x="65"/>
      </fieldsUsage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合計 / 64歳]" caption="合計 / 64歳" measure="1" displayFolder="" measureGroup="マスターデータ" count="0" oneField="1" hidden="1">
      <fieldsUsage count="1">
        <fieldUsage x="66"/>
      </fieldsUsage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合計 / 65歳]" caption="合計 / 65歳" measure="1" displayFolder="" measureGroup="マスターデータ" count="0" oneField="1" hidden="1">
      <fieldsUsage count="1">
        <fieldUsage x="67"/>
      </fieldsUsage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合計 / 66歳]" caption="合計 / 66歳" measure="1" displayFolder="" measureGroup="マスターデータ" count="0" oneField="1" hidden="1">
      <fieldsUsage count="1">
        <fieldUsage x="68"/>
      </fieldsUsage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合計 / 67歳]" caption="合計 / 67歳" measure="1" displayFolder="" measureGroup="マスターデータ" count="0" oneField="1" hidden="1">
      <fieldsUsage count="1">
        <fieldUsage x="69"/>
      </fieldsUsage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合計 / 68歳]" caption="合計 / 68歳" measure="1" displayFolder="" measureGroup="マスターデータ" count="0" oneField="1" hidden="1">
      <fieldsUsage count="1">
        <fieldUsage x="70"/>
      </fieldsUsage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合計 / 69歳]" caption="合計 / 69歳" measure="1" displayFolder="" measureGroup="マスターデータ" count="0" oneField="1" hidden="1">
      <fieldsUsage count="1">
        <fieldUsage x="71"/>
      </fieldsUsage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合計 / 70歳]" caption="合計 / 70歳" measure="1" displayFolder="" measureGroup="マスターデータ" count="0" oneField="1" hidden="1">
      <fieldsUsage count="1">
        <fieldUsage x="72"/>
      </fieldsUsage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合計 / 71歳]" caption="合計 / 71歳" measure="1" displayFolder="" measureGroup="マスターデータ" count="0" oneField="1" hidden="1">
      <fieldsUsage count="1">
        <fieldUsage x="73"/>
      </fieldsUsage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合計 / 72歳]" caption="合計 / 72歳" measure="1" displayFolder="" measureGroup="マスターデータ" count="0" oneField="1" hidden="1">
      <fieldsUsage count="1">
        <fieldUsage x="74"/>
      </fieldsUsage>
      <extLst>
        <ext xmlns:x15="http://schemas.microsoft.com/office/spreadsheetml/2010/11/main" uri="{B97F6D7D-B522-45F9-BDA1-12C45D357490}">
          <x15:cacheHierarchy aggregatedColumn="76"/>
        </ext>
      </extLst>
    </cacheHierarchy>
    <cacheHierarchy uniqueName="[Measures].[合計 / 73歳]" caption="合計 / 73歳" measure="1" displayFolder="" measureGroup="マスターデータ" count="0" oneField="1" hidden="1">
      <fieldsUsage count="1">
        <fieldUsage x="75"/>
      </fieldsUsage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合計 / 74歳]" caption="合計 / 74歳" measure="1" displayFolder="" measureGroup="マスターデータ" count="0" oneField="1" hidden="1">
      <fieldsUsage count="1">
        <fieldUsage x="76"/>
      </fieldsUsage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合計 / 75歳]" caption="合計 / 75歳" measure="1" displayFolder="" measureGroup="マスターデータ" count="0" oneField="1" hidden="1">
      <fieldsUsage count="1">
        <fieldUsage x="77"/>
      </fieldsUsage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合計 / 76歳]" caption="合計 / 76歳" measure="1" displayFolder="" measureGroup="マスターデータ" count="0" oneField="1" hidden="1">
      <fieldsUsage count="1">
        <fieldUsage x="78"/>
      </fieldsUsage>
      <extLst>
        <ext xmlns:x15="http://schemas.microsoft.com/office/spreadsheetml/2010/11/main" uri="{B97F6D7D-B522-45F9-BDA1-12C45D357490}">
          <x15:cacheHierarchy aggregatedColumn="80"/>
        </ext>
      </extLst>
    </cacheHierarchy>
    <cacheHierarchy uniqueName="[Measures].[合計 / 77歳]" caption="合計 / 77歳" measure="1" displayFolder="" measureGroup="マスターデータ" count="0" oneField="1" hidden="1">
      <fieldsUsage count="1">
        <fieldUsage x="79"/>
      </fieldsUsage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合計 / 78歳]" caption="合計 / 78歳" measure="1" displayFolder="" measureGroup="マスターデータ" count="0" oneField="1" hidden="1">
      <fieldsUsage count="1">
        <fieldUsage x="80"/>
      </fieldsUsage>
      <extLst>
        <ext xmlns:x15="http://schemas.microsoft.com/office/spreadsheetml/2010/11/main" uri="{B97F6D7D-B522-45F9-BDA1-12C45D357490}">
          <x15:cacheHierarchy aggregatedColumn="82"/>
        </ext>
      </extLst>
    </cacheHierarchy>
    <cacheHierarchy uniqueName="[Measures].[合計 / 79歳]" caption="合計 / 79歳" measure="1" displayFolder="" measureGroup="マスターデータ" count="0" oneField="1" hidden="1">
      <fieldsUsage count="1">
        <fieldUsage x="81"/>
      </fieldsUsage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合計 / 80歳]" caption="合計 / 80歳" measure="1" displayFolder="" measureGroup="マスターデータ" count="0" oneField="1" hidden="1">
      <fieldsUsage count="1">
        <fieldUsage x="82"/>
      </fieldsUsage>
      <extLst>
        <ext xmlns:x15="http://schemas.microsoft.com/office/spreadsheetml/2010/11/main" uri="{B97F6D7D-B522-45F9-BDA1-12C45D357490}">
          <x15:cacheHierarchy aggregatedColumn="84"/>
        </ext>
      </extLst>
    </cacheHierarchy>
    <cacheHierarchy uniqueName="[Measures].[合計 / 81歳]" caption="合計 / 81歳" measure="1" displayFolder="" measureGroup="マスターデータ" count="0" oneField="1" hidden="1">
      <fieldsUsage count="1">
        <fieldUsage x="83"/>
      </fieldsUsage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合計 / 82歳]" caption="合計 / 82歳" measure="1" displayFolder="" measureGroup="マスターデータ" count="0" oneField="1" hidden="1">
      <fieldsUsage count="1">
        <fieldUsage x="84"/>
      </fieldsUsage>
      <extLst>
        <ext xmlns:x15="http://schemas.microsoft.com/office/spreadsheetml/2010/11/main" uri="{B97F6D7D-B522-45F9-BDA1-12C45D357490}">
          <x15:cacheHierarchy aggregatedColumn="86"/>
        </ext>
      </extLst>
    </cacheHierarchy>
    <cacheHierarchy uniqueName="[Measures].[合計 / 83歳]" caption="合計 / 83歳" measure="1" displayFolder="" measureGroup="マスターデータ" count="0" oneField="1" hidden="1">
      <fieldsUsage count="1">
        <fieldUsage x="85"/>
      </fieldsUsage>
      <extLst>
        <ext xmlns:x15="http://schemas.microsoft.com/office/spreadsheetml/2010/11/main" uri="{B97F6D7D-B522-45F9-BDA1-12C45D357490}">
          <x15:cacheHierarchy aggregatedColumn="87"/>
        </ext>
      </extLst>
    </cacheHierarchy>
    <cacheHierarchy uniqueName="[Measures].[合計 / 84歳]" caption="合計 / 84歳" measure="1" displayFolder="" measureGroup="マスターデータ" count="0" oneField="1" hidden="1">
      <fieldsUsage count="1">
        <fieldUsage x="86"/>
      </fieldsUsage>
      <extLst>
        <ext xmlns:x15="http://schemas.microsoft.com/office/spreadsheetml/2010/11/main" uri="{B97F6D7D-B522-45F9-BDA1-12C45D357490}">
          <x15:cacheHierarchy aggregatedColumn="88"/>
        </ext>
      </extLst>
    </cacheHierarchy>
    <cacheHierarchy uniqueName="[Measures].[合計 / 85歳以上]" caption="合計 / 85歳以上" measure="1" displayFolder="" measureGroup="マスターデータ" count="0" oneField="1" hidden="1">
      <fieldsUsage count="1">
        <fieldUsage x="87"/>
      </fieldsUsage>
      <extLst>
        <ext xmlns:x15="http://schemas.microsoft.com/office/spreadsheetml/2010/11/main" uri="{B97F6D7D-B522-45F9-BDA1-12C45D357490}">
          <x15:cacheHierarchy aggregatedColumn="89"/>
        </ext>
      </extLst>
    </cacheHierarchy>
  </cacheHierarchies>
  <kpis count="0"/>
  <dimensions count="4">
    <dimension measure="1" name="Measures" uniqueName="[Measures]" caption="Measures"/>
    <dimension name="マスターデータ" uniqueName="[マスターデータ]" caption="マスターデータ"/>
    <dimension name="行政センター_時系列" uniqueName="[行政センター_時系列]" caption="行政センター_時系列"/>
    <dimension name="町丁目_時系列" uniqueName="[町丁目_時系列]" caption="町丁目_時系列"/>
  </dimensions>
  <measureGroups count="3">
    <measureGroup name="マスターデータ" caption="マスターデータ"/>
    <measureGroup name="行政センター_時系列" caption="行政センター_時系列"/>
    <measureGroup name="町丁目_時系列" caption="町丁目_時系列"/>
  </measureGroups>
  <maps count="5">
    <map measureGroup="0" dimension="1"/>
    <map measureGroup="0" dimension="2"/>
    <map measureGroup="0" dimension="3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横須賀市" refreshedDate="44433.366370717595" backgroundQuery="1" createdVersion="6" refreshedVersion="6" minRefreshableVersion="3" recordCount="0" supportSubquery="1" supportAdvancedDrill="1" xr:uid="{B3CD07B8-6E89-4E3C-999B-9FFA297E4691}">
  <cacheSource type="external" connectionId="1"/>
  <cacheFields count="89">
    <cacheField name="[マスターデータ].[西暦].[西暦]" caption="西暦" numFmtId="0" level="1">
      <sharedItems containsSemiMixedTypes="0" containsString="0" containsNumber="1" containsInteger="1" minValue="2021" maxValue="2040" count="20"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</sharedItems>
      <extLst>
        <ext xmlns:x15="http://schemas.microsoft.com/office/spreadsheetml/2010/11/main" uri="{4F2E5C28-24EA-4eb8-9CBF-B6C8F9C3D259}">
          <x15:cachedUniqueNames>
            <x15:cachedUniqueName index="0" name="[マスターデータ].[西暦].&amp;[2021]"/>
            <x15:cachedUniqueName index="1" name="[マスターデータ].[西暦].&amp;[2022]"/>
            <x15:cachedUniqueName index="2" name="[マスターデータ].[西暦].&amp;[2023]"/>
            <x15:cachedUniqueName index="3" name="[マスターデータ].[西暦].&amp;[2024]"/>
            <x15:cachedUniqueName index="4" name="[マスターデータ].[西暦].&amp;[2025]"/>
            <x15:cachedUniqueName index="5" name="[マスターデータ].[西暦].&amp;[2026]"/>
            <x15:cachedUniqueName index="6" name="[マスターデータ].[西暦].&amp;[2027]"/>
            <x15:cachedUniqueName index="7" name="[マスターデータ].[西暦].&amp;[2028]"/>
            <x15:cachedUniqueName index="8" name="[マスターデータ].[西暦].&amp;[2029]"/>
            <x15:cachedUniqueName index="9" name="[マスターデータ].[西暦].&amp;[2030]"/>
            <x15:cachedUniqueName index="10" name="[マスターデータ].[西暦].&amp;[2031]"/>
            <x15:cachedUniqueName index="11" name="[マスターデータ].[西暦].&amp;[2032]"/>
            <x15:cachedUniqueName index="12" name="[マスターデータ].[西暦].&amp;[2033]"/>
            <x15:cachedUniqueName index="13" name="[マスターデータ].[西暦].&amp;[2034]"/>
            <x15:cachedUniqueName index="14" name="[マスターデータ].[西暦].&amp;[2035]"/>
            <x15:cachedUniqueName index="15" name="[マスターデータ].[西暦].&amp;[2036]"/>
            <x15:cachedUniqueName index="16" name="[マスターデータ].[西暦].&amp;[2037]"/>
            <x15:cachedUniqueName index="17" name="[マスターデータ].[西暦].&amp;[2038]"/>
            <x15:cachedUniqueName index="18" name="[マスターデータ].[西暦].&amp;[2039]"/>
            <x15:cachedUniqueName index="19" name="[マスターデータ].[西暦].&amp;[2040]"/>
          </x15:cachedUniqueNames>
        </ext>
      </extLst>
    </cacheField>
    <cacheField name="[マスターデータ].[性別].[性別]" caption="性別" numFmtId="0" hierarchy="3" level="1">
      <sharedItems count="1">
        <s v="女性"/>
      </sharedItems>
    </cacheField>
    <cacheField name="[Measures].[合計 / 0歳]" caption="合計 / 0歳" numFmtId="0" hierarchy="96" level="32767"/>
    <cacheField name="[Measures].[合計 / 1歳]" caption="合計 / 1歳" numFmtId="0" hierarchy="97" level="32767"/>
    <cacheField name="[Measures].[合計 / 2歳]" caption="合計 / 2歳" numFmtId="0" hierarchy="98" level="32767"/>
    <cacheField name="[Measures].[合計 / 3歳]" caption="合計 / 3歳" numFmtId="0" hierarchy="99" level="32767"/>
    <cacheField name="[Measures].[合計 / 4歳]" caption="合計 / 4歳" numFmtId="0" hierarchy="100" level="32767"/>
    <cacheField name="[Measures].[合計 / 5歳]" caption="合計 / 5歳" numFmtId="0" hierarchy="101" level="32767"/>
    <cacheField name="[Measures].[合計 / 6歳]" caption="合計 / 6歳" numFmtId="0" hierarchy="102" level="32767"/>
    <cacheField name="[Measures].[合計 / 7歳]" caption="合計 / 7歳" numFmtId="0" hierarchy="103" level="32767"/>
    <cacheField name="[Measures].[合計 / 8歳]" caption="合計 / 8歳" numFmtId="0" hierarchy="104" level="32767"/>
    <cacheField name="[Measures].[合計 / 9歳]" caption="合計 / 9歳" numFmtId="0" hierarchy="105" level="32767"/>
    <cacheField name="[Measures].[合計 / 10歳]" caption="合計 / 10歳" numFmtId="0" hierarchy="106" level="32767"/>
    <cacheField name="[Measures].[合計 / 11歳]" caption="合計 / 11歳" numFmtId="0" hierarchy="107" level="32767"/>
    <cacheField name="[Measures].[合計 / 12歳]" caption="合計 / 12歳" numFmtId="0" hierarchy="108" level="32767"/>
    <cacheField name="[Measures].[合計 / 13歳]" caption="合計 / 13歳" numFmtId="0" hierarchy="109" level="32767"/>
    <cacheField name="[Measures].[合計 / 14歳]" caption="合計 / 14歳" numFmtId="0" hierarchy="110" level="32767"/>
    <cacheField name="[Measures].[合計 / 15歳]" caption="合計 / 15歳" numFmtId="0" hierarchy="111" level="32767"/>
    <cacheField name="[Measures].[合計 / 16歳]" caption="合計 / 16歳" numFmtId="0" hierarchy="112" level="32767"/>
    <cacheField name="[Measures].[合計 / 17歳]" caption="合計 / 17歳" numFmtId="0" hierarchy="113" level="32767"/>
    <cacheField name="[Measures].[合計 / 18歳]" caption="合計 / 18歳" numFmtId="0" hierarchy="114" level="32767"/>
    <cacheField name="[Measures].[合計 / 19歳]" caption="合計 / 19歳" numFmtId="0" hierarchy="115" level="32767"/>
    <cacheField name="[Measures].[合計 / 20歳]" caption="合計 / 20歳" numFmtId="0" hierarchy="118" level="32767"/>
    <cacheField name="[Measures].[合計 / 21歳]" caption="合計 / 21歳" numFmtId="0" hierarchy="116" level="32767"/>
    <cacheField name="[Measures].[合計 / 22歳]" caption="合計 / 22歳" numFmtId="0" hierarchy="117" level="32767"/>
    <cacheField name="[Measures].[合計 / 23歳]" caption="合計 / 23歳" numFmtId="0" hierarchy="119" level="32767"/>
    <cacheField name="[Measures].[合計 / 24歳]" caption="合計 / 24歳" numFmtId="0" hierarchy="120" level="32767"/>
    <cacheField name="[Measures].[合計 / 25歳]" caption="合計 / 25歳" numFmtId="0" hierarchy="121" level="32767"/>
    <cacheField name="[Measures].[合計 / 26歳]" caption="合計 / 26歳" numFmtId="0" hierarchy="122" level="32767"/>
    <cacheField name="[Measures].[合計 / 27歳]" caption="合計 / 27歳" numFmtId="0" hierarchy="123" level="32767"/>
    <cacheField name="[Measures].[合計 / 28歳]" caption="合計 / 28歳" numFmtId="0" hierarchy="124" level="32767"/>
    <cacheField name="[Measures].[合計 / 29歳]" caption="合計 / 29歳" numFmtId="0" hierarchy="125" level="32767"/>
    <cacheField name="[Measures].[合計 / 30歳]" caption="合計 / 30歳" numFmtId="0" hierarchy="126" level="32767"/>
    <cacheField name="[Measures].[合計 / 31歳]" caption="合計 / 31歳" numFmtId="0" hierarchy="129" level="32767"/>
    <cacheField name="[Measures].[合計 / 32歳]" caption="合計 / 32歳" numFmtId="0" hierarchy="127" level="32767"/>
    <cacheField name="[Measures].[合計 / 33歳]" caption="合計 / 33歳" numFmtId="0" hierarchy="128" level="32767"/>
    <cacheField name="[Measures].[合計 / 34歳]" caption="合計 / 34歳" numFmtId="0" hierarchy="130" level="32767"/>
    <cacheField name="[Measures].[合計 / 35歳]" caption="合計 / 35歳" numFmtId="0" hierarchy="131" level="32767"/>
    <cacheField name="[Measures].[合計 / 36歳]" caption="合計 / 36歳" numFmtId="0" hierarchy="132" level="32767"/>
    <cacheField name="[Measures].[合計 / 37歳]" caption="合計 / 37歳" numFmtId="0" hierarchy="133" level="32767"/>
    <cacheField name="[Measures].[合計 / 38歳]" caption="合計 / 38歳" numFmtId="0" hierarchy="134" level="32767"/>
    <cacheField name="[Measures].[合計 / 39歳]" caption="合計 / 39歳" numFmtId="0" hierarchy="136" level="32767"/>
    <cacheField name="[Measures].[合計 / 40歳]" caption="合計 / 40歳" numFmtId="0" hierarchy="135" level="32767"/>
    <cacheField name="[Measures].[合計 / 41歳]" caption="合計 / 41歳" numFmtId="0" hierarchy="137" level="32767"/>
    <cacheField name="[Measures].[合計 / 42歳]" caption="合計 / 42歳" numFmtId="0" hierarchy="139" level="32767"/>
    <cacheField name="[Measures].[合計 / 43歳]" caption="合計 / 43歳" numFmtId="0" hierarchy="138" level="32767"/>
    <cacheField name="[Measures].[合計 / 44歳]" caption="合計 / 44歳" numFmtId="0" hierarchy="140" level="32767"/>
    <cacheField name="[Measures].[合計 / 45歳]" caption="合計 / 45歳" numFmtId="0" hierarchy="141" level="32767"/>
    <cacheField name="[Measures].[合計 / 46歳]" caption="合計 / 46歳" numFmtId="0" hierarchy="142" level="32767"/>
    <cacheField name="[Measures].[合計 / 47歳]" caption="合計 / 47歳" numFmtId="0" hierarchy="143" level="32767"/>
    <cacheField name="[Measures].[合計 / 48歳]" caption="合計 / 48歳" numFmtId="0" hierarchy="144" level="32767"/>
    <cacheField name="[Measures].[合計 / 49歳]" caption="合計 / 49歳" numFmtId="0" hierarchy="145" level="32767"/>
    <cacheField name="[Measures].[合計 / 50歳]" caption="合計 / 50歳" numFmtId="0" hierarchy="146" level="32767"/>
    <cacheField name="[Measures].[合計 / 51歳]" caption="合計 / 51歳" numFmtId="0" hierarchy="147" level="32767"/>
    <cacheField name="[Measures].[合計 / 52歳]" caption="合計 / 52歳" numFmtId="0" hierarchy="148" level="32767"/>
    <cacheField name="[Measures].[合計 / 53歳]" caption="合計 / 53歳" numFmtId="0" hierarchy="149" level="32767"/>
    <cacheField name="[Measures].[合計 / 54歳]" caption="合計 / 54歳" numFmtId="0" hierarchy="150" level="32767"/>
    <cacheField name="[Measures].[合計 / 55歳]" caption="合計 / 55歳" numFmtId="0" hierarchy="151" level="32767"/>
    <cacheField name="[Measures].[合計 / 56歳]" caption="合計 / 56歳" numFmtId="0" hierarchy="152" level="32767"/>
    <cacheField name="[Measures].[合計 / 57歳]" caption="合計 / 57歳" numFmtId="0" hierarchy="153" level="32767"/>
    <cacheField name="[Measures].[合計 / 58歳]" caption="合計 / 58歳" numFmtId="0" hierarchy="154" level="32767"/>
    <cacheField name="[Measures].[合計 / 59歳]" caption="合計 / 59歳" numFmtId="0" hierarchy="155" level="32767"/>
    <cacheField name="[Measures].[合計 / 60歳]" caption="合計 / 60歳" numFmtId="0" hierarchy="156" level="32767"/>
    <cacheField name="[Measures].[合計 / 61歳]" caption="合計 / 61歳" numFmtId="0" hierarchy="157" level="32767"/>
    <cacheField name="[Measures].[合計 / 62歳]" caption="合計 / 62歳" numFmtId="0" hierarchy="158" level="32767"/>
    <cacheField name="[Measures].[合計 / 63歳]" caption="合計 / 63歳" numFmtId="0" hierarchy="159" level="32767"/>
    <cacheField name="[Measures].[合計 / 64歳]" caption="合計 / 64歳" numFmtId="0" hierarchy="160" level="32767"/>
    <cacheField name="[Measures].[合計 / 65歳]" caption="合計 / 65歳" numFmtId="0" hierarchy="161" level="32767"/>
    <cacheField name="[Measures].[合計 / 66歳]" caption="合計 / 66歳" numFmtId="0" hierarchy="162" level="32767"/>
    <cacheField name="[Measures].[合計 / 67歳]" caption="合計 / 67歳" numFmtId="0" hierarchy="163" level="32767"/>
    <cacheField name="[Measures].[合計 / 68歳]" caption="合計 / 68歳" numFmtId="0" hierarchy="164" level="32767"/>
    <cacheField name="[Measures].[合計 / 69歳]" caption="合計 / 69歳" numFmtId="0" hierarchy="165" level="32767"/>
    <cacheField name="[Measures].[合計 / 70歳]" caption="合計 / 70歳" numFmtId="0" hierarchy="166" level="32767"/>
    <cacheField name="[Measures].[合計 / 71歳]" caption="合計 / 71歳" numFmtId="0" hierarchy="167" level="32767"/>
    <cacheField name="[Measures].[合計 / 72歳]" caption="合計 / 72歳" numFmtId="0" hierarchy="168" level="32767"/>
    <cacheField name="[Measures].[合計 / 73歳]" caption="合計 / 73歳" numFmtId="0" hierarchy="169" level="32767"/>
    <cacheField name="[Measures].[合計 / 74歳]" caption="合計 / 74歳" numFmtId="0" hierarchy="170" level="32767"/>
    <cacheField name="[Measures].[合計 / 75歳]" caption="合計 / 75歳" numFmtId="0" hierarchy="171" level="32767"/>
    <cacheField name="[Measures].[合計 / 76歳]" caption="合計 / 76歳" numFmtId="0" hierarchy="172" level="32767"/>
    <cacheField name="[Measures].[合計 / 77歳]" caption="合計 / 77歳" numFmtId="0" hierarchy="173" level="32767"/>
    <cacheField name="[Measures].[合計 / 78歳]" caption="合計 / 78歳" numFmtId="0" hierarchy="174" level="32767"/>
    <cacheField name="[Measures].[合計 / 79歳]" caption="合計 / 79歳" numFmtId="0" hierarchy="175" level="32767"/>
    <cacheField name="[Measures].[合計 / 80歳]" caption="合計 / 80歳" numFmtId="0" hierarchy="176" level="32767"/>
    <cacheField name="[Measures].[合計 / 81歳]" caption="合計 / 81歳" numFmtId="0" hierarchy="177" level="32767"/>
    <cacheField name="[Measures].[合計 / 82歳]" caption="合計 / 82歳" numFmtId="0" hierarchy="178" level="32767"/>
    <cacheField name="[Measures].[合計 / 83歳]" caption="合計 / 83歳" numFmtId="0" hierarchy="179" level="32767"/>
    <cacheField name="[Measures].[合計 / 84歳]" caption="合計 / 84歳" numFmtId="0" hierarchy="180" level="32767"/>
    <cacheField name="[Measures].[合計 / 85歳以上]" caption="合計 / 85歳以上" numFmtId="0" hierarchy="181" level="32767"/>
    <cacheField name="[町丁目_時系列].[町丁目].[町丁目]" caption="町丁目" numFmtId="0" hierarchy="91" level="1">
      <sharedItems containsSemiMixedTypes="0" containsNonDate="0" containsString="0"/>
    </cacheField>
  </cacheFields>
  <cacheHierarchies count="182">
    <cacheHierarchy uniqueName="[マスターデータ].[西暦]" caption="西暦" attribute="1" defaultMemberUniqueName="[マスターデータ].[西暦].[All]" allUniqueName="[マスターデータ].[西暦].[All]" dimensionUniqueName="[マスターデータ]" displayFolder="" count="2" memberValueDatatype="20" unbalanced="0">
      <fieldsUsage count="2">
        <fieldUsage x="-1"/>
        <fieldUsage x="0"/>
      </fieldsUsage>
    </cacheHierarchy>
    <cacheHierarchy uniqueName="[マスターデータ].[行政センター]" caption="行政センター" attribute="1" defaultMemberUniqueName="[マスターデータ].[行政センター].[All]" allUniqueName="[マスターデータ].[行政センター].[All]" dimensionUniqueName="[マスターデータ]" displayFolder="" count="0" memberValueDatatype="130" unbalanced="0"/>
    <cacheHierarchy uniqueName="[マスターデータ].[町丁目]" caption="町丁目" attribute="1" defaultMemberUniqueName="[マスターデータ].[町丁目].[All]" allUniqueName="[マスターデータ].[町丁目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2" memberValueDatatype="130" unbalanced="0">
      <fieldsUsage count="2">
        <fieldUsage x="-1"/>
        <fieldUsage x="1"/>
      </fieldsUsage>
    </cacheHierarchy>
    <cacheHierarchy uniqueName="[マスターデータ].[0歳]" caption="0歳" attribute="1" defaultMemberUniqueName="[マスターデータ].[0歳].[All]" allUniqueName="[マスターデータ].[0歳].[All]" dimensionUniqueName="[マスターデータ]" displayFolder="" count="0" memberValueDatatype="20" unbalanced="0"/>
    <cacheHierarchy uniqueName="[マスターデータ].[1歳]" caption="1歳" attribute="1" defaultMemberUniqueName="[マスターデータ].[1歳].[All]" allUniqueName="[マスターデータ].[1歳].[All]" dimensionUniqueName="[マスターデータ]" displayFolder="" count="0" memberValueDatatype="20" unbalanced="0"/>
    <cacheHierarchy uniqueName="[マスターデータ].[2歳]" caption="2歳" attribute="1" defaultMemberUniqueName="[マスターデータ].[2歳].[All]" allUniqueName="[マスターデータ].[2歳].[All]" dimensionUniqueName="[マスターデータ]" displayFolder="" count="0" memberValueDatatype="20" unbalanced="0"/>
    <cacheHierarchy uniqueName="[マスターデータ].[3歳]" caption="3歳" attribute="1" defaultMemberUniqueName="[マスターデータ].[3歳].[All]" allUniqueName="[マスターデータ].[3歳].[All]" dimensionUniqueName="[マスターデータ]" displayFolder="" count="0" memberValueDatatype="20" unbalanced="0"/>
    <cacheHierarchy uniqueName="[マスターデータ].[4歳]" caption="4歳" attribute="1" defaultMemberUniqueName="[マスターデータ].[4歳].[All]" allUniqueName="[マスターデータ].[4歳].[All]" dimensionUniqueName="[マスターデータ]" displayFolder="" count="0" memberValueDatatype="20" unbalanced="0"/>
    <cacheHierarchy uniqueName="[マスターデータ].[5歳]" caption="5歳" attribute="1" defaultMemberUniqueName="[マスターデータ].[5歳].[All]" allUniqueName="[マスターデータ].[5歳].[All]" dimensionUniqueName="[マスターデータ]" displayFolder="" count="0" memberValueDatatype="20" unbalanced="0"/>
    <cacheHierarchy uniqueName="[マスターデータ].[6歳]" caption="6歳" attribute="1" defaultMemberUniqueName="[マスターデータ].[6歳].[All]" allUniqueName="[マスターデータ].[6歳].[All]" dimensionUniqueName="[マスターデータ]" displayFolder="" count="0" memberValueDatatype="20" unbalanced="0"/>
    <cacheHierarchy uniqueName="[マスターデータ].[7歳]" caption="7歳" attribute="1" defaultMemberUniqueName="[マスターデータ].[7歳].[All]" allUniqueName="[マスターデータ].[7歳].[All]" dimensionUniqueName="[マスターデータ]" displayFolder="" count="0" memberValueDatatype="20" unbalanced="0"/>
    <cacheHierarchy uniqueName="[マスターデータ].[8歳]" caption="8歳" attribute="1" defaultMemberUniqueName="[マスターデータ].[8歳].[All]" allUniqueName="[マスターデータ].[8歳].[All]" dimensionUniqueName="[マスターデータ]" displayFolder="" count="0" memberValueDatatype="20" unbalanced="0"/>
    <cacheHierarchy uniqueName="[マスターデータ].[9歳]" caption="9歳" attribute="1" defaultMemberUniqueName="[マスターデータ].[9歳].[All]" allUniqueName="[マスターデータ].[9歳].[All]" dimensionUniqueName="[マスターデータ]" displayFolder="" count="0" memberValueDatatype="20" unbalanced="0"/>
    <cacheHierarchy uniqueName="[マスターデータ].[10歳]" caption="10歳" attribute="1" defaultMemberUniqueName="[マスターデータ].[10歳].[All]" allUniqueName="[マスターデータ].[10歳].[All]" dimensionUniqueName="[マスターデータ]" displayFolder="" count="0" memberValueDatatype="20" unbalanced="0"/>
    <cacheHierarchy uniqueName="[マスターデータ].[11歳]" caption="11歳" attribute="1" defaultMemberUniqueName="[マスターデータ].[11歳].[All]" allUniqueName="[マスターデータ].[11歳].[All]" dimensionUniqueName="[マスターデータ]" displayFolder="" count="0" memberValueDatatype="20" unbalanced="0"/>
    <cacheHierarchy uniqueName="[マスターデータ].[12歳]" caption="12歳" attribute="1" defaultMemberUniqueName="[マスターデータ].[12歳].[All]" allUniqueName="[マスターデータ].[12歳].[All]" dimensionUniqueName="[マスターデータ]" displayFolder="" count="0" memberValueDatatype="20" unbalanced="0"/>
    <cacheHierarchy uniqueName="[マスターデータ].[13歳]" caption="13歳" attribute="1" defaultMemberUniqueName="[マスターデータ].[13歳].[All]" allUniqueName="[マスターデータ].[13歳].[All]" dimensionUniqueName="[マスターデータ]" displayFolder="" count="0" memberValueDatatype="20" unbalanced="0"/>
    <cacheHierarchy uniqueName="[マスターデータ].[14歳]" caption="14歳" attribute="1" defaultMemberUniqueName="[マスターデータ].[14歳].[All]" allUniqueName="[マスターデータ].[14歳].[All]" dimensionUniqueName="[マスターデータ]" displayFolder="" count="0" memberValueDatatype="20" unbalanced="0"/>
    <cacheHierarchy uniqueName="[マスターデータ].[15歳]" caption="15歳" attribute="1" defaultMemberUniqueName="[マスターデータ].[15歳].[All]" allUniqueName="[マスターデータ].[15歳].[All]" dimensionUniqueName="[マスターデータ]" displayFolder="" count="0" memberValueDatatype="20" unbalanced="0"/>
    <cacheHierarchy uniqueName="[マスターデータ].[16歳]" caption="16歳" attribute="1" defaultMemberUniqueName="[マスターデータ].[16歳].[All]" allUniqueName="[マスターデータ].[16歳].[All]" dimensionUniqueName="[マスターデータ]" displayFolder="" count="0" memberValueDatatype="20" unbalanced="0"/>
    <cacheHierarchy uniqueName="[マスターデータ].[17歳]" caption="17歳" attribute="1" defaultMemberUniqueName="[マスターデータ].[17歳].[All]" allUniqueName="[マスターデータ].[17歳].[All]" dimensionUniqueName="[マスターデータ]" displayFolder="" count="0" memberValueDatatype="20" unbalanced="0"/>
    <cacheHierarchy uniqueName="[マスターデータ].[18歳]" caption="18歳" attribute="1" defaultMemberUniqueName="[マスターデータ].[18歳].[All]" allUniqueName="[マスターデータ].[18歳].[All]" dimensionUniqueName="[マスターデータ]" displayFolder="" count="0" memberValueDatatype="20" unbalanced="0"/>
    <cacheHierarchy uniqueName="[マスターデータ].[19歳]" caption="19歳" attribute="1" defaultMemberUniqueName="[マスターデータ].[19歳].[All]" allUniqueName="[マスターデータ].[19歳].[All]" dimensionUniqueName="[マスターデータ]" displayFolder="" count="0" memberValueDatatype="20" unbalanced="0"/>
    <cacheHierarchy uniqueName="[マスターデータ].[20歳]" caption="20歳" attribute="1" defaultMemberUniqueName="[マスターデータ].[20歳].[All]" allUniqueName="[マスターデータ].[20歳].[All]" dimensionUniqueName="[マスターデータ]" displayFolder="" count="0" memberValueDatatype="20" unbalanced="0"/>
    <cacheHierarchy uniqueName="[マスターデータ].[21歳]" caption="21歳" attribute="1" defaultMemberUniqueName="[マスターデータ].[21歳].[All]" allUniqueName="[マスターデータ].[21歳].[All]" dimensionUniqueName="[マスターデータ]" displayFolder="" count="0" memberValueDatatype="20" unbalanced="0"/>
    <cacheHierarchy uniqueName="[マスターデータ].[22歳]" caption="22歳" attribute="1" defaultMemberUniqueName="[マスターデータ].[22歳].[All]" allUniqueName="[マスターデータ].[22歳].[All]" dimensionUniqueName="[マスターデータ]" displayFolder="" count="0" memberValueDatatype="20" unbalanced="0"/>
    <cacheHierarchy uniqueName="[マスターデータ].[23歳]" caption="23歳" attribute="1" defaultMemberUniqueName="[マスターデータ].[23歳].[All]" allUniqueName="[マスターデータ].[23歳].[All]" dimensionUniqueName="[マスターデータ]" displayFolder="" count="0" memberValueDatatype="20" unbalanced="0"/>
    <cacheHierarchy uniqueName="[マスターデータ].[24歳]" caption="24歳" attribute="1" defaultMemberUniqueName="[マスターデータ].[24歳].[All]" allUniqueName="[マスターデータ].[24歳].[All]" dimensionUniqueName="[マスターデータ]" displayFolder="" count="0" memberValueDatatype="20" unbalanced="0"/>
    <cacheHierarchy uniqueName="[マスターデータ].[25歳]" caption="25歳" attribute="1" defaultMemberUniqueName="[マスターデータ].[25歳].[All]" allUniqueName="[マスターデータ].[25歳].[All]" dimensionUniqueName="[マスターデータ]" displayFolder="" count="0" memberValueDatatype="20" unbalanced="0"/>
    <cacheHierarchy uniqueName="[マスターデータ].[26歳]" caption="26歳" attribute="1" defaultMemberUniqueName="[マスターデータ].[26歳].[All]" allUniqueName="[マスターデータ].[26歳].[All]" dimensionUniqueName="[マスターデータ]" displayFolder="" count="0" memberValueDatatype="20" unbalanced="0"/>
    <cacheHierarchy uniqueName="[マスターデータ].[27歳]" caption="27歳" attribute="1" defaultMemberUniqueName="[マスターデータ].[27歳].[All]" allUniqueName="[マスターデータ].[27歳].[All]" dimensionUniqueName="[マスターデータ]" displayFolder="" count="0" memberValueDatatype="20" unbalanced="0"/>
    <cacheHierarchy uniqueName="[マスターデータ].[28歳]" caption="28歳" attribute="1" defaultMemberUniqueName="[マスターデータ].[28歳].[All]" allUniqueName="[マスターデータ].[28歳].[All]" dimensionUniqueName="[マスターデータ]" displayFolder="" count="0" memberValueDatatype="20" unbalanced="0"/>
    <cacheHierarchy uniqueName="[マスターデータ].[29歳]" caption="29歳" attribute="1" defaultMemberUniqueName="[マスターデータ].[29歳].[All]" allUniqueName="[マスターデータ].[29歳].[All]" dimensionUniqueName="[マスターデータ]" displayFolder="" count="0" memberValueDatatype="20" unbalanced="0"/>
    <cacheHierarchy uniqueName="[マスターデータ].[30歳]" caption="30歳" attribute="1" defaultMemberUniqueName="[マスターデータ].[30歳].[All]" allUniqueName="[マスターデータ].[30歳].[All]" dimensionUniqueName="[マスターデータ]" displayFolder="" count="0" memberValueDatatype="20" unbalanced="0"/>
    <cacheHierarchy uniqueName="[マスターデータ].[31歳]" caption="31歳" attribute="1" defaultMemberUniqueName="[マスターデータ].[31歳].[All]" allUniqueName="[マスターデータ].[31歳].[All]" dimensionUniqueName="[マスターデータ]" displayFolder="" count="0" memberValueDatatype="20" unbalanced="0"/>
    <cacheHierarchy uniqueName="[マスターデータ].[32歳]" caption="32歳" attribute="1" defaultMemberUniqueName="[マスターデータ].[32歳].[All]" allUniqueName="[マスターデータ].[32歳].[All]" dimensionUniqueName="[マスターデータ]" displayFolder="" count="0" memberValueDatatype="20" unbalanced="0"/>
    <cacheHierarchy uniqueName="[マスターデータ].[33歳]" caption="33歳" attribute="1" defaultMemberUniqueName="[マスターデータ].[33歳].[All]" allUniqueName="[マスターデータ].[33歳].[All]" dimensionUniqueName="[マスターデータ]" displayFolder="" count="0" memberValueDatatype="20" unbalanced="0"/>
    <cacheHierarchy uniqueName="[マスターデータ].[34歳]" caption="34歳" attribute="1" defaultMemberUniqueName="[マスターデータ].[34歳].[All]" allUniqueName="[マスターデータ].[34歳].[All]" dimensionUniqueName="[マスターデータ]" displayFolder="" count="0" memberValueDatatype="20" unbalanced="0"/>
    <cacheHierarchy uniqueName="[マスターデータ].[35歳]" caption="35歳" attribute="1" defaultMemberUniqueName="[マスターデータ].[35歳].[All]" allUniqueName="[マスターデータ].[35歳].[All]" dimensionUniqueName="[マスターデータ]" displayFolder="" count="0" memberValueDatatype="20" unbalanced="0"/>
    <cacheHierarchy uniqueName="[マスターデータ].[36歳]" caption="36歳" attribute="1" defaultMemberUniqueName="[マスターデータ].[36歳].[All]" allUniqueName="[マスターデータ].[36歳].[All]" dimensionUniqueName="[マスターデータ]" displayFolder="" count="0" memberValueDatatype="20" unbalanced="0"/>
    <cacheHierarchy uniqueName="[マスターデータ].[37歳]" caption="37歳" attribute="1" defaultMemberUniqueName="[マスターデータ].[37歳].[All]" allUniqueName="[マスターデータ].[37歳].[All]" dimensionUniqueName="[マスターデータ]" displayFolder="" count="0" memberValueDatatype="20" unbalanced="0"/>
    <cacheHierarchy uniqueName="[マスターデータ].[38歳]" caption="38歳" attribute="1" defaultMemberUniqueName="[マスターデータ].[38歳].[All]" allUniqueName="[マスターデータ].[38歳].[All]" dimensionUniqueName="[マスターデータ]" displayFolder="" count="0" memberValueDatatype="20" unbalanced="0"/>
    <cacheHierarchy uniqueName="[マスターデータ].[39歳]" caption="39歳" attribute="1" defaultMemberUniqueName="[マスターデータ].[39歳].[All]" allUniqueName="[マスターデータ].[39歳].[All]" dimensionUniqueName="[マスターデータ]" displayFolder="" count="0" memberValueDatatype="20" unbalanced="0"/>
    <cacheHierarchy uniqueName="[マスターデータ].[40歳]" caption="40歳" attribute="1" defaultMemberUniqueName="[マスターデータ].[40歳].[All]" allUniqueName="[マスターデータ].[40歳].[All]" dimensionUniqueName="[マスターデータ]" displayFolder="" count="0" memberValueDatatype="20" unbalanced="0"/>
    <cacheHierarchy uniqueName="[マスターデータ].[41歳]" caption="41歳" attribute="1" defaultMemberUniqueName="[マスターデータ].[41歳].[All]" allUniqueName="[マスターデータ].[41歳].[All]" dimensionUniqueName="[マスターデータ]" displayFolder="" count="0" memberValueDatatype="20" unbalanced="0"/>
    <cacheHierarchy uniqueName="[マスターデータ].[42歳]" caption="42歳" attribute="1" defaultMemberUniqueName="[マスターデータ].[42歳].[All]" allUniqueName="[マスターデータ].[42歳].[All]" dimensionUniqueName="[マスターデータ]" displayFolder="" count="0" memberValueDatatype="20" unbalanced="0"/>
    <cacheHierarchy uniqueName="[マスターデータ].[43歳]" caption="43歳" attribute="1" defaultMemberUniqueName="[マスターデータ].[43歳].[All]" allUniqueName="[マスターデータ].[43歳].[All]" dimensionUniqueName="[マスターデータ]" displayFolder="" count="0" memberValueDatatype="20" unbalanced="0"/>
    <cacheHierarchy uniqueName="[マスターデータ].[44歳]" caption="44歳" attribute="1" defaultMemberUniqueName="[マスターデータ].[44歳].[All]" allUniqueName="[マスターデータ].[44歳].[All]" dimensionUniqueName="[マスターデータ]" displayFolder="" count="0" memberValueDatatype="20" unbalanced="0"/>
    <cacheHierarchy uniqueName="[マスターデータ].[45歳]" caption="45歳" attribute="1" defaultMemberUniqueName="[マスターデータ].[45歳].[All]" allUniqueName="[マスターデータ].[45歳].[All]" dimensionUniqueName="[マスターデータ]" displayFolder="" count="0" memberValueDatatype="20" unbalanced="0"/>
    <cacheHierarchy uniqueName="[マスターデータ].[46歳]" caption="46歳" attribute="1" defaultMemberUniqueName="[マスターデータ].[46歳].[All]" allUniqueName="[マスターデータ].[46歳].[All]" dimensionUniqueName="[マスターデータ]" displayFolder="" count="0" memberValueDatatype="20" unbalanced="0"/>
    <cacheHierarchy uniqueName="[マスターデータ].[47歳]" caption="47歳" attribute="1" defaultMemberUniqueName="[マスターデータ].[47歳].[All]" allUniqueName="[マスターデータ].[47歳].[All]" dimensionUniqueName="[マスターデータ]" displayFolder="" count="0" memberValueDatatype="20" unbalanced="0"/>
    <cacheHierarchy uniqueName="[マスターデータ].[48歳]" caption="48歳" attribute="1" defaultMemberUniqueName="[マスターデータ].[48歳].[All]" allUniqueName="[マスターデータ].[48歳].[All]" dimensionUniqueName="[マスターデータ]" displayFolder="" count="0" memberValueDatatype="20" unbalanced="0"/>
    <cacheHierarchy uniqueName="[マスターデータ].[49歳]" caption="49歳" attribute="1" defaultMemberUniqueName="[マスターデータ].[49歳].[All]" allUniqueName="[マスターデータ].[49歳].[All]" dimensionUniqueName="[マスターデータ]" displayFolder="" count="0" memberValueDatatype="20" unbalanced="0"/>
    <cacheHierarchy uniqueName="[マスターデータ].[50歳]" caption="50歳" attribute="1" defaultMemberUniqueName="[マスターデータ].[50歳].[All]" allUniqueName="[マスターデータ].[50歳].[All]" dimensionUniqueName="[マスターデータ]" displayFolder="" count="0" memberValueDatatype="20" unbalanced="0"/>
    <cacheHierarchy uniqueName="[マスターデータ].[51歳]" caption="51歳" attribute="1" defaultMemberUniqueName="[マスターデータ].[51歳].[All]" allUniqueName="[マスターデータ].[51歳].[All]" dimensionUniqueName="[マスターデータ]" displayFolder="" count="0" memberValueDatatype="20" unbalanced="0"/>
    <cacheHierarchy uniqueName="[マスターデータ].[52歳]" caption="52歳" attribute="1" defaultMemberUniqueName="[マスターデータ].[52歳].[All]" allUniqueName="[マスターデータ].[52歳].[All]" dimensionUniqueName="[マスターデータ]" displayFolder="" count="0" memberValueDatatype="20" unbalanced="0"/>
    <cacheHierarchy uniqueName="[マスターデータ].[53歳]" caption="53歳" attribute="1" defaultMemberUniqueName="[マスターデータ].[53歳].[All]" allUniqueName="[マスターデータ].[53歳].[All]" dimensionUniqueName="[マスターデータ]" displayFolder="" count="0" memberValueDatatype="20" unbalanced="0"/>
    <cacheHierarchy uniqueName="[マスターデータ].[54歳]" caption="54歳" attribute="1" defaultMemberUniqueName="[マスターデータ].[54歳].[All]" allUniqueName="[マスターデータ].[54歳].[All]" dimensionUniqueName="[マスターデータ]" displayFolder="" count="0" memberValueDatatype="20" unbalanced="0"/>
    <cacheHierarchy uniqueName="[マスターデータ].[55歳]" caption="55歳" attribute="1" defaultMemberUniqueName="[マスターデータ].[55歳].[All]" allUniqueName="[マスターデータ].[55歳].[All]" dimensionUniqueName="[マスターデータ]" displayFolder="" count="0" memberValueDatatype="20" unbalanced="0"/>
    <cacheHierarchy uniqueName="[マスターデータ].[56歳]" caption="56歳" attribute="1" defaultMemberUniqueName="[マスターデータ].[56歳].[All]" allUniqueName="[マスターデータ].[56歳].[All]" dimensionUniqueName="[マスターデータ]" displayFolder="" count="0" memberValueDatatype="20" unbalanced="0"/>
    <cacheHierarchy uniqueName="[マスターデータ].[57歳]" caption="57歳" attribute="1" defaultMemberUniqueName="[マスターデータ].[57歳].[All]" allUniqueName="[マスターデータ].[57歳].[All]" dimensionUniqueName="[マスターデータ]" displayFolder="" count="0" memberValueDatatype="20" unbalanced="0"/>
    <cacheHierarchy uniqueName="[マスターデータ].[58歳]" caption="58歳" attribute="1" defaultMemberUniqueName="[マスターデータ].[58歳].[All]" allUniqueName="[マスターデータ].[58歳].[All]" dimensionUniqueName="[マスターデータ]" displayFolder="" count="0" memberValueDatatype="20" unbalanced="0"/>
    <cacheHierarchy uniqueName="[マスターデータ].[59歳]" caption="59歳" attribute="1" defaultMemberUniqueName="[マスターデータ].[59歳].[All]" allUniqueName="[マスターデータ].[59歳].[All]" dimensionUniqueName="[マスターデータ]" displayFolder="" count="0" memberValueDatatype="20" unbalanced="0"/>
    <cacheHierarchy uniqueName="[マスターデータ].[60歳]" caption="60歳" attribute="1" defaultMemberUniqueName="[マスターデータ].[60歳].[All]" allUniqueName="[マスターデータ].[60歳].[All]" dimensionUniqueName="[マスターデータ]" displayFolder="" count="0" memberValueDatatype="20" unbalanced="0"/>
    <cacheHierarchy uniqueName="[マスターデータ].[61歳]" caption="61歳" attribute="1" defaultMemberUniqueName="[マスターデータ].[61歳].[All]" allUniqueName="[マスターデータ].[61歳].[All]" dimensionUniqueName="[マスターデータ]" displayFolder="" count="0" memberValueDatatype="20" unbalanced="0"/>
    <cacheHierarchy uniqueName="[マスターデータ].[62歳]" caption="62歳" attribute="1" defaultMemberUniqueName="[マスターデータ].[62歳].[All]" allUniqueName="[マスターデータ].[62歳].[All]" dimensionUniqueName="[マスターデータ]" displayFolder="" count="0" memberValueDatatype="20" unbalanced="0"/>
    <cacheHierarchy uniqueName="[マスターデータ].[63歳]" caption="63歳" attribute="1" defaultMemberUniqueName="[マスターデータ].[63歳].[All]" allUniqueName="[マスターデータ].[63歳].[All]" dimensionUniqueName="[マスターデータ]" displayFolder="" count="0" memberValueDatatype="20" unbalanced="0"/>
    <cacheHierarchy uniqueName="[マスターデータ].[64歳]" caption="64歳" attribute="1" defaultMemberUniqueName="[マスターデータ].[64歳].[All]" allUniqueName="[マスターデータ].[64歳].[All]" dimensionUniqueName="[マスターデータ]" displayFolder="" count="0" memberValueDatatype="20" unbalanced="0"/>
    <cacheHierarchy uniqueName="[マスターデータ].[65歳]" caption="65歳" attribute="1" defaultMemberUniqueName="[マスターデータ].[65歳].[All]" allUniqueName="[マスターデータ].[65歳].[All]" dimensionUniqueName="[マスターデータ]" displayFolder="" count="0" memberValueDatatype="20" unbalanced="0"/>
    <cacheHierarchy uniqueName="[マスターデータ].[66歳]" caption="66歳" attribute="1" defaultMemberUniqueName="[マスターデータ].[66歳].[All]" allUniqueName="[マスターデータ].[66歳].[All]" dimensionUniqueName="[マスターデータ]" displayFolder="" count="0" memberValueDatatype="20" unbalanced="0"/>
    <cacheHierarchy uniqueName="[マスターデータ].[67歳]" caption="67歳" attribute="1" defaultMemberUniqueName="[マスターデータ].[67歳].[All]" allUniqueName="[マスターデータ].[67歳].[All]" dimensionUniqueName="[マスターデータ]" displayFolder="" count="0" memberValueDatatype="20" unbalanced="0"/>
    <cacheHierarchy uniqueName="[マスターデータ].[68歳]" caption="68歳" attribute="1" defaultMemberUniqueName="[マスターデータ].[68歳].[All]" allUniqueName="[マスターデータ].[68歳].[All]" dimensionUniqueName="[マスターデータ]" displayFolder="" count="0" memberValueDatatype="20" unbalanced="0"/>
    <cacheHierarchy uniqueName="[マスターデータ].[69歳]" caption="69歳" attribute="1" defaultMemberUniqueName="[マスターデータ].[69歳].[All]" allUniqueName="[マスターデータ].[69歳].[All]" dimensionUniqueName="[マスターデータ]" displayFolder="" count="0" memberValueDatatype="20" unbalanced="0"/>
    <cacheHierarchy uniqueName="[マスターデータ].[70歳]" caption="70歳" attribute="1" defaultMemberUniqueName="[マスターデータ].[70歳].[All]" allUniqueName="[マスターデータ].[70歳].[All]" dimensionUniqueName="[マスターデータ]" displayFolder="" count="0" memberValueDatatype="20" unbalanced="0"/>
    <cacheHierarchy uniqueName="[マスターデータ].[71歳]" caption="71歳" attribute="1" defaultMemberUniqueName="[マスターデータ].[71歳].[All]" allUniqueName="[マスターデータ].[71歳].[All]" dimensionUniqueName="[マスターデータ]" displayFolder="" count="0" memberValueDatatype="20" unbalanced="0"/>
    <cacheHierarchy uniqueName="[マスターデータ].[72歳]" caption="72歳" attribute="1" defaultMemberUniqueName="[マスターデータ].[72歳].[All]" allUniqueName="[マスターデータ].[72歳].[All]" dimensionUniqueName="[マスターデータ]" displayFolder="" count="0" memberValueDatatype="20" unbalanced="0"/>
    <cacheHierarchy uniqueName="[マスターデータ].[73歳]" caption="73歳" attribute="1" defaultMemberUniqueName="[マスターデータ].[73歳].[All]" allUniqueName="[マスターデータ].[73歳].[All]" dimensionUniqueName="[マスターデータ]" displayFolder="" count="0" memberValueDatatype="20" unbalanced="0"/>
    <cacheHierarchy uniqueName="[マスターデータ].[74歳]" caption="74歳" attribute="1" defaultMemberUniqueName="[マスターデータ].[74歳].[All]" allUniqueName="[マスターデータ].[74歳].[All]" dimensionUniqueName="[マスターデータ]" displayFolder="" count="0" memberValueDatatype="20" unbalanced="0"/>
    <cacheHierarchy uniqueName="[マスターデータ].[75歳]" caption="75歳" attribute="1" defaultMemberUniqueName="[マスターデータ].[75歳].[All]" allUniqueName="[マスターデータ].[75歳].[All]" dimensionUniqueName="[マスターデータ]" displayFolder="" count="0" memberValueDatatype="20" unbalanced="0"/>
    <cacheHierarchy uniqueName="[マスターデータ].[76歳]" caption="76歳" attribute="1" defaultMemberUniqueName="[マスターデータ].[76歳].[All]" allUniqueName="[マスターデータ].[76歳].[All]" dimensionUniqueName="[マスターデータ]" displayFolder="" count="0" memberValueDatatype="20" unbalanced="0"/>
    <cacheHierarchy uniqueName="[マスターデータ].[77歳]" caption="77歳" attribute="1" defaultMemberUniqueName="[マスターデータ].[77歳].[All]" allUniqueName="[マスターデータ].[77歳].[All]" dimensionUniqueName="[マスターデータ]" displayFolder="" count="0" memberValueDatatype="20" unbalanced="0"/>
    <cacheHierarchy uniqueName="[マスターデータ].[78歳]" caption="78歳" attribute="1" defaultMemberUniqueName="[マスターデータ].[78歳].[All]" allUniqueName="[マスターデータ].[78歳].[All]" dimensionUniqueName="[マスターデータ]" displayFolder="" count="0" memberValueDatatype="20" unbalanced="0"/>
    <cacheHierarchy uniqueName="[マスターデータ].[79歳]" caption="79歳" attribute="1" defaultMemberUniqueName="[マスターデータ].[79歳].[All]" allUniqueName="[マスターデータ].[79歳].[All]" dimensionUniqueName="[マスターデータ]" displayFolder="" count="0" memberValueDatatype="20" unbalanced="0"/>
    <cacheHierarchy uniqueName="[マスターデータ].[80歳]" caption="80歳" attribute="1" defaultMemberUniqueName="[マスターデータ].[80歳].[All]" allUniqueName="[マスターデータ].[80歳].[All]" dimensionUniqueName="[マスターデータ]" displayFolder="" count="0" memberValueDatatype="20" unbalanced="0"/>
    <cacheHierarchy uniqueName="[マスターデータ].[81歳]" caption="81歳" attribute="1" defaultMemberUniqueName="[マスターデータ].[81歳].[All]" allUniqueName="[マスターデータ].[81歳].[All]" dimensionUniqueName="[マスターデータ]" displayFolder="" count="0" memberValueDatatype="20" unbalanced="0"/>
    <cacheHierarchy uniqueName="[マスターデータ].[82歳]" caption="82歳" attribute="1" defaultMemberUniqueName="[マスターデータ].[82歳].[All]" allUniqueName="[マスターデータ].[82歳].[All]" dimensionUniqueName="[マスターデータ]" displayFolder="" count="0" memberValueDatatype="20" unbalanced="0"/>
    <cacheHierarchy uniqueName="[マスターデータ].[83歳]" caption="83歳" attribute="1" defaultMemberUniqueName="[マスターデータ].[83歳].[All]" allUniqueName="[マスターデータ].[83歳].[All]" dimensionUniqueName="[マスターデータ]" displayFolder="" count="0" memberValueDatatype="20" unbalanced="0"/>
    <cacheHierarchy uniqueName="[マスターデータ].[84歳]" caption="84歳" attribute="1" defaultMemberUniqueName="[マスターデータ].[84歳].[All]" allUniqueName="[マスターデータ].[84歳].[All]" dimensionUniqueName="[マスターデータ]" displayFolder="" count="0" memberValueDatatype="20" unbalanced="0"/>
    <cacheHierarchy uniqueName="[マスターデータ].[85歳以上]" caption="85歳以上" attribute="1" defaultMemberUniqueName="[マスターデータ].[85歳以上].[All]" allUniqueName="[マスターデータ].[85歳以上].[All]" dimensionUniqueName="[マスターデータ]" displayFolder="" count="0" memberValueDatatype="20" unbalanced="0"/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2" memberValueDatatype="130" unbalanced="0"/>
    <cacheHierarchy uniqueName="[町丁目_時系列].[町丁目]" caption="町丁目" attribute="1" defaultMemberUniqueName="[町丁目_時系列].[町丁目].[All]" allUniqueName="[町丁目_時系列].[町丁目].[All]" dimensionUniqueName="[町丁目_時系列]" displayFolder="" count="2" memberValueDatatype="130" unbalanced="0">
      <fieldsUsage count="2">
        <fieldUsage x="-1"/>
        <fieldUsage x="88"/>
      </fieldsUsage>
    </cacheHierarchy>
    <cacheHierarchy uniqueName="[Measures].[__XL_Count マスターデータ]" caption="__XL_Count マスターデータ" measure="1" displayFolder="" measureGroup="マスターデータ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町丁目_時系列]" caption="__XL_Count 町丁目_時系列" measure="1" displayFolder="" measureGroup="町丁目_時系列" count="0" hidden="1"/>
    <cacheHierarchy uniqueName="[Measures].[__No measures defined]" caption="__No measures defined" measure="1" displayFolder="" count="0" hidden="1"/>
    <cacheHierarchy uniqueName="[Measures].[合計 / 0歳]" caption="合計 / 0歳" measure="1" displayFolder="" measureGroup="マスターデータ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合計 / 1歳]" caption="合計 / 1歳" measure="1" displayFolder="" measureGroup="マスターデータ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合計 / 2歳]" caption="合計 / 2歳" measure="1" displayFolder="" measureGroup="マスターデータ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合計 / 3歳]" caption="合計 / 3歳" measure="1" displayFolder="" measureGroup="マスターデータ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合計 / 4歳]" caption="合計 / 4歳" measure="1" displayFolder="" measureGroup="マスターデータ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合計 / 5歳]" caption="合計 / 5歳" measure="1" displayFolder="" measureGroup="マスターデータ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合計 / 6歳]" caption="合計 / 6歳" measure="1" displayFolder="" measureGroup="マスターデータ" count="0" oneField="1" hidden="1">
      <fieldsUsage count="1">
        <fieldUsage x="8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合計 / 7歳]" caption="合計 / 7歳" measure="1" displayFolder="" measureGroup="マスターデータ" count="0" oneField="1" hidden="1">
      <fieldsUsage count="1">
        <fieldUsage x="9"/>
      </fieldsUsage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合計 / 8歳]" caption="合計 / 8歳" measure="1" displayFolder="" measureGroup="マスターデータ" count="0" oneField="1" hidden="1">
      <fieldsUsage count="1">
        <fieldUsage x="10"/>
      </fieldsUsage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合計 / 9歳]" caption="合計 / 9歳" measure="1" displayFolder="" measureGroup="マスターデータ" count="0" oneField="1" hidden="1">
      <fieldsUsage count="1">
        <fieldUsage x="11"/>
      </fieldsUsage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合計 / 10歳]" caption="合計 / 10歳" measure="1" displayFolder="" measureGroup="マスターデータ" count="0" oneField="1" hidden="1">
      <fieldsUsage count="1">
        <fieldUsage x="12"/>
      </fieldsUsage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合計 / 11歳]" caption="合計 / 11歳" measure="1" displayFolder="" measureGroup="マスターデータ" count="0" oneField="1" hidden="1">
      <fieldsUsage count="1">
        <fieldUsage x="13"/>
      </fieldsUsage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合計 / 12歳]" caption="合計 / 12歳" measure="1" displayFolder="" measureGroup="マスターデータ" count="0" oneField="1" hidden="1">
      <fieldsUsage count="1">
        <fieldUsage x="14"/>
      </fieldsUsage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合計 / 13歳]" caption="合計 / 13歳" measure="1" displayFolder="" measureGroup="マスターデータ" count="0" oneField="1" hidden="1">
      <fieldsUsage count="1">
        <fieldUsage x="15"/>
      </fieldsUsage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合計 / 14歳]" caption="合計 / 14歳" measure="1" displayFolder="" measureGroup="マスターデータ" count="0" oneField="1" hidden="1">
      <fieldsUsage count="1">
        <fieldUsage x="16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合計 / 15歳]" caption="合計 / 15歳" measure="1" displayFolder="" measureGroup="マスターデータ" count="0" oneField="1" hidden="1">
      <fieldsUsage count="1">
        <fieldUsage x="17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合計 / 16歳]" caption="合計 / 16歳" measure="1" displayFolder="" measureGroup="マスターデータ" count="0" oneField="1" hidden="1">
      <fieldsUsage count="1">
        <fieldUsage x="18"/>
      </fieldsUsage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合計 / 17歳]" caption="合計 / 17歳" measure="1" displayFolder="" measureGroup="マスターデータ" count="0" oneField="1" hidden="1">
      <fieldsUsage count="1">
        <fieldUsage x="19"/>
      </fieldsUsage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合計 / 18歳]" caption="合計 / 18歳" measure="1" displayFolder="" measureGroup="マスターデータ" count="0" oneField="1" hidden="1">
      <fieldsUsage count="1">
        <fieldUsage x="20"/>
      </fieldsUsage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合計 / 19歳]" caption="合計 / 19歳" measure="1" displayFolder="" measureGroup="マスターデータ" count="0" oneField="1" hidden="1">
      <fieldsUsage count="1">
        <fieldUsage x="21"/>
      </fieldsUsage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合計 / 21歳]" caption="合計 / 21歳" measure="1" displayFolder="" measureGroup="マスターデータ" count="0" oneField="1" hidden="1">
      <fieldsUsage count="1">
        <fieldUsage x="23"/>
      </fieldsUsage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合計 / 22歳]" caption="合計 / 22歳" measure="1" displayFolder="" measureGroup="マスターデータ" count="0" oneField="1" hidden="1">
      <fieldsUsage count="1">
        <fieldUsage x="24"/>
      </fieldsUsage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合計 / 20歳]" caption="合計 / 20歳" measure="1" displayFolder="" measureGroup="マスターデータ" count="0" oneField="1" hidden="1">
      <fieldsUsage count="1">
        <fieldUsage x="22"/>
      </fieldsUsage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合計 / 23歳]" caption="合計 / 23歳" measure="1" displayFolder="" measureGroup="マスターデータ" count="0" oneField="1" hidden="1">
      <fieldsUsage count="1">
        <fieldUsage x="25"/>
      </fieldsUsage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合計 / 24歳]" caption="合計 / 24歳" measure="1" displayFolder="" measureGroup="マスターデータ" count="0" oneField="1" hidden="1">
      <fieldsUsage count="1">
        <fieldUsage x="26"/>
      </fieldsUsage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合計 / 25歳]" caption="合計 / 25歳" measure="1" displayFolder="" measureGroup="マスターデータ" count="0" oneField="1" hidden="1">
      <fieldsUsage count="1">
        <fieldUsage x="27"/>
      </fieldsUsage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合計 / 26歳]" caption="合計 / 26歳" measure="1" displayFolder="" measureGroup="マスターデータ" count="0" oneField="1" hidden="1">
      <fieldsUsage count="1">
        <fieldUsage x="28"/>
      </fieldsUsage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合計 / 27歳]" caption="合計 / 27歳" measure="1" displayFolder="" measureGroup="マスターデータ" count="0" oneField="1" hidden="1">
      <fieldsUsage count="1">
        <fieldUsage x="29"/>
      </fieldsUsage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合計 / 28歳]" caption="合計 / 28歳" measure="1" displayFolder="" measureGroup="マスターデータ" count="0" oneField="1" hidden="1">
      <fieldsUsage count="1">
        <fieldUsage x="30"/>
      </fieldsUsage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合計 / 29歳]" caption="合計 / 29歳" measure="1" displayFolder="" measureGroup="マスターデータ" count="0" oneField="1" hidden="1">
      <fieldsUsage count="1">
        <fieldUsage x="31"/>
      </fieldsUsage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合計 / 30歳]" caption="合計 / 30歳" measure="1" displayFolder="" measureGroup="マスターデータ" count="0" oneField="1" hidden="1">
      <fieldsUsage count="1">
        <fieldUsage x="32"/>
      </fieldsUsage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合計 / 32歳]" caption="合計 / 32歳" measure="1" displayFolder="" measureGroup="マスターデータ" count="0" oneField="1" hidden="1">
      <fieldsUsage count="1">
        <fieldUsage x="34"/>
      </fieldsUsage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合計 / 33歳]" caption="合計 / 33歳" measure="1" displayFolder="" measureGroup="マスターデータ" count="0" oneField="1" hidden="1">
      <fieldsUsage count="1">
        <fieldUsage x="35"/>
      </fieldsUsage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合計 / 31歳]" caption="合計 / 31歳" measure="1" displayFolder="" measureGroup="マスターデータ" count="0" oneField="1" hidden="1">
      <fieldsUsage count="1">
        <fieldUsage x="33"/>
      </fieldsUsage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合計 / 34歳]" caption="合計 / 34歳" measure="1" displayFolder="" measureGroup="マスターデータ" count="0" oneField="1" hidden="1">
      <fieldsUsage count="1">
        <fieldUsage x="36"/>
      </fieldsUsage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合計 / 35歳]" caption="合計 / 35歳" measure="1" displayFolder="" measureGroup="マスターデータ" count="0" oneField="1" hidden="1">
      <fieldsUsage count="1">
        <fieldUsage x="37"/>
      </fieldsUsage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合計 / 36歳]" caption="合計 / 36歳" measure="1" displayFolder="" measureGroup="マスターデータ" count="0" oneField="1" hidden="1">
      <fieldsUsage count="1">
        <fieldUsage x="38"/>
      </fieldsUsage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合計 / 37歳]" caption="合計 / 37歳" measure="1" displayFolder="" measureGroup="マスターデータ" count="0" oneField="1" hidden="1">
      <fieldsUsage count="1">
        <fieldUsage x="39"/>
      </fieldsUsage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合計 / 38歳]" caption="合計 / 38歳" measure="1" displayFolder="" measureGroup="マスターデータ" count="0" oneField="1" hidden="1">
      <fieldsUsage count="1">
        <fieldUsage x="40"/>
      </fieldsUsage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合計 / 40歳]" caption="合計 / 40歳" measure="1" displayFolder="" measureGroup="マスターデータ" count="0" oneField="1" hidden="1">
      <fieldsUsage count="1">
        <fieldUsage x="42"/>
      </fieldsUsage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合計 / 39歳]" caption="合計 / 39歳" measure="1" displayFolder="" measureGroup="マスターデータ" count="0" oneField="1" hidden="1">
      <fieldsUsage count="1">
        <fieldUsage x="41"/>
      </fieldsUsage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合計 / 41歳]" caption="合計 / 41歳" measure="1" displayFolder="" measureGroup="マスターデータ" count="0" oneField="1" hidden="1">
      <fieldsUsage count="1">
        <fieldUsage x="43"/>
      </fieldsUsage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合計 / 43歳]" caption="合計 / 43歳" measure="1" displayFolder="" measureGroup="マスターデータ" count="0" oneField="1" hidden="1">
      <fieldsUsage count="1">
        <fieldUsage x="45"/>
      </fieldsUsage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合計 / 42歳]" caption="合計 / 42歳" measure="1" displayFolder="" measureGroup="マスターデータ" count="0" oneField="1" hidden="1">
      <fieldsUsage count="1">
        <fieldUsage x="44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合計 / 44歳]" caption="合計 / 44歳" measure="1" displayFolder="" measureGroup="マスターデータ" count="0" oneField="1" hidden="1">
      <fieldsUsage count="1">
        <fieldUsage x="46"/>
      </fieldsUsage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合計 / 45歳]" caption="合計 / 45歳" measure="1" displayFolder="" measureGroup="マスターデータ" count="0" oneField="1" hidden="1">
      <fieldsUsage count="1">
        <fieldUsage x="47"/>
      </fieldsUsage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合計 / 46歳]" caption="合計 / 46歳" measure="1" displayFolder="" measureGroup="マスターデータ" count="0" oneField="1" hidden="1">
      <fieldsUsage count="1">
        <fieldUsage x="48"/>
      </fieldsUsage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合計 / 47歳]" caption="合計 / 47歳" measure="1" displayFolder="" measureGroup="マスターデータ" count="0" oneField="1" hidden="1">
      <fieldsUsage count="1">
        <fieldUsage x="49"/>
      </fieldsUsage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合計 / 48歳]" caption="合計 / 48歳" measure="1" displayFolder="" measureGroup="マスターデータ" count="0" oneField="1" hidden="1">
      <fieldsUsage count="1">
        <fieldUsage x="50"/>
      </fieldsUsage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合計 / 49歳]" caption="合計 / 49歳" measure="1" displayFolder="" measureGroup="マスターデータ" count="0" oneField="1" hidden="1">
      <fieldsUsage count="1">
        <fieldUsage x="51"/>
      </fieldsUsage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合計 / 50歳]" caption="合計 / 50歳" measure="1" displayFolder="" measureGroup="マスターデータ" count="0" oneField="1" hidden="1">
      <fieldsUsage count="1">
        <fieldUsage x="52"/>
      </fieldsUsage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合計 / 51歳]" caption="合計 / 51歳" measure="1" displayFolder="" measureGroup="マスターデータ" count="0" oneField="1" hidden="1">
      <fieldsUsage count="1">
        <fieldUsage x="53"/>
      </fieldsUsage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合計 / 52歳]" caption="合計 / 52歳" measure="1" displayFolder="" measureGroup="マスターデータ" count="0" oneField="1" hidden="1">
      <fieldsUsage count="1">
        <fieldUsage x="54"/>
      </fieldsUsage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合計 / 53歳]" caption="合計 / 53歳" measure="1" displayFolder="" measureGroup="マスターデータ" count="0" oneField="1" hidden="1">
      <fieldsUsage count="1">
        <fieldUsage x="55"/>
      </fieldsUsage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合計 / 54歳]" caption="合計 / 54歳" measure="1" displayFolder="" measureGroup="マスターデータ" count="0" oneField="1" hidden="1">
      <fieldsUsage count="1">
        <fieldUsage x="56"/>
      </fieldsUsage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合計 / 55歳]" caption="合計 / 55歳" measure="1" displayFolder="" measureGroup="マスターデータ" count="0" oneField="1" hidden="1">
      <fieldsUsage count="1">
        <fieldUsage x="57"/>
      </fieldsUsage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合計 / 56歳]" caption="合計 / 56歳" measure="1" displayFolder="" measureGroup="マスターデータ" count="0" oneField="1" hidden="1">
      <fieldsUsage count="1">
        <fieldUsage x="58"/>
      </fieldsUsage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合計 / 57歳]" caption="合計 / 57歳" measure="1" displayFolder="" measureGroup="マスターデータ" count="0" oneField="1" hidden="1">
      <fieldsUsage count="1">
        <fieldUsage x="59"/>
      </fieldsUsage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合計 / 58歳]" caption="合計 / 58歳" measure="1" displayFolder="" measureGroup="マスターデータ" count="0" oneField="1" hidden="1">
      <fieldsUsage count="1">
        <fieldUsage x="60"/>
      </fieldsUsage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合計 / 59歳]" caption="合計 / 59歳" measure="1" displayFolder="" measureGroup="マスターデータ" count="0" oneField="1" hidden="1">
      <fieldsUsage count="1">
        <fieldUsage x="61"/>
      </fieldsUsage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合計 / 60歳]" caption="合計 / 60歳" measure="1" displayFolder="" measureGroup="マスターデータ" count="0" oneField="1" hidden="1">
      <fieldsUsage count="1">
        <fieldUsage x="62"/>
      </fieldsUsage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合計 / 61歳]" caption="合計 / 61歳" measure="1" displayFolder="" measureGroup="マスターデータ" count="0" oneField="1" hidden="1">
      <fieldsUsage count="1">
        <fieldUsage x="63"/>
      </fieldsUsage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合計 / 62歳]" caption="合計 / 62歳" measure="1" displayFolder="" measureGroup="マスターデータ" count="0" oneField="1" hidden="1">
      <fieldsUsage count="1">
        <fieldUsage x="64"/>
      </fieldsUsage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合計 / 63歳]" caption="合計 / 63歳" measure="1" displayFolder="" measureGroup="マスターデータ" count="0" oneField="1" hidden="1">
      <fieldsUsage count="1">
        <fieldUsage x="65"/>
      </fieldsUsage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合計 / 64歳]" caption="合計 / 64歳" measure="1" displayFolder="" measureGroup="マスターデータ" count="0" oneField="1" hidden="1">
      <fieldsUsage count="1">
        <fieldUsage x="66"/>
      </fieldsUsage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合計 / 65歳]" caption="合計 / 65歳" measure="1" displayFolder="" measureGroup="マスターデータ" count="0" oneField="1" hidden="1">
      <fieldsUsage count="1">
        <fieldUsage x="67"/>
      </fieldsUsage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合計 / 66歳]" caption="合計 / 66歳" measure="1" displayFolder="" measureGroup="マスターデータ" count="0" oneField="1" hidden="1">
      <fieldsUsage count="1">
        <fieldUsage x="68"/>
      </fieldsUsage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合計 / 67歳]" caption="合計 / 67歳" measure="1" displayFolder="" measureGroup="マスターデータ" count="0" oneField="1" hidden="1">
      <fieldsUsage count="1">
        <fieldUsage x="69"/>
      </fieldsUsage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合計 / 68歳]" caption="合計 / 68歳" measure="1" displayFolder="" measureGroup="マスターデータ" count="0" oneField="1" hidden="1">
      <fieldsUsage count="1">
        <fieldUsage x="70"/>
      </fieldsUsage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合計 / 69歳]" caption="合計 / 69歳" measure="1" displayFolder="" measureGroup="マスターデータ" count="0" oneField="1" hidden="1">
      <fieldsUsage count="1">
        <fieldUsage x="71"/>
      </fieldsUsage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合計 / 70歳]" caption="合計 / 70歳" measure="1" displayFolder="" measureGroup="マスターデータ" count="0" oneField="1" hidden="1">
      <fieldsUsage count="1">
        <fieldUsage x="72"/>
      </fieldsUsage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合計 / 71歳]" caption="合計 / 71歳" measure="1" displayFolder="" measureGroup="マスターデータ" count="0" oneField="1" hidden="1">
      <fieldsUsage count="1">
        <fieldUsage x="73"/>
      </fieldsUsage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合計 / 72歳]" caption="合計 / 72歳" measure="1" displayFolder="" measureGroup="マスターデータ" count="0" oneField="1" hidden="1">
      <fieldsUsage count="1">
        <fieldUsage x="74"/>
      </fieldsUsage>
      <extLst>
        <ext xmlns:x15="http://schemas.microsoft.com/office/spreadsheetml/2010/11/main" uri="{B97F6D7D-B522-45F9-BDA1-12C45D357490}">
          <x15:cacheHierarchy aggregatedColumn="76"/>
        </ext>
      </extLst>
    </cacheHierarchy>
    <cacheHierarchy uniqueName="[Measures].[合計 / 73歳]" caption="合計 / 73歳" measure="1" displayFolder="" measureGroup="マスターデータ" count="0" oneField="1" hidden="1">
      <fieldsUsage count="1">
        <fieldUsage x="75"/>
      </fieldsUsage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合計 / 74歳]" caption="合計 / 74歳" measure="1" displayFolder="" measureGroup="マスターデータ" count="0" oneField="1" hidden="1">
      <fieldsUsage count="1">
        <fieldUsage x="76"/>
      </fieldsUsage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合計 / 75歳]" caption="合計 / 75歳" measure="1" displayFolder="" measureGroup="マスターデータ" count="0" oneField="1" hidden="1">
      <fieldsUsage count="1">
        <fieldUsage x="77"/>
      </fieldsUsage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合計 / 76歳]" caption="合計 / 76歳" measure="1" displayFolder="" measureGroup="マスターデータ" count="0" oneField="1" hidden="1">
      <fieldsUsage count="1">
        <fieldUsage x="78"/>
      </fieldsUsage>
      <extLst>
        <ext xmlns:x15="http://schemas.microsoft.com/office/spreadsheetml/2010/11/main" uri="{B97F6D7D-B522-45F9-BDA1-12C45D357490}">
          <x15:cacheHierarchy aggregatedColumn="80"/>
        </ext>
      </extLst>
    </cacheHierarchy>
    <cacheHierarchy uniqueName="[Measures].[合計 / 77歳]" caption="合計 / 77歳" measure="1" displayFolder="" measureGroup="マスターデータ" count="0" oneField="1" hidden="1">
      <fieldsUsage count="1">
        <fieldUsage x="79"/>
      </fieldsUsage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合計 / 78歳]" caption="合計 / 78歳" measure="1" displayFolder="" measureGroup="マスターデータ" count="0" oneField="1" hidden="1">
      <fieldsUsage count="1">
        <fieldUsage x="80"/>
      </fieldsUsage>
      <extLst>
        <ext xmlns:x15="http://schemas.microsoft.com/office/spreadsheetml/2010/11/main" uri="{B97F6D7D-B522-45F9-BDA1-12C45D357490}">
          <x15:cacheHierarchy aggregatedColumn="82"/>
        </ext>
      </extLst>
    </cacheHierarchy>
    <cacheHierarchy uniqueName="[Measures].[合計 / 79歳]" caption="合計 / 79歳" measure="1" displayFolder="" measureGroup="マスターデータ" count="0" oneField="1" hidden="1">
      <fieldsUsage count="1">
        <fieldUsage x="81"/>
      </fieldsUsage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合計 / 80歳]" caption="合計 / 80歳" measure="1" displayFolder="" measureGroup="マスターデータ" count="0" oneField="1" hidden="1">
      <fieldsUsage count="1">
        <fieldUsage x="82"/>
      </fieldsUsage>
      <extLst>
        <ext xmlns:x15="http://schemas.microsoft.com/office/spreadsheetml/2010/11/main" uri="{B97F6D7D-B522-45F9-BDA1-12C45D357490}">
          <x15:cacheHierarchy aggregatedColumn="84"/>
        </ext>
      </extLst>
    </cacheHierarchy>
    <cacheHierarchy uniqueName="[Measures].[合計 / 81歳]" caption="合計 / 81歳" measure="1" displayFolder="" measureGroup="マスターデータ" count="0" oneField="1" hidden="1">
      <fieldsUsage count="1">
        <fieldUsage x="83"/>
      </fieldsUsage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合計 / 82歳]" caption="合計 / 82歳" measure="1" displayFolder="" measureGroup="マスターデータ" count="0" oneField="1" hidden="1">
      <fieldsUsage count="1">
        <fieldUsage x="84"/>
      </fieldsUsage>
      <extLst>
        <ext xmlns:x15="http://schemas.microsoft.com/office/spreadsheetml/2010/11/main" uri="{B97F6D7D-B522-45F9-BDA1-12C45D357490}">
          <x15:cacheHierarchy aggregatedColumn="86"/>
        </ext>
      </extLst>
    </cacheHierarchy>
    <cacheHierarchy uniqueName="[Measures].[合計 / 83歳]" caption="合計 / 83歳" measure="1" displayFolder="" measureGroup="マスターデータ" count="0" oneField="1" hidden="1">
      <fieldsUsage count="1">
        <fieldUsage x="85"/>
      </fieldsUsage>
      <extLst>
        <ext xmlns:x15="http://schemas.microsoft.com/office/spreadsheetml/2010/11/main" uri="{B97F6D7D-B522-45F9-BDA1-12C45D357490}">
          <x15:cacheHierarchy aggregatedColumn="87"/>
        </ext>
      </extLst>
    </cacheHierarchy>
    <cacheHierarchy uniqueName="[Measures].[合計 / 84歳]" caption="合計 / 84歳" measure="1" displayFolder="" measureGroup="マスターデータ" count="0" oneField="1" hidden="1">
      <fieldsUsage count="1">
        <fieldUsage x="86"/>
      </fieldsUsage>
      <extLst>
        <ext xmlns:x15="http://schemas.microsoft.com/office/spreadsheetml/2010/11/main" uri="{B97F6D7D-B522-45F9-BDA1-12C45D357490}">
          <x15:cacheHierarchy aggregatedColumn="88"/>
        </ext>
      </extLst>
    </cacheHierarchy>
    <cacheHierarchy uniqueName="[Measures].[合計 / 85歳以上]" caption="合計 / 85歳以上" measure="1" displayFolder="" measureGroup="マスターデータ" count="0" oneField="1" hidden="1">
      <fieldsUsage count="1">
        <fieldUsage x="87"/>
      </fieldsUsage>
      <extLst>
        <ext xmlns:x15="http://schemas.microsoft.com/office/spreadsheetml/2010/11/main" uri="{B97F6D7D-B522-45F9-BDA1-12C45D357490}">
          <x15:cacheHierarchy aggregatedColumn="89"/>
        </ext>
      </extLst>
    </cacheHierarchy>
  </cacheHierarchies>
  <kpis count="0"/>
  <dimensions count="4">
    <dimension measure="1" name="Measures" uniqueName="[Measures]" caption="Measures"/>
    <dimension name="マスターデータ" uniqueName="[マスターデータ]" caption="マスターデータ"/>
    <dimension name="行政センター_時系列" uniqueName="[行政センター_時系列]" caption="行政センター_時系列"/>
    <dimension name="町丁目_時系列" uniqueName="[町丁目_時系列]" caption="町丁目_時系列"/>
  </dimensions>
  <measureGroups count="3">
    <measureGroup name="マスターデータ" caption="マスターデータ"/>
    <measureGroup name="行政センター_時系列" caption="行政センター_時系列"/>
    <measureGroup name="町丁目_時系列" caption="町丁目_時系列"/>
  </measureGroups>
  <maps count="5">
    <map measureGroup="0" dimension="1"/>
    <map measureGroup="0" dimension="2"/>
    <map measureGroup="0" dimension="3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343.658610416664" backgroundQuery="1" createdVersion="6" refreshedVersion="6" minRefreshableVersion="3" recordCount="0" supportSubquery="1" supportAdvancedDrill="1" xr:uid="{38006489-7073-4406-924F-ACDEACDBFA46}">
  <cacheSource type="external" connectionId="1"/>
  <cacheFields count="88">
    <cacheField name="[マスターデータ].[性別].[性別]" caption="性別" numFmtId="0" hierarchy="3" level="1">
      <sharedItems count="1">
        <s v="女性"/>
      </sharedItems>
    </cacheField>
    <cacheField name="[Measures].[合計 / 0歳]" caption="合計 / 0歳" numFmtId="0" hierarchy="96" level="32767"/>
    <cacheField name="[Measures].[合計 / 1歳]" caption="合計 / 1歳" numFmtId="0" hierarchy="97" level="32767"/>
    <cacheField name="[Measures].[合計 / 2歳]" caption="合計 / 2歳" numFmtId="0" hierarchy="98" level="32767"/>
    <cacheField name="[Measures].[合計 / 3歳]" caption="合計 / 3歳" numFmtId="0" hierarchy="99" level="32767"/>
    <cacheField name="[Measures].[合計 / 4歳]" caption="合計 / 4歳" numFmtId="0" hierarchy="100" level="32767"/>
    <cacheField name="[Measures].[合計 / 5歳]" caption="合計 / 5歳" numFmtId="0" hierarchy="101" level="32767"/>
    <cacheField name="[Measures].[合計 / 6歳]" caption="合計 / 6歳" numFmtId="0" hierarchy="102" level="32767"/>
    <cacheField name="[Measures].[合計 / 7歳]" caption="合計 / 7歳" numFmtId="0" hierarchy="103" level="32767"/>
    <cacheField name="[Measures].[合計 / 8歳]" caption="合計 / 8歳" numFmtId="0" hierarchy="104" level="32767"/>
    <cacheField name="[Measures].[合計 / 9歳]" caption="合計 / 9歳" numFmtId="0" hierarchy="105" level="32767"/>
    <cacheField name="[Measures].[合計 / 10歳]" caption="合計 / 10歳" numFmtId="0" hierarchy="106" level="32767"/>
    <cacheField name="[Measures].[合計 / 11歳]" caption="合計 / 11歳" numFmtId="0" hierarchy="107" level="32767"/>
    <cacheField name="[Measures].[合計 / 12歳]" caption="合計 / 12歳" numFmtId="0" hierarchy="108" level="32767"/>
    <cacheField name="[Measures].[合計 / 13歳]" caption="合計 / 13歳" numFmtId="0" hierarchy="109" level="32767"/>
    <cacheField name="[Measures].[合計 / 14歳]" caption="合計 / 14歳" numFmtId="0" hierarchy="110" level="32767"/>
    <cacheField name="[Measures].[合計 / 15歳]" caption="合計 / 15歳" numFmtId="0" hierarchy="111" level="32767"/>
    <cacheField name="[Measures].[合計 / 16歳]" caption="合計 / 16歳" numFmtId="0" hierarchy="112" level="32767"/>
    <cacheField name="[Measures].[合計 / 17歳]" caption="合計 / 17歳" numFmtId="0" hierarchy="113" level="32767"/>
    <cacheField name="[Measures].[合計 / 18歳]" caption="合計 / 18歳" numFmtId="0" hierarchy="114" level="32767"/>
    <cacheField name="[Measures].[合計 / 19歳]" caption="合計 / 19歳" numFmtId="0" hierarchy="115" level="32767"/>
    <cacheField name="[Measures].[合計 / 20歳]" caption="合計 / 20歳" numFmtId="0" hierarchy="118" level="32767"/>
    <cacheField name="[Measures].[合計 / 21歳]" caption="合計 / 21歳" numFmtId="0" hierarchy="116" level="32767"/>
    <cacheField name="[Measures].[合計 / 22歳]" caption="合計 / 22歳" numFmtId="0" hierarchy="117" level="32767"/>
    <cacheField name="[Measures].[合計 / 23歳]" caption="合計 / 23歳" numFmtId="0" hierarchy="119" level="32767"/>
    <cacheField name="[Measures].[合計 / 24歳]" caption="合計 / 24歳" numFmtId="0" hierarchy="120" level="32767"/>
    <cacheField name="[Measures].[合計 / 25歳]" caption="合計 / 25歳" numFmtId="0" hierarchy="121" level="32767"/>
    <cacheField name="[Measures].[合計 / 26歳]" caption="合計 / 26歳" numFmtId="0" hierarchy="122" level="32767"/>
    <cacheField name="[Measures].[合計 / 27歳]" caption="合計 / 27歳" numFmtId="0" hierarchy="123" level="32767"/>
    <cacheField name="[Measures].[合計 / 28歳]" caption="合計 / 28歳" numFmtId="0" hierarchy="124" level="32767"/>
    <cacheField name="[Measures].[合計 / 29歳]" caption="合計 / 29歳" numFmtId="0" hierarchy="125" level="32767"/>
    <cacheField name="[Measures].[合計 / 30歳]" caption="合計 / 30歳" numFmtId="0" hierarchy="126" level="32767"/>
    <cacheField name="[Measures].[合計 / 31歳]" caption="合計 / 31歳" numFmtId="0" hierarchy="129" level="32767"/>
    <cacheField name="[Measures].[合計 / 32歳]" caption="合計 / 32歳" numFmtId="0" hierarchy="127" level="32767"/>
    <cacheField name="[Measures].[合計 / 33歳]" caption="合計 / 33歳" numFmtId="0" hierarchy="128" level="32767"/>
    <cacheField name="[Measures].[合計 / 34歳]" caption="合計 / 34歳" numFmtId="0" hierarchy="130" level="32767"/>
    <cacheField name="[Measures].[合計 / 35歳]" caption="合計 / 35歳" numFmtId="0" hierarchy="131" level="32767"/>
    <cacheField name="[Measures].[合計 / 36歳]" caption="合計 / 36歳" numFmtId="0" hierarchy="132" level="32767"/>
    <cacheField name="[Measures].[合計 / 37歳]" caption="合計 / 37歳" numFmtId="0" hierarchy="133" level="32767"/>
    <cacheField name="[Measures].[合計 / 38歳]" caption="合計 / 38歳" numFmtId="0" hierarchy="134" level="32767"/>
    <cacheField name="[Measures].[合計 / 39歳]" caption="合計 / 39歳" numFmtId="0" hierarchy="136" level="32767"/>
    <cacheField name="[Measures].[合計 / 40歳]" caption="合計 / 40歳" numFmtId="0" hierarchy="135" level="32767"/>
    <cacheField name="[Measures].[合計 / 41歳]" caption="合計 / 41歳" numFmtId="0" hierarchy="137" level="32767"/>
    <cacheField name="[Measures].[合計 / 42歳]" caption="合計 / 42歳" numFmtId="0" hierarchy="139" level="32767"/>
    <cacheField name="[Measures].[合計 / 43歳]" caption="合計 / 43歳" numFmtId="0" hierarchy="138" level="32767"/>
    <cacheField name="[Measures].[合計 / 44歳]" caption="合計 / 44歳" numFmtId="0" hierarchy="140" level="32767"/>
    <cacheField name="[Measures].[合計 / 45歳]" caption="合計 / 45歳" numFmtId="0" hierarchy="141" level="32767"/>
    <cacheField name="[Measures].[合計 / 46歳]" caption="合計 / 46歳" numFmtId="0" hierarchy="142" level="32767"/>
    <cacheField name="[Measures].[合計 / 47歳]" caption="合計 / 47歳" numFmtId="0" hierarchy="143" level="32767"/>
    <cacheField name="[Measures].[合計 / 48歳]" caption="合計 / 48歳" numFmtId="0" hierarchy="144" level="32767"/>
    <cacheField name="[Measures].[合計 / 49歳]" caption="合計 / 49歳" numFmtId="0" hierarchy="145" level="32767"/>
    <cacheField name="[Measures].[合計 / 50歳]" caption="合計 / 50歳" numFmtId="0" hierarchy="146" level="32767"/>
    <cacheField name="[Measures].[合計 / 51歳]" caption="合計 / 51歳" numFmtId="0" hierarchy="147" level="32767"/>
    <cacheField name="[Measures].[合計 / 52歳]" caption="合計 / 52歳" numFmtId="0" hierarchy="148" level="32767"/>
    <cacheField name="[Measures].[合計 / 53歳]" caption="合計 / 53歳" numFmtId="0" hierarchy="149" level="32767"/>
    <cacheField name="[Measures].[合計 / 54歳]" caption="合計 / 54歳" numFmtId="0" hierarchy="150" level="32767"/>
    <cacheField name="[Measures].[合計 / 55歳]" caption="合計 / 55歳" numFmtId="0" hierarchy="151" level="32767"/>
    <cacheField name="[Measures].[合計 / 56歳]" caption="合計 / 56歳" numFmtId="0" hierarchy="152" level="32767"/>
    <cacheField name="[Measures].[合計 / 57歳]" caption="合計 / 57歳" numFmtId="0" hierarchy="153" level="32767"/>
    <cacheField name="[Measures].[合計 / 58歳]" caption="合計 / 58歳" numFmtId="0" hierarchy="154" level="32767"/>
    <cacheField name="[Measures].[合計 / 59歳]" caption="合計 / 59歳" numFmtId="0" hierarchy="155" level="32767"/>
    <cacheField name="[Measures].[合計 / 60歳]" caption="合計 / 60歳" numFmtId="0" hierarchy="156" level="32767"/>
    <cacheField name="[Measures].[合計 / 61歳]" caption="合計 / 61歳" numFmtId="0" hierarchy="157" level="32767"/>
    <cacheField name="[Measures].[合計 / 62歳]" caption="合計 / 62歳" numFmtId="0" hierarchy="158" level="32767"/>
    <cacheField name="[Measures].[合計 / 63歳]" caption="合計 / 63歳" numFmtId="0" hierarchy="159" level="32767"/>
    <cacheField name="[Measures].[合計 / 64歳]" caption="合計 / 64歳" numFmtId="0" hierarchy="160" level="32767"/>
    <cacheField name="[Measures].[合計 / 65歳]" caption="合計 / 65歳" numFmtId="0" hierarchy="161" level="32767"/>
    <cacheField name="[Measures].[合計 / 66歳]" caption="合計 / 66歳" numFmtId="0" hierarchy="162" level="32767"/>
    <cacheField name="[Measures].[合計 / 67歳]" caption="合計 / 67歳" numFmtId="0" hierarchy="163" level="32767"/>
    <cacheField name="[Measures].[合計 / 68歳]" caption="合計 / 68歳" numFmtId="0" hierarchy="164" level="32767"/>
    <cacheField name="[Measures].[合計 / 69歳]" caption="合計 / 69歳" numFmtId="0" hierarchy="165" level="32767"/>
    <cacheField name="[Measures].[合計 / 70歳]" caption="合計 / 70歳" numFmtId="0" hierarchy="166" level="32767"/>
    <cacheField name="[Measures].[合計 / 71歳]" caption="合計 / 71歳" numFmtId="0" hierarchy="167" level="32767"/>
    <cacheField name="[Measures].[合計 / 72歳]" caption="合計 / 72歳" numFmtId="0" hierarchy="168" level="32767"/>
    <cacheField name="[Measures].[合計 / 73歳]" caption="合計 / 73歳" numFmtId="0" hierarchy="169" level="32767"/>
    <cacheField name="[Measures].[合計 / 74歳]" caption="合計 / 74歳" numFmtId="0" hierarchy="170" level="32767"/>
    <cacheField name="[Measures].[合計 / 75歳]" caption="合計 / 75歳" numFmtId="0" hierarchy="171" level="32767"/>
    <cacheField name="[Measures].[合計 / 76歳]" caption="合計 / 76歳" numFmtId="0" hierarchy="172" level="32767"/>
    <cacheField name="[Measures].[合計 / 77歳]" caption="合計 / 77歳" numFmtId="0" hierarchy="173" level="32767"/>
    <cacheField name="[Measures].[合計 / 78歳]" caption="合計 / 78歳" numFmtId="0" hierarchy="174" level="32767"/>
    <cacheField name="[Measures].[合計 / 79歳]" caption="合計 / 79歳" numFmtId="0" hierarchy="175" level="32767"/>
    <cacheField name="[Measures].[合計 / 80歳]" caption="合計 / 80歳" numFmtId="0" hierarchy="176" level="32767"/>
    <cacheField name="[Measures].[合計 / 81歳]" caption="合計 / 81歳" numFmtId="0" hierarchy="177" level="32767"/>
    <cacheField name="[Measures].[合計 / 82歳]" caption="合計 / 82歳" numFmtId="0" hierarchy="178" level="32767"/>
    <cacheField name="[Measures].[合計 / 83歳]" caption="合計 / 83歳" numFmtId="0" hierarchy="179" level="32767"/>
    <cacheField name="[Measures].[合計 / 84歳]" caption="合計 / 84歳" numFmtId="0" hierarchy="180" level="32767"/>
    <cacheField name="[Measures].[合計 / 85歳以上]" caption="合計 / 85歳以上" numFmtId="0" hierarchy="181" level="32767"/>
    <cacheField name="[マスターデータ].[西暦].[西暦]" caption="西暦" numFmtId="0" level="1">
      <sharedItems containsSemiMixedTypes="0" containsNonDate="0" containsString="0"/>
    </cacheField>
  </cacheFields>
  <cacheHierarchies count="182">
    <cacheHierarchy uniqueName="[マスターデータ].[西暦]" caption="西暦" attribute="1" defaultMemberUniqueName="[マスターデータ].[西暦].[All]" allUniqueName="[マスターデータ].[西暦].[All]" dimensionUniqueName="[マスターデータ]" displayFolder="" count="2" memberValueDatatype="20" unbalanced="0">
      <fieldsUsage count="2">
        <fieldUsage x="-1"/>
        <fieldUsage x="87"/>
      </fieldsUsage>
    </cacheHierarchy>
    <cacheHierarchy uniqueName="[マスターデータ].[行政センター]" caption="行政センター" attribute="1" defaultMemberUniqueName="[マスターデータ].[行政センター].[All]" allUniqueName="[マスターデータ].[行政センター].[All]" dimensionUniqueName="[マスターデータ]" displayFolder="" count="2" memberValueDatatype="130" unbalanced="0"/>
    <cacheHierarchy uniqueName="[マスターデータ].[町丁目]" caption="町丁目" attribute="1" defaultMemberUniqueName="[マスターデータ].[町丁目].[All]" allUniqueName="[マスターデータ].[町丁目].[All]" dimensionUniqueName="[マスターデータ]" displayFolder="" count="2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2" memberValueDatatype="130" unbalanced="0">
      <fieldsUsage count="2">
        <fieldUsage x="-1"/>
        <fieldUsage x="0"/>
      </fieldsUsage>
    </cacheHierarchy>
    <cacheHierarchy uniqueName="[マスターデータ].[0歳]" caption="0歳" attribute="1" defaultMemberUniqueName="[マスターデータ].[0歳].[All]" allUniqueName="[マスターデータ].[0歳].[All]" dimensionUniqueName="[マスターデータ]" displayFolder="" count="0" memberValueDatatype="20" unbalanced="0"/>
    <cacheHierarchy uniqueName="[マスターデータ].[1歳]" caption="1歳" attribute="1" defaultMemberUniqueName="[マスターデータ].[1歳].[All]" allUniqueName="[マスターデータ].[1歳].[All]" dimensionUniqueName="[マスターデータ]" displayFolder="" count="0" memberValueDatatype="20" unbalanced="0"/>
    <cacheHierarchy uniqueName="[マスターデータ].[2歳]" caption="2歳" attribute="1" defaultMemberUniqueName="[マスターデータ].[2歳].[All]" allUniqueName="[マスターデータ].[2歳].[All]" dimensionUniqueName="[マスターデータ]" displayFolder="" count="0" memberValueDatatype="20" unbalanced="0"/>
    <cacheHierarchy uniqueName="[マスターデータ].[3歳]" caption="3歳" attribute="1" defaultMemberUniqueName="[マスターデータ].[3歳].[All]" allUniqueName="[マスターデータ].[3歳].[All]" dimensionUniqueName="[マスターデータ]" displayFolder="" count="0" memberValueDatatype="20" unbalanced="0"/>
    <cacheHierarchy uniqueName="[マスターデータ].[4歳]" caption="4歳" attribute="1" defaultMemberUniqueName="[マスターデータ].[4歳].[All]" allUniqueName="[マスターデータ].[4歳].[All]" dimensionUniqueName="[マスターデータ]" displayFolder="" count="0" memberValueDatatype="20" unbalanced="0"/>
    <cacheHierarchy uniqueName="[マスターデータ].[5歳]" caption="5歳" attribute="1" defaultMemberUniqueName="[マスターデータ].[5歳].[All]" allUniqueName="[マスターデータ].[5歳].[All]" dimensionUniqueName="[マスターデータ]" displayFolder="" count="0" memberValueDatatype="20" unbalanced="0"/>
    <cacheHierarchy uniqueName="[マスターデータ].[6歳]" caption="6歳" attribute="1" defaultMemberUniqueName="[マスターデータ].[6歳].[All]" allUniqueName="[マスターデータ].[6歳].[All]" dimensionUniqueName="[マスターデータ]" displayFolder="" count="0" memberValueDatatype="20" unbalanced="0"/>
    <cacheHierarchy uniqueName="[マスターデータ].[7歳]" caption="7歳" attribute="1" defaultMemberUniqueName="[マスターデータ].[7歳].[All]" allUniqueName="[マスターデータ].[7歳].[All]" dimensionUniqueName="[マスターデータ]" displayFolder="" count="0" memberValueDatatype="20" unbalanced="0"/>
    <cacheHierarchy uniqueName="[マスターデータ].[8歳]" caption="8歳" attribute="1" defaultMemberUniqueName="[マスターデータ].[8歳].[All]" allUniqueName="[マスターデータ].[8歳].[All]" dimensionUniqueName="[マスターデータ]" displayFolder="" count="0" memberValueDatatype="20" unbalanced="0"/>
    <cacheHierarchy uniqueName="[マスターデータ].[9歳]" caption="9歳" attribute="1" defaultMemberUniqueName="[マスターデータ].[9歳].[All]" allUniqueName="[マスターデータ].[9歳].[All]" dimensionUniqueName="[マスターデータ]" displayFolder="" count="0" memberValueDatatype="20" unbalanced="0"/>
    <cacheHierarchy uniqueName="[マスターデータ].[10歳]" caption="10歳" attribute="1" defaultMemberUniqueName="[マスターデータ].[10歳].[All]" allUniqueName="[マスターデータ].[10歳].[All]" dimensionUniqueName="[マスターデータ]" displayFolder="" count="0" memberValueDatatype="20" unbalanced="0"/>
    <cacheHierarchy uniqueName="[マスターデータ].[11歳]" caption="11歳" attribute="1" defaultMemberUniqueName="[マスターデータ].[11歳].[All]" allUniqueName="[マスターデータ].[11歳].[All]" dimensionUniqueName="[マスターデータ]" displayFolder="" count="0" memberValueDatatype="20" unbalanced="0"/>
    <cacheHierarchy uniqueName="[マスターデータ].[12歳]" caption="12歳" attribute="1" defaultMemberUniqueName="[マスターデータ].[12歳].[All]" allUniqueName="[マスターデータ].[12歳].[All]" dimensionUniqueName="[マスターデータ]" displayFolder="" count="0" memberValueDatatype="20" unbalanced="0"/>
    <cacheHierarchy uniqueName="[マスターデータ].[13歳]" caption="13歳" attribute="1" defaultMemberUniqueName="[マスターデータ].[13歳].[All]" allUniqueName="[マスターデータ].[13歳].[All]" dimensionUniqueName="[マスターデータ]" displayFolder="" count="0" memberValueDatatype="20" unbalanced="0"/>
    <cacheHierarchy uniqueName="[マスターデータ].[14歳]" caption="14歳" attribute="1" defaultMemberUniqueName="[マスターデータ].[14歳].[All]" allUniqueName="[マスターデータ].[14歳].[All]" dimensionUniqueName="[マスターデータ]" displayFolder="" count="0" memberValueDatatype="20" unbalanced="0"/>
    <cacheHierarchy uniqueName="[マスターデータ].[15歳]" caption="15歳" attribute="1" defaultMemberUniqueName="[マスターデータ].[15歳].[All]" allUniqueName="[マスターデータ].[15歳].[All]" dimensionUniqueName="[マスターデータ]" displayFolder="" count="0" memberValueDatatype="20" unbalanced="0"/>
    <cacheHierarchy uniqueName="[マスターデータ].[16歳]" caption="16歳" attribute="1" defaultMemberUniqueName="[マスターデータ].[16歳].[All]" allUniqueName="[マスターデータ].[16歳].[All]" dimensionUniqueName="[マスターデータ]" displayFolder="" count="0" memberValueDatatype="20" unbalanced="0"/>
    <cacheHierarchy uniqueName="[マスターデータ].[17歳]" caption="17歳" attribute="1" defaultMemberUniqueName="[マスターデータ].[17歳].[All]" allUniqueName="[マスターデータ].[17歳].[All]" dimensionUniqueName="[マスターデータ]" displayFolder="" count="0" memberValueDatatype="20" unbalanced="0"/>
    <cacheHierarchy uniqueName="[マスターデータ].[18歳]" caption="18歳" attribute="1" defaultMemberUniqueName="[マスターデータ].[18歳].[All]" allUniqueName="[マスターデータ].[18歳].[All]" dimensionUniqueName="[マスターデータ]" displayFolder="" count="0" memberValueDatatype="20" unbalanced="0"/>
    <cacheHierarchy uniqueName="[マスターデータ].[19歳]" caption="19歳" attribute="1" defaultMemberUniqueName="[マスターデータ].[19歳].[All]" allUniqueName="[マスターデータ].[19歳].[All]" dimensionUniqueName="[マスターデータ]" displayFolder="" count="0" memberValueDatatype="20" unbalanced="0"/>
    <cacheHierarchy uniqueName="[マスターデータ].[20歳]" caption="20歳" attribute="1" defaultMemberUniqueName="[マスターデータ].[20歳].[All]" allUniqueName="[マスターデータ].[20歳].[All]" dimensionUniqueName="[マスターデータ]" displayFolder="" count="0" memberValueDatatype="20" unbalanced="0"/>
    <cacheHierarchy uniqueName="[マスターデータ].[21歳]" caption="21歳" attribute="1" defaultMemberUniqueName="[マスターデータ].[21歳].[All]" allUniqueName="[マスターデータ].[21歳].[All]" dimensionUniqueName="[マスターデータ]" displayFolder="" count="0" memberValueDatatype="20" unbalanced="0"/>
    <cacheHierarchy uniqueName="[マスターデータ].[22歳]" caption="22歳" attribute="1" defaultMemberUniqueName="[マスターデータ].[22歳].[All]" allUniqueName="[マスターデータ].[22歳].[All]" dimensionUniqueName="[マスターデータ]" displayFolder="" count="0" memberValueDatatype="20" unbalanced="0"/>
    <cacheHierarchy uniqueName="[マスターデータ].[23歳]" caption="23歳" attribute="1" defaultMemberUniqueName="[マスターデータ].[23歳].[All]" allUniqueName="[マスターデータ].[23歳].[All]" dimensionUniqueName="[マスターデータ]" displayFolder="" count="0" memberValueDatatype="20" unbalanced="0"/>
    <cacheHierarchy uniqueName="[マスターデータ].[24歳]" caption="24歳" attribute="1" defaultMemberUniqueName="[マスターデータ].[24歳].[All]" allUniqueName="[マスターデータ].[24歳].[All]" dimensionUniqueName="[マスターデータ]" displayFolder="" count="0" memberValueDatatype="20" unbalanced="0"/>
    <cacheHierarchy uniqueName="[マスターデータ].[25歳]" caption="25歳" attribute="1" defaultMemberUniqueName="[マスターデータ].[25歳].[All]" allUniqueName="[マスターデータ].[25歳].[All]" dimensionUniqueName="[マスターデータ]" displayFolder="" count="0" memberValueDatatype="20" unbalanced="0"/>
    <cacheHierarchy uniqueName="[マスターデータ].[26歳]" caption="26歳" attribute="1" defaultMemberUniqueName="[マスターデータ].[26歳].[All]" allUniqueName="[マスターデータ].[26歳].[All]" dimensionUniqueName="[マスターデータ]" displayFolder="" count="0" memberValueDatatype="20" unbalanced="0"/>
    <cacheHierarchy uniqueName="[マスターデータ].[27歳]" caption="27歳" attribute="1" defaultMemberUniqueName="[マスターデータ].[27歳].[All]" allUniqueName="[マスターデータ].[27歳].[All]" dimensionUniqueName="[マスターデータ]" displayFolder="" count="0" memberValueDatatype="20" unbalanced="0"/>
    <cacheHierarchy uniqueName="[マスターデータ].[28歳]" caption="28歳" attribute="1" defaultMemberUniqueName="[マスターデータ].[28歳].[All]" allUniqueName="[マスターデータ].[28歳].[All]" dimensionUniqueName="[マスターデータ]" displayFolder="" count="0" memberValueDatatype="20" unbalanced="0"/>
    <cacheHierarchy uniqueName="[マスターデータ].[29歳]" caption="29歳" attribute="1" defaultMemberUniqueName="[マスターデータ].[29歳].[All]" allUniqueName="[マスターデータ].[29歳].[All]" dimensionUniqueName="[マスターデータ]" displayFolder="" count="0" memberValueDatatype="20" unbalanced="0"/>
    <cacheHierarchy uniqueName="[マスターデータ].[30歳]" caption="30歳" attribute="1" defaultMemberUniqueName="[マスターデータ].[30歳].[All]" allUniqueName="[マスターデータ].[30歳].[All]" dimensionUniqueName="[マスターデータ]" displayFolder="" count="0" memberValueDatatype="20" unbalanced="0"/>
    <cacheHierarchy uniqueName="[マスターデータ].[31歳]" caption="31歳" attribute="1" defaultMemberUniqueName="[マスターデータ].[31歳].[All]" allUniqueName="[マスターデータ].[31歳].[All]" dimensionUniqueName="[マスターデータ]" displayFolder="" count="0" memberValueDatatype="20" unbalanced="0"/>
    <cacheHierarchy uniqueName="[マスターデータ].[32歳]" caption="32歳" attribute="1" defaultMemberUniqueName="[マスターデータ].[32歳].[All]" allUniqueName="[マスターデータ].[32歳].[All]" dimensionUniqueName="[マスターデータ]" displayFolder="" count="0" memberValueDatatype="20" unbalanced="0"/>
    <cacheHierarchy uniqueName="[マスターデータ].[33歳]" caption="33歳" attribute="1" defaultMemberUniqueName="[マスターデータ].[33歳].[All]" allUniqueName="[マスターデータ].[33歳].[All]" dimensionUniqueName="[マスターデータ]" displayFolder="" count="0" memberValueDatatype="20" unbalanced="0"/>
    <cacheHierarchy uniqueName="[マスターデータ].[34歳]" caption="34歳" attribute="1" defaultMemberUniqueName="[マスターデータ].[34歳].[All]" allUniqueName="[マスターデータ].[34歳].[All]" dimensionUniqueName="[マスターデータ]" displayFolder="" count="0" memberValueDatatype="20" unbalanced="0"/>
    <cacheHierarchy uniqueName="[マスターデータ].[35歳]" caption="35歳" attribute="1" defaultMemberUniqueName="[マスターデータ].[35歳].[All]" allUniqueName="[マスターデータ].[35歳].[All]" dimensionUniqueName="[マスターデータ]" displayFolder="" count="0" memberValueDatatype="20" unbalanced="0"/>
    <cacheHierarchy uniqueName="[マスターデータ].[36歳]" caption="36歳" attribute="1" defaultMemberUniqueName="[マスターデータ].[36歳].[All]" allUniqueName="[マスターデータ].[36歳].[All]" dimensionUniqueName="[マスターデータ]" displayFolder="" count="0" memberValueDatatype="20" unbalanced="0"/>
    <cacheHierarchy uniqueName="[マスターデータ].[37歳]" caption="37歳" attribute="1" defaultMemberUniqueName="[マスターデータ].[37歳].[All]" allUniqueName="[マスターデータ].[37歳].[All]" dimensionUniqueName="[マスターデータ]" displayFolder="" count="0" memberValueDatatype="20" unbalanced="0"/>
    <cacheHierarchy uniqueName="[マスターデータ].[38歳]" caption="38歳" attribute="1" defaultMemberUniqueName="[マスターデータ].[38歳].[All]" allUniqueName="[マスターデータ].[38歳].[All]" dimensionUniqueName="[マスターデータ]" displayFolder="" count="0" memberValueDatatype="20" unbalanced="0"/>
    <cacheHierarchy uniqueName="[マスターデータ].[39歳]" caption="39歳" attribute="1" defaultMemberUniqueName="[マスターデータ].[39歳].[All]" allUniqueName="[マスターデータ].[39歳].[All]" dimensionUniqueName="[マスターデータ]" displayFolder="" count="0" memberValueDatatype="20" unbalanced="0"/>
    <cacheHierarchy uniqueName="[マスターデータ].[40歳]" caption="40歳" attribute="1" defaultMemberUniqueName="[マスターデータ].[40歳].[All]" allUniqueName="[マスターデータ].[40歳].[All]" dimensionUniqueName="[マスターデータ]" displayFolder="" count="0" memberValueDatatype="20" unbalanced="0"/>
    <cacheHierarchy uniqueName="[マスターデータ].[41歳]" caption="41歳" attribute="1" defaultMemberUniqueName="[マスターデータ].[41歳].[All]" allUniqueName="[マスターデータ].[41歳].[All]" dimensionUniqueName="[マスターデータ]" displayFolder="" count="0" memberValueDatatype="20" unbalanced="0"/>
    <cacheHierarchy uniqueName="[マスターデータ].[42歳]" caption="42歳" attribute="1" defaultMemberUniqueName="[マスターデータ].[42歳].[All]" allUniqueName="[マスターデータ].[42歳].[All]" dimensionUniqueName="[マスターデータ]" displayFolder="" count="0" memberValueDatatype="20" unbalanced="0"/>
    <cacheHierarchy uniqueName="[マスターデータ].[43歳]" caption="43歳" attribute="1" defaultMemberUniqueName="[マスターデータ].[43歳].[All]" allUniqueName="[マスターデータ].[43歳].[All]" dimensionUniqueName="[マスターデータ]" displayFolder="" count="0" memberValueDatatype="20" unbalanced="0"/>
    <cacheHierarchy uniqueName="[マスターデータ].[44歳]" caption="44歳" attribute="1" defaultMemberUniqueName="[マスターデータ].[44歳].[All]" allUniqueName="[マスターデータ].[44歳].[All]" dimensionUniqueName="[マスターデータ]" displayFolder="" count="0" memberValueDatatype="20" unbalanced="0"/>
    <cacheHierarchy uniqueName="[マスターデータ].[45歳]" caption="45歳" attribute="1" defaultMemberUniqueName="[マスターデータ].[45歳].[All]" allUniqueName="[マスターデータ].[45歳].[All]" dimensionUniqueName="[マスターデータ]" displayFolder="" count="0" memberValueDatatype="20" unbalanced="0"/>
    <cacheHierarchy uniqueName="[マスターデータ].[46歳]" caption="46歳" attribute="1" defaultMemberUniqueName="[マスターデータ].[46歳].[All]" allUniqueName="[マスターデータ].[46歳].[All]" dimensionUniqueName="[マスターデータ]" displayFolder="" count="0" memberValueDatatype="20" unbalanced="0"/>
    <cacheHierarchy uniqueName="[マスターデータ].[47歳]" caption="47歳" attribute="1" defaultMemberUniqueName="[マスターデータ].[47歳].[All]" allUniqueName="[マスターデータ].[47歳].[All]" dimensionUniqueName="[マスターデータ]" displayFolder="" count="0" memberValueDatatype="20" unbalanced="0"/>
    <cacheHierarchy uniqueName="[マスターデータ].[48歳]" caption="48歳" attribute="1" defaultMemberUniqueName="[マスターデータ].[48歳].[All]" allUniqueName="[マスターデータ].[48歳].[All]" dimensionUniqueName="[マスターデータ]" displayFolder="" count="0" memberValueDatatype="20" unbalanced="0"/>
    <cacheHierarchy uniqueName="[マスターデータ].[49歳]" caption="49歳" attribute="1" defaultMemberUniqueName="[マスターデータ].[49歳].[All]" allUniqueName="[マスターデータ].[49歳].[All]" dimensionUniqueName="[マスターデータ]" displayFolder="" count="0" memberValueDatatype="20" unbalanced="0"/>
    <cacheHierarchy uniqueName="[マスターデータ].[50歳]" caption="50歳" attribute="1" defaultMemberUniqueName="[マスターデータ].[50歳].[All]" allUniqueName="[マスターデータ].[50歳].[All]" dimensionUniqueName="[マスターデータ]" displayFolder="" count="0" memberValueDatatype="20" unbalanced="0"/>
    <cacheHierarchy uniqueName="[マスターデータ].[51歳]" caption="51歳" attribute="1" defaultMemberUniqueName="[マスターデータ].[51歳].[All]" allUniqueName="[マスターデータ].[51歳].[All]" dimensionUniqueName="[マスターデータ]" displayFolder="" count="0" memberValueDatatype="20" unbalanced="0"/>
    <cacheHierarchy uniqueName="[マスターデータ].[52歳]" caption="52歳" attribute="1" defaultMemberUniqueName="[マスターデータ].[52歳].[All]" allUniqueName="[マスターデータ].[52歳].[All]" dimensionUniqueName="[マスターデータ]" displayFolder="" count="0" memberValueDatatype="20" unbalanced="0"/>
    <cacheHierarchy uniqueName="[マスターデータ].[53歳]" caption="53歳" attribute="1" defaultMemberUniqueName="[マスターデータ].[53歳].[All]" allUniqueName="[マスターデータ].[53歳].[All]" dimensionUniqueName="[マスターデータ]" displayFolder="" count="0" memberValueDatatype="20" unbalanced="0"/>
    <cacheHierarchy uniqueName="[マスターデータ].[54歳]" caption="54歳" attribute="1" defaultMemberUniqueName="[マスターデータ].[54歳].[All]" allUniqueName="[マスターデータ].[54歳].[All]" dimensionUniqueName="[マスターデータ]" displayFolder="" count="0" memberValueDatatype="20" unbalanced="0"/>
    <cacheHierarchy uniqueName="[マスターデータ].[55歳]" caption="55歳" attribute="1" defaultMemberUniqueName="[マスターデータ].[55歳].[All]" allUniqueName="[マスターデータ].[55歳].[All]" dimensionUniqueName="[マスターデータ]" displayFolder="" count="0" memberValueDatatype="20" unbalanced="0"/>
    <cacheHierarchy uniqueName="[マスターデータ].[56歳]" caption="56歳" attribute="1" defaultMemberUniqueName="[マスターデータ].[56歳].[All]" allUniqueName="[マスターデータ].[56歳].[All]" dimensionUniqueName="[マスターデータ]" displayFolder="" count="0" memberValueDatatype="20" unbalanced="0"/>
    <cacheHierarchy uniqueName="[マスターデータ].[57歳]" caption="57歳" attribute="1" defaultMemberUniqueName="[マスターデータ].[57歳].[All]" allUniqueName="[マスターデータ].[57歳].[All]" dimensionUniqueName="[マスターデータ]" displayFolder="" count="0" memberValueDatatype="20" unbalanced="0"/>
    <cacheHierarchy uniqueName="[マスターデータ].[58歳]" caption="58歳" attribute="1" defaultMemberUniqueName="[マスターデータ].[58歳].[All]" allUniqueName="[マスターデータ].[58歳].[All]" dimensionUniqueName="[マスターデータ]" displayFolder="" count="0" memberValueDatatype="20" unbalanced="0"/>
    <cacheHierarchy uniqueName="[マスターデータ].[59歳]" caption="59歳" attribute="1" defaultMemberUniqueName="[マスターデータ].[59歳].[All]" allUniqueName="[マスターデータ].[59歳].[All]" dimensionUniqueName="[マスターデータ]" displayFolder="" count="0" memberValueDatatype="20" unbalanced="0"/>
    <cacheHierarchy uniqueName="[マスターデータ].[60歳]" caption="60歳" attribute="1" defaultMemberUniqueName="[マスターデータ].[60歳].[All]" allUniqueName="[マスターデータ].[60歳].[All]" dimensionUniqueName="[マスターデータ]" displayFolder="" count="0" memberValueDatatype="20" unbalanced="0"/>
    <cacheHierarchy uniqueName="[マスターデータ].[61歳]" caption="61歳" attribute="1" defaultMemberUniqueName="[マスターデータ].[61歳].[All]" allUniqueName="[マスターデータ].[61歳].[All]" dimensionUniqueName="[マスターデータ]" displayFolder="" count="0" memberValueDatatype="20" unbalanced="0"/>
    <cacheHierarchy uniqueName="[マスターデータ].[62歳]" caption="62歳" attribute="1" defaultMemberUniqueName="[マスターデータ].[62歳].[All]" allUniqueName="[マスターデータ].[62歳].[All]" dimensionUniqueName="[マスターデータ]" displayFolder="" count="0" memberValueDatatype="20" unbalanced="0"/>
    <cacheHierarchy uniqueName="[マスターデータ].[63歳]" caption="63歳" attribute="1" defaultMemberUniqueName="[マスターデータ].[63歳].[All]" allUniqueName="[マスターデータ].[63歳].[All]" dimensionUniqueName="[マスターデータ]" displayFolder="" count="0" memberValueDatatype="20" unbalanced="0"/>
    <cacheHierarchy uniqueName="[マスターデータ].[64歳]" caption="64歳" attribute="1" defaultMemberUniqueName="[マスターデータ].[64歳].[All]" allUniqueName="[マスターデータ].[64歳].[All]" dimensionUniqueName="[マスターデータ]" displayFolder="" count="0" memberValueDatatype="20" unbalanced="0"/>
    <cacheHierarchy uniqueName="[マスターデータ].[65歳]" caption="65歳" attribute="1" defaultMemberUniqueName="[マスターデータ].[65歳].[All]" allUniqueName="[マスターデータ].[65歳].[All]" dimensionUniqueName="[マスターデータ]" displayFolder="" count="0" memberValueDatatype="20" unbalanced="0"/>
    <cacheHierarchy uniqueName="[マスターデータ].[66歳]" caption="66歳" attribute="1" defaultMemberUniqueName="[マスターデータ].[66歳].[All]" allUniqueName="[マスターデータ].[66歳].[All]" dimensionUniqueName="[マスターデータ]" displayFolder="" count="0" memberValueDatatype="20" unbalanced="0"/>
    <cacheHierarchy uniqueName="[マスターデータ].[67歳]" caption="67歳" attribute="1" defaultMemberUniqueName="[マスターデータ].[67歳].[All]" allUniqueName="[マスターデータ].[67歳].[All]" dimensionUniqueName="[マスターデータ]" displayFolder="" count="0" memberValueDatatype="20" unbalanced="0"/>
    <cacheHierarchy uniqueName="[マスターデータ].[68歳]" caption="68歳" attribute="1" defaultMemberUniqueName="[マスターデータ].[68歳].[All]" allUniqueName="[マスターデータ].[68歳].[All]" dimensionUniqueName="[マスターデータ]" displayFolder="" count="0" memberValueDatatype="20" unbalanced="0"/>
    <cacheHierarchy uniqueName="[マスターデータ].[69歳]" caption="69歳" attribute="1" defaultMemberUniqueName="[マスターデータ].[69歳].[All]" allUniqueName="[マスターデータ].[69歳].[All]" dimensionUniqueName="[マスターデータ]" displayFolder="" count="0" memberValueDatatype="20" unbalanced="0"/>
    <cacheHierarchy uniqueName="[マスターデータ].[70歳]" caption="70歳" attribute="1" defaultMemberUniqueName="[マスターデータ].[70歳].[All]" allUniqueName="[マスターデータ].[70歳].[All]" dimensionUniqueName="[マスターデータ]" displayFolder="" count="0" memberValueDatatype="20" unbalanced="0"/>
    <cacheHierarchy uniqueName="[マスターデータ].[71歳]" caption="71歳" attribute="1" defaultMemberUniqueName="[マスターデータ].[71歳].[All]" allUniqueName="[マスターデータ].[71歳].[All]" dimensionUniqueName="[マスターデータ]" displayFolder="" count="0" memberValueDatatype="20" unbalanced="0"/>
    <cacheHierarchy uniqueName="[マスターデータ].[72歳]" caption="72歳" attribute="1" defaultMemberUniqueName="[マスターデータ].[72歳].[All]" allUniqueName="[マスターデータ].[72歳].[All]" dimensionUniqueName="[マスターデータ]" displayFolder="" count="0" memberValueDatatype="20" unbalanced="0"/>
    <cacheHierarchy uniqueName="[マスターデータ].[73歳]" caption="73歳" attribute="1" defaultMemberUniqueName="[マスターデータ].[73歳].[All]" allUniqueName="[マスターデータ].[73歳].[All]" dimensionUniqueName="[マスターデータ]" displayFolder="" count="0" memberValueDatatype="20" unbalanced="0"/>
    <cacheHierarchy uniqueName="[マスターデータ].[74歳]" caption="74歳" attribute="1" defaultMemberUniqueName="[マスターデータ].[74歳].[All]" allUniqueName="[マスターデータ].[74歳].[All]" dimensionUniqueName="[マスターデータ]" displayFolder="" count="0" memberValueDatatype="20" unbalanced="0"/>
    <cacheHierarchy uniqueName="[マスターデータ].[75歳]" caption="75歳" attribute="1" defaultMemberUniqueName="[マスターデータ].[75歳].[All]" allUniqueName="[マスターデータ].[75歳].[All]" dimensionUniqueName="[マスターデータ]" displayFolder="" count="0" memberValueDatatype="20" unbalanced="0"/>
    <cacheHierarchy uniqueName="[マスターデータ].[76歳]" caption="76歳" attribute="1" defaultMemberUniqueName="[マスターデータ].[76歳].[All]" allUniqueName="[マスターデータ].[76歳].[All]" dimensionUniqueName="[マスターデータ]" displayFolder="" count="0" memberValueDatatype="20" unbalanced="0"/>
    <cacheHierarchy uniqueName="[マスターデータ].[77歳]" caption="77歳" attribute="1" defaultMemberUniqueName="[マスターデータ].[77歳].[All]" allUniqueName="[マスターデータ].[77歳].[All]" dimensionUniqueName="[マスターデータ]" displayFolder="" count="0" memberValueDatatype="20" unbalanced="0"/>
    <cacheHierarchy uniqueName="[マスターデータ].[78歳]" caption="78歳" attribute="1" defaultMemberUniqueName="[マスターデータ].[78歳].[All]" allUniqueName="[マスターデータ].[78歳].[All]" dimensionUniqueName="[マスターデータ]" displayFolder="" count="0" memberValueDatatype="20" unbalanced="0"/>
    <cacheHierarchy uniqueName="[マスターデータ].[79歳]" caption="79歳" attribute="1" defaultMemberUniqueName="[マスターデータ].[79歳].[All]" allUniqueName="[マスターデータ].[79歳].[All]" dimensionUniqueName="[マスターデータ]" displayFolder="" count="0" memberValueDatatype="20" unbalanced="0"/>
    <cacheHierarchy uniqueName="[マスターデータ].[80歳]" caption="80歳" attribute="1" defaultMemberUniqueName="[マスターデータ].[80歳].[All]" allUniqueName="[マスターデータ].[80歳].[All]" dimensionUniqueName="[マスターデータ]" displayFolder="" count="0" memberValueDatatype="20" unbalanced="0"/>
    <cacheHierarchy uniqueName="[マスターデータ].[81歳]" caption="81歳" attribute="1" defaultMemberUniqueName="[マスターデータ].[81歳].[All]" allUniqueName="[マスターデータ].[81歳].[All]" dimensionUniqueName="[マスターデータ]" displayFolder="" count="0" memberValueDatatype="20" unbalanced="0"/>
    <cacheHierarchy uniqueName="[マスターデータ].[82歳]" caption="82歳" attribute="1" defaultMemberUniqueName="[マスターデータ].[82歳].[All]" allUniqueName="[マスターデータ].[82歳].[All]" dimensionUniqueName="[マスターデータ]" displayFolder="" count="0" memberValueDatatype="20" unbalanced="0"/>
    <cacheHierarchy uniqueName="[マスターデータ].[83歳]" caption="83歳" attribute="1" defaultMemberUniqueName="[マスターデータ].[83歳].[All]" allUniqueName="[マスターデータ].[83歳].[All]" dimensionUniqueName="[マスターデータ]" displayFolder="" count="0" memberValueDatatype="20" unbalanced="0"/>
    <cacheHierarchy uniqueName="[マスターデータ].[84歳]" caption="84歳" attribute="1" defaultMemberUniqueName="[マスターデータ].[84歳].[All]" allUniqueName="[マスターデータ].[84歳].[All]" dimensionUniqueName="[マスターデータ]" displayFolder="" count="0" memberValueDatatype="20" unbalanced="0"/>
    <cacheHierarchy uniqueName="[マスターデータ].[85歳以上]" caption="85歳以上" attribute="1" defaultMemberUniqueName="[マスターデータ].[85歳以上].[All]" allUniqueName="[マスターデータ].[85歳以上].[All]" dimensionUniqueName="[マスターデータ]" displayFolder="" count="0" memberValueDatatype="20" unbalanced="0"/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0" memberValueDatatype="130" unbalanced="0"/>
    <cacheHierarchy uniqueName="[町丁目_時系列].[町丁目]" caption="町丁目" attribute="1" defaultMemberUniqueName="[町丁目_時系列].[町丁目].[All]" allUniqueName="[町丁目_時系列].[町丁目].[All]" dimensionUniqueName="[町丁目_時系列]" displayFolder="" count="0" memberValueDatatype="130" unbalanced="0"/>
    <cacheHierarchy uniqueName="[Measures].[__XL_Count マスターデータ]" caption="__XL_Count マスターデータ" measure="1" displayFolder="" measureGroup="マスターデータ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町丁目_時系列]" caption="__XL_Count 町丁目_時系列" measure="1" displayFolder="" measureGroup="町丁目_時系列" count="0" hidden="1"/>
    <cacheHierarchy uniqueName="[Measures].[__No measures defined]" caption="__No measures defined" measure="1" displayFolder="" count="0" hidden="1"/>
    <cacheHierarchy uniqueName="[Measures].[合計 / 0歳]" caption="合計 / 0歳" measure="1" displayFolder="" measureGroup="マスターデータ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合計 / 1歳]" caption="合計 / 1歳" measure="1" displayFolder="" measureGroup="マスターデータ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合計 / 2歳]" caption="合計 / 2歳" measure="1" displayFolder="" measureGroup="マスターデータ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合計 / 3歳]" caption="合計 / 3歳" measure="1" displayFolder="" measureGroup="マスターデータ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合計 / 4歳]" caption="合計 / 4歳" measure="1" displayFolder="" measureGroup="マスターデータ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合計 / 5歳]" caption="合計 / 5歳" measure="1" displayFolder="" measureGroup="マスターデータ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合計 / 6歳]" caption="合計 / 6歳" measure="1" displayFolder="" measureGroup="マスターデータ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合計 / 7歳]" caption="合計 / 7歳" measure="1" displayFolder="" measureGroup="マスターデータ" count="0" oneField="1" hidden="1">
      <fieldsUsage count="1">
        <fieldUsage x="8"/>
      </fieldsUsage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合計 / 8歳]" caption="合計 / 8歳" measure="1" displayFolder="" measureGroup="マスターデータ" count="0" oneField="1" hidden="1">
      <fieldsUsage count="1">
        <fieldUsage x="9"/>
      </fieldsUsage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合計 / 9歳]" caption="合計 / 9歳" measure="1" displayFolder="" measureGroup="マスターデータ" count="0" oneField="1" hidden="1">
      <fieldsUsage count="1">
        <fieldUsage x="10"/>
      </fieldsUsage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合計 / 10歳]" caption="合計 / 10歳" measure="1" displayFolder="" measureGroup="マスターデータ" count="0" oneField="1" hidden="1">
      <fieldsUsage count="1">
        <fieldUsage x="11"/>
      </fieldsUsage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合計 / 11歳]" caption="合計 / 11歳" measure="1" displayFolder="" measureGroup="マスターデータ" count="0" oneField="1" hidden="1">
      <fieldsUsage count="1">
        <fieldUsage x="12"/>
      </fieldsUsage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合計 / 12歳]" caption="合計 / 12歳" measure="1" displayFolder="" measureGroup="マスターデータ" count="0" oneField="1" hidden="1">
      <fieldsUsage count="1">
        <fieldUsage x="13"/>
      </fieldsUsage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合計 / 13歳]" caption="合計 / 13歳" measure="1" displayFolder="" measureGroup="マスターデータ" count="0" oneField="1" hidden="1">
      <fieldsUsage count="1">
        <fieldUsage x="14"/>
      </fieldsUsage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合計 / 14歳]" caption="合計 / 14歳" measure="1" displayFolder="" measureGroup="マスターデータ" count="0" oneField="1" hidden="1">
      <fieldsUsage count="1">
        <fieldUsage x="15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合計 / 15歳]" caption="合計 / 15歳" measure="1" displayFolder="" measureGroup="マスターデータ" count="0" oneField="1" hidden="1">
      <fieldsUsage count="1">
        <fieldUsage x="16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合計 / 16歳]" caption="合計 / 16歳" measure="1" displayFolder="" measureGroup="マスターデータ" count="0" oneField="1" hidden="1">
      <fieldsUsage count="1">
        <fieldUsage x="17"/>
      </fieldsUsage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合計 / 17歳]" caption="合計 / 17歳" measure="1" displayFolder="" measureGroup="マスターデータ" count="0" oneField="1" hidden="1">
      <fieldsUsage count="1">
        <fieldUsage x="18"/>
      </fieldsUsage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合計 / 18歳]" caption="合計 / 18歳" measure="1" displayFolder="" measureGroup="マスターデータ" count="0" oneField="1" hidden="1">
      <fieldsUsage count="1">
        <fieldUsage x="19"/>
      </fieldsUsage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合計 / 19歳]" caption="合計 / 19歳" measure="1" displayFolder="" measureGroup="マスターデータ" count="0" oneField="1" hidden="1">
      <fieldsUsage count="1">
        <fieldUsage x="20"/>
      </fieldsUsage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合計 / 21歳]" caption="合計 / 21歳" measure="1" displayFolder="" measureGroup="マスターデータ" count="0" oneField="1" hidden="1">
      <fieldsUsage count="1">
        <fieldUsage x="22"/>
      </fieldsUsage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合計 / 22歳]" caption="合計 / 22歳" measure="1" displayFolder="" measureGroup="マスターデータ" count="0" oneField="1" hidden="1">
      <fieldsUsage count="1">
        <fieldUsage x="23"/>
      </fieldsUsage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合計 / 20歳]" caption="合計 / 20歳" measure="1" displayFolder="" measureGroup="マスターデータ" count="0" oneField="1" hidden="1">
      <fieldsUsage count="1">
        <fieldUsage x="21"/>
      </fieldsUsage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合計 / 23歳]" caption="合計 / 23歳" measure="1" displayFolder="" measureGroup="マスターデータ" count="0" oneField="1" hidden="1">
      <fieldsUsage count="1">
        <fieldUsage x="24"/>
      </fieldsUsage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合計 / 24歳]" caption="合計 / 24歳" measure="1" displayFolder="" measureGroup="マスターデータ" count="0" oneField="1" hidden="1">
      <fieldsUsage count="1">
        <fieldUsage x="25"/>
      </fieldsUsage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合計 / 25歳]" caption="合計 / 25歳" measure="1" displayFolder="" measureGroup="マスターデータ" count="0" oneField="1" hidden="1">
      <fieldsUsage count="1">
        <fieldUsage x="26"/>
      </fieldsUsage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合計 / 26歳]" caption="合計 / 26歳" measure="1" displayFolder="" measureGroup="マスターデータ" count="0" oneField="1" hidden="1">
      <fieldsUsage count="1">
        <fieldUsage x="27"/>
      </fieldsUsage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合計 / 27歳]" caption="合計 / 27歳" measure="1" displayFolder="" measureGroup="マスターデータ" count="0" oneField="1" hidden="1">
      <fieldsUsage count="1">
        <fieldUsage x="28"/>
      </fieldsUsage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合計 / 28歳]" caption="合計 / 28歳" measure="1" displayFolder="" measureGroup="マスターデータ" count="0" oneField="1" hidden="1">
      <fieldsUsage count="1">
        <fieldUsage x="29"/>
      </fieldsUsage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合計 / 29歳]" caption="合計 / 29歳" measure="1" displayFolder="" measureGroup="マスターデータ" count="0" oneField="1" hidden="1">
      <fieldsUsage count="1">
        <fieldUsage x="30"/>
      </fieldsUsage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合計 / 30歳]" caption="合計 / 30歳" measure="1" displayFolder="" measureGroup="マスターデータ" count="0" oneField="1" hidden="1">
      <fieldsUsage count="1">
        <fieldUsage x="31"/>
      </fieldsUsage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合計 / 32歳]" caption="合計 / 32歳" measure="1" displayFolder="" measureGroup="マスターデータ" count="0" oneField="1" hidden="1">
      <fieldsUsage count="1">
        <fieldUsage x="33"/>
      </fieldsUsage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合計 / 33歳]" caption="合計 / 33歳" measure="1" displayFolder="" measureGroup="マスターデータ" count="0" oneField="1" hidden="1">
      <fieldsUsage count="1">
        <fieldUsage x="34"/>
      </fieldsUsage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合計 / 31歳]" caption="合計 / 31歳" measure="1" displayFolder="" measureGroup="マスターデータ" count="0" oneField="1" hidden="1">
      <fieldsUsage count="1">
        <fieldUsage x="32"/>
      </fieldsUsage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合計 / 34歳]" caption="合計 / 34歳" measure="1" displayFolder="" measureGroup="マスターデータ" count="0" oneField="1" hidden="1">
      <fieldsUsage count="1">
        <fieldUsage x="35"/>
      </fieldsUsage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合計 / 35歳]" caption="合計 / 35歳" measure="1" displayFolder="" measureGroup="マスターデータ" count="0" oneField="1" hidden="1">
      <fieldsUsage count="1">
        <fieldUsage x="36"/>
      </fieldsUsage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合計 / 36歳]" caption="合計 / 36歳" measure="1" displayFolder="" measureGroup="マスターデータ" count="0" oneField="1" hidden="1">
      <fieldsUsage count="1">
        <fieldUsage x="37"/>
      </fieldsUsage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合計 / 37歳]" caption="合計 / 37歳" measure="1" displayFolder="" measureGroup="マスターデータ" count="0" oneField="1" hidden="1">
      <fieldsUsage count="1">
        <fieldUsage x="38"/>
      </fieldsUsage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合計 / 38歳]" caption="合計 / 38歳" measure="1" displayFolder="" measureGroup="マスターデータ" count="0" oneField="1" hidden="1">
      <fieldsUsage count="1">
        <fieldUsage x="39"/>
      </fieldsUsage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合計 / 40歳]" caption="合計 / 40歳" measure="1" displayFolder="" measureGroup="マスターデータ" count="0" oneField="1" hidden="1">
      <fieldsUsage count="1">
        <fieldUsage x="41"/>
      </fieldsUsage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合計 / 39歳]" caption="合計 / 39歳" measure="1" displayFolder="" measureGroup="マスターデータ" count="0" oneField="1" hidden="1">
      <fieldsUsage count="1">
        <fieldUsage x="40"/>
      </fieldsUsage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合計 / 41歳]" caption="合計 / 41歳" measure="1" displayFolder="" measureGroup="マスターデータ" count="0" oneField="1" hidden="1">
      <fieldsUsage count="1">
        <fieldUsage x="42"/>
      </fieldsUsage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合計 / 43歳]" caption="合計 / 43歳" measure="1" displayFolder="" measureGroup="マスターデータ" count="0" oneField="1" hidden="1">
      <fieldsUsage count="1">
        <fieldUsage x="44"/>
      </fieldsUsage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合計 / 42歳]" caption="合計 / 42歳" measure="1" displayFolder="" measureGroup="マスターデータ" count="0" oneField="1" hidden="1">
      <fieldsUsage count="1">
        <fieldUsage x="43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合計 / 44歳]" caption="合計 / 44歳" measure="1" displayFolder="" measureGroup="マスターデータ" count="0" oneField="1" hidden="1">
      <fieldsUsage count="1">
        <fieldUsage x="45"/>
      </fieldsUsage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合計 / 45歳]" caption="合計 / 45歳" measure="1" displayFolder="" measureGroup="マスターデータ" count="0" oneField="1" hidden="1">
      <fieldsUsage count="1">
        <fieldUsage x="46"/>
      </fieldsUsage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合計 / 46歳]" caption="合計 / 46歳" measure="1" displayFolder="" measureGroup="マスターデータ" count="0" oneField="1" hidden="1">
      <fieldsUsage count="1">
        <fieldUsage x="47"/>
      </fieldsUsage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合計 / 47歳]" caption="合計 / 47歳" measure="1" displayFolder="" measureGroup="マスターデータ" count="0" oneField="1" hidden="1">
      <fieldsUsage count="1">
        <fieldUsage x="48"/>
      </fieldsUsage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合計 / 48歳]" caption="合計 / 48歳" measure="1" displayFolder="" measureGroup="マスターデータ" count="0" oneField="1" hidden="1">
      <fieldsUsage count="1">
        <fieldUsage x="49"/>
      </fieldsUsage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合計 / 49歳]" caption="合計 / 49歳" measure="1" displayFolder="" measureGroup="マスターデータ" count="0" oneField="1" hidden="1">
      <fieldsUsage count="1">
        <fieldUsage x="50"/>
      </fieldsUsage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合計 / 50歳]" caption="合計 / 50歳" measure="1" displayFolder="" measureGroup="マスターデータ" count="0" oneField="1" hidden="1">
      <fieldsUsage count="1">
        <fieldUsage x="51"/>
      </fieldsUsage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合計 / 51歳]" caption="合計 / 51歳" measure="1" displayFolder="" measureGroup="マスターデータ" count="0" oneField="1" hidden="1">
      <fieldsUsage count="1">
        <fieldUsage x="52"/>
      </fieldsUsage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合計 / 52歳]" caption="合計 / 52歳" measure="1" displayFolder="" measureGroup="マスターデータ" count="0" oneField="1" hidden="1">
      <fieldsUsage count="1">
        <fieldUsage x="53"/>
      </fieldsUsage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合計 / 53歳]" caption="合計 / 53歳" measure="1" displayFolder="" measureGroup="マスターデータ" count="0" oneField="1" hidden="1">
      <fieldsUsage count="1">
        <fieldUsage x="54"/>
      </fieldsUsage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合計 / 54歳]" caption="合計 / 54歳" measure="1" displayFolder="" measureGroup="マスターデータ" count="0" oneField="1" hidden="1">
      <fieldsUsage count="1">
        <fieldUsage x="55"/>
      </fieldsUsage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合計 / 55歳]" caption="合計 / 55歳" measure="1" displayFolder="" measureGroup="マスターデータ" count="0" oneField="1" hidden="1">
      <fieldsUsage count="1">
        <fieldUsage x="56"/>
      </fieldsUsage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合計 / 56歳]" caption="合計 / 56歳" measure="1" displayFolder="" measureGroup="マスターデータ" count="0" oneField="1" hidden="1">
      <fieldsUsage count="1">
        <fieldUsage x="57"/>
      </fieldsUsage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合計 / 57歳]" caption="合計 / 57歳" measure="1" displayFolder="" measureGroup="マスターデータ" count="0" oneField="1" hidden="1">
      <fieldsUsage count="1">
        <fieldUsage x="58"/>
      </fieldsUsage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合計 / 58歳]" caption="合計 / 58歳" measure="1" displayFolder="" measureGroup="マスターデータ" count="0" oneField="1" hidden="1">
      <fieldsUsage count="1">
        <fieldUsage x="59"/>
      </fieldsUsage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合計 / 59歳]" caption="合計 / 59歳" measure="1" displayFolder="" measureGroup="マスターデータ" count="0" oneField="1" hidden="1">
      <fieldsUsage count="1">
        <fieldUsage x="60"/>
      </fieldsUsage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合計 / 60歳]" caption="合計 / 60歳" measure="1" displayFolder="" measureGroup="マスターデータ" count="0" oneField="1" hidden="1">
      <fieldsUsage count="1">
        <fieldUsage x="61"/>
      </fieldsUsage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合計 / 61歳]" caption="合計 / 61歳" measure="1" displayFolder="" measureGroup="マスターデータ" count="0" oneField="1" hidden="1">
      <fieldsUsage count="1">
        <fieldUsage x="62"/>
      </fieldsUsage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合計 / 62歳]" caption="合計 / 62歳" measure="1" displayFolder="" measureGroup="マスターデータ" count="0" oneField="1" hidden="1">
      <fieldsUsage count="1">
        <fieldUsage x="63"/>
      </fieldsUsage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合計 / 63歳]" caption="合計 / 63歳" measure="1" displayFolder="" measureGroup="マスターデータ" count="0" oneField="1" hidden="1">
      <fieldsUsage count="1">
        <fieldUsage x="64"/>
      </fieldsUsage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合計 / 64歳]" caption="合計 / 64歳" measure="1" displayFolder="" measureGroup="マスターデータ" count="0" oneField="1" hidden="1">
      <fieldsUsage count="1">
        <fieldUsage x="65"/>
      </fieldsUsage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合計 / 65歳]" caption="合計 / 65歳" measure="1" displayFolder="" measureGroup="マスターデータ" count="0" oneField="1" hidden="1">
      <fieldsUsage count="1">
        <fieldUsage x="66"/>
      </fieldsUsage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合計 / 66歳]" caption="合計 / 66歳" measure="1" displayFolder="" measureGroup="マスターデータ" count="0" oneField="1" hidden="1">
      <fieldsUsage count="1">
        <fieldUsage x="67"/>
      </fieldsUsage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合計 / 67歳]" caption="合計 / 67歳" measure="1" displayFolder="" measureGroup="マスターデータ" count="0" oneField="1" hidden="1">
      <fieldsUsage count="1">
        <fieldUsage x="68"/>
      </fieldsUsage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合計 / 68歳]" caption="合計 / 68歳" measure="1" displayFolder="" measureGroup="マスターデータ" count="0" oneField="1" hidden="1">
      <fieldsUsage count="1">
        <fieldUsage x="69"/>
      </fieldsUsage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合計 / 69歳]" caption="合計 / 69歳" measure="1" displayFolder="" measureGroup="マスターデータ" count="0" oneField="1" hidden="1">
      <fieldsUsage count="1">
        <fieldUsage x="70"/>
      </fieldsUsage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合計 / 70歳]" caption="合計 / 70歳" measure="1" displayFolder="" measureGroup="マスターデータ" count="0" oneField="1" hidden="1">
      <fieldsUsage count="1">
        <fieldUsage x="71"/>
      </fieldsUsage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合計 / 71歳]" caption="合計 / 71歳" measure="1" displayFolder="" measureGroup="マスターデータ" count="0" oneField="1" hidden="1">
      <fieldsUsage count="1">
        <fieldUsage x="72"/>
      </fieldsUsage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合計 / 72歳]" caption="合計 / 72歳" measure="1" displayFolder="" measureGroup="マスターデータ" count="0" oneField="1" hidden="1">
      <fieldsUsage count="1">
        <fieldUsage x="73"/>
      </fieldsUsage>
      <extLst>
        <ext xmlns:x15="http://schemas.microsoft.com/office/spreadsheetml/2010/11/main" uri="{B97F6D7D-B522-45F9-BDA1-12C45D357490}">
          <x15:cacheHierarchy aggregatedColumn="76"/>
        </ext>
      </extLst>
    </cacheHierarchy>
    <cacheHierarchy uniqueName="[Measures].[合計 / 73歳]" caption="合計 / 73歳" measure="1" displayFolder="" measureGroup="マスターデータ" count="0" oneField="1" hidden="1">
      <fieldsUsage count="1">
        <fieldUsage x="74"/>
      </fieldsUsage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合計 / 74歳]" caption="合計 / 74歳" measure="1" displayFolder="" measureGroup="マスターデータ" count="0" oneField="1" hidden="1">
      <fieldsUsage count="1">
        <fieldUsage x="75"/>
      </fieldsUsage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合計 / 75歳]" caption="合計 / 75歳" measure="1" displayFolder="" measureGroup="マスターデータ" count="0" oneField="1" hidden="1">
      <fieldsUsage count="1">
        <fieldUsage x="76"/>
      </fieldsUsage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合計 / 76歳]" caption="合計 / 76歳" measure="1" displayFolder="" measureGroup="マスターデータ" count="0" oneField="1" hidden="1">
      <fieldsUsage count="1">
        <fieldUsage x="77"/>
      </fieldsUsage>
      <extLst>
        <ext xmlns:x15="http://schemas.microsoft.com/office/spreadsheetml/2010/11/main" uri="{B97F6D7D-B522-45F9-BDA1-12C45D357490}">
          <x15:cacheHierarchy aggregatedColumn="80"/>
        </ext>
      </extLst>
    </cacheHierarchy>
    <cacheHierarchy uniqueName="[Measures].[合計 / 77歳]" caption="合計 / 77歳" measure="1" displayFolder="" measureGroup="マスターデータ" count="0" oneField="1" hidden="1">
      <fieldsUsage count="1">
        <fieldUsage x="78"/>
      </fieldsUsage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合計 / 78歳]" caption="合計 / 78歳" measure="1" displayFolder="" measureGroup="マスターデータ" count="0" oneField="1" hidden="1">
      <fieldsUsage count="1">
        <fieldUsage x="79"/>
      </fieldsUsage>
      <extLst>
        <ext xmlns:x15="http://schemas.microsoft.com/office/spreadsheetml/2010/11/main" uri="{B97F6D7D-B522-45F9-BDA1-12C45D357490}">
          <x15:cacheHierarchy aggregatedColumn="82"/>
        </ext>
      </extLst>
    </cacheHierarchy>
    <cacheHierarchy uniqueName="[Measures].[合計 / 79歳]" caption="合計 / 79歳" measure="1" displayFolder="" measureGroup="マスターデータ" count="0" oneField="1" hidden="1">
      <fieldsUsage count="1">
        <fieldUsage x="80"/>
      </fieldsUsage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合計 / 80歳]" caption="合計 / 80歳" measure="1" displayFolder="" measureGroup="マスターデータ" count="0" oneField="1" hidden="1">
      <fieldsUsage count="1">
        <fieldUsage x="81"/>
      </fieldsUsage>
      <extLst>
        <ext xmlns:x15="http://schemas.microsoft.com/office/spreadsheetml/2010/11/main" uri="{B97F6D7D-B522-45F9-BDA1-12C45D357490}">
          <x15:cacheHierarchy aggregatedColumn="84"/>
        </ext>
      </extLst>
    </cacheHierarchy>
    <cacheHierarchy uniqueName="[Measures].[合計 / 81歳]" caption="合計 / 81歳" measure="1" displayFolder="" measureGroup="マスターデータ" count="0" oneField="1" hidden="1">
      <fieldsUsage count="1">
        <fieldUsage x="82"/>
      </fieldsUsage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合計 / 82歳]" caption="合計 / 82歳" measure="1" displayFolder="" measureGroup="マスターデータ" count="0" oneField="1" hidden="1">
      <fieldsUsage count="1">
        <fieldUsage x="83"/>
      </fieldsUsage>
      <extLst>
        <ext xmlns:x15="http://schemas.microsoft.com/office/spreadsheetml/2010/11/main" uri="{B97F6D7D-B522-45F9-BDA1-12C45D357490}">
          <x15:cacheHierarchy aggregatedColumn="86"/>
        </ext>
      </extLst>
    </cacheHierarchy>
    <cacheHierarchy uniqueName="[Measures].[合計 / 83歳]" caption="合計 / 83歳" measure="1" displayFolder="" measureGroup="マスターデータ" count="0" oneField="1" hidden="1">
      <fieldsUsage count="1">
        <fieldUsage x="84"/>
      </fieldsUsage>
      <extLst>
        <ext xmlns:x15="http://schemas.microsoft.com/office/spreadsheetml/2010/11/main" uri="{B97F6D7D-B522-45F9-BDA1-12C45D357490}">
          <x15:cacheHierarchy aggregatedColumn="87"/>
        </ext>
      </extLst>
    </cacheHierarchy>
    <cacheHierarchy uniqueName="[Measures].[合計 / 84歳]" caption="合計 / 84歳" measure="1" displayFolder="" measureGroup="マスターデータ" count="0" oneField="1" hidden="1">
      <fieldsUsage count="1">
        <fieldUsage x="85"/>
      </fieldsUsage>
      <extLst>
        <ext xmlns:x15="http://schemas.microsoft.com/office/spreadsheetml/2010/11/main" uri="{B97F6D7D-B522-45F9-BDA1-12C45D357490}">
          <x15:cacheHierarchy aggregatedColumn="88"/>
        </ext>
      </extLst>
    </cacheHierarchy>
    <cacheHierarchy uniqueName="[Measures].[合計 / 85歳以上]" caption="合計 / 85歳以上" measure="1" displayFolder="" measureGroup="マスターデータ" count="0" oneField="1" hidden="1">
      <fieldsUsage count="1">
        <fieldUsage x="86"/>
      </fieldsUsage>
      <extLst>
        <ext xmlns:x15="http://schemas.microsoft.com/office/spreadsheetml/2010/11/main" uri="{B97F6D7D-B522-45F9-BDA1-12C45D357490}">
          <x15:cacheHierarchy aggregatedColumn="89"/>
        </ext>
      </extLst>
    </cacheHierarchy>
  </cacheHierarchies>
  <kpis count="0"/>
  <dimensions count="4">
    <dimension measure="1" name="Measures" uniqueName="[Measures]" caption="Measures"/>
    <dimension name="マスターデータ" uniqueName="[マスターデータ]" caption="マスターデータ"/>
    <dimension name="行政センター_時系列" uniqueName="[行政センター_時系列]" caption="行政センター_時系列"/>
    <dimension name="町丁目_時系列" uniqueName="[町丁目_時系列]" caption="町丁目_時系列"/>
  </dimensions>
  <measureGroups count="3">
    <measureGroup name="マスターデータ" caption="マスターデータ"/>
    <measureGroup name="行政センター_時系列" caption="行政センター_時系列"/>
    <measureGroup name="町丁目_時系列" caption="町丁目_時系列"/>
  </measureGroups>
  <maps count="5">
    <map measureGroup="0" dimension="1"/>
    <map measureGroup="0" dimension="2"/>
    <map measureGroup="0" dimension="3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343.658612268518" backgroundQuery="1" createdVersion="6" refreshedVersion="6" minRefreshableVersion="3" recordCount="0" supportSubquery="1" supportAdvancedDrill="1" xr:uid="{9053A703-D7F6-4CFA-BDC8-84CF03C82907}">
  <cacheSource type="external" connectionId="1"/>
  <cacheFields count="88">
    <cacheField name="[Measures].[合計 / 2歳]" caption="合計 / 2歳" numFmtId="0" hierarchy="98" level="32767"/>
    <cacheField name="[Measures].[合計 / 3歳]" caption="合計 / 3歳" numFmtId="0" hierarchy="99" level="32767"/>
    <cacheField name="[Measures].[合計 / 4歳]" caption="合計 / 4歳" numFmtId="0" hierarchy="100" level="32767"/>
    <cacheField name="[Measures].[合計 / 5歳]" caption="合計 / 5歳" numFmtId="0" hierarchy="101" level="32767"/>
    <cacheField name="[Measures].[合計 / 6歳]" caption="合計 / 6歳" numFmtId="0" hierarchy="102" level="32767"/>
    <cacheField name="[Measures].[合計 / 7歳]" caption="合計 / 7歳" numFmtId="0" hierarchy="103" level="32767"/>
    <cacheField name="[Measures].[合計 / 8歳]" caption="合計 / 8歳" numFmtId="0" hierarchy="104" level="32767"/>
    <cacheField name="[Measures].[合計 / 9歳]" caption="合計 / 9歳" numFmtId="0" hierarchy="105" level="32767"/>
    <cacheField name="[Measures].[合計 / 10歳]" caption="合計 / 10歳" numFmtId="0" hierarchy="106" level="32767"/>
    <cacheField name="[Measures].[合計 / 11歳]" caption="合計 / 11歳" numFmtId="0" hierarchy="107" level="32767"/>
    <cacheField name="[Measures].[合計 / 12歳]" caption="合計 / 12歳" numFmtId="0" hierarchy="108" level="32767"/>
    <cacheField name="[Measures].[合計 / 13歳]" caption="合計 / 13歳" numFmtId="0" hierarchy="109" level="32767"/>
    <cacheField name="[マスターデータ].[性別].[性別]" caption="性別" numFmtId="0" hierarchy="3" level="1">
      <sharedItems count="1">
        <s v="男性"/>
      </sharedItems>
    </cacheField>
    <cacheField name="[Measures].[合計 / 1歳]" caption="合計 / 1歳" numFmtId="0" hierarchy="97" level="32767"/>
    <cacheField name="[Measures].[合計 / 0歳]" caption="合計 / 0歳" numFmtId="0" hierarchy="96" level="32767"/>
    <cacheField name="[Measures].[合計 / 14歳]" caption="合計 / 14歳" numFmtId="0" hierarchy="110" level="32767"/>
    <cacheField name="[Measures].[合計 / 15歳]" caption="合計 / 15歳" numFmtId="0" hierarchy="111" level="32767"/>
    <cacheField name="[Measures].[合計 / 16歳]" caption="合計 / 16歳" numFmtId="0" hierarchy="112" level="32767"/>
    <cacheField name="[Measures].[合計 / 17歳]" caption="合計 / 17歳" numFmtId="0" hierarchy="113" level="32767"/>
    <cacheField name="[Measures].[合計 / 18歳]" caption="合計 / 18歳" numFmtId="0" hierarchy="114" level="32767"/>
    <cacheField name="[Measures].[合計 / 19歳]" caption="合計 / 19歳" numFmtId="0" hierarchy="115" level="32767"/>
    <cacheField name="[Measures].[合計 / 21歳]" caption="合計 / 21歳" numFmtId="0" hierarchy="116" level="32767"/>
    <cacheField name="[Measures].[合計 / 22歳]" caption="合計 / 22歳" numFmtId="0" hierarchy="117" level="32767"/>
    <cacheField name="[Measures].[合計 / 20歳]" caption="合計 / 20歳" numFmtId="0" hierarchy="118" level="32767"/>
    <cacheField name="[Measures].[合計 / 23歳]" caption="合計 / 23歳" numFmtId="0" hierarchy="119" level="32767"/>
    <cacheField name="[Measures].[合計 / 24歳]" caption="合計 / 24歳" numFmtId="0" hierarchy="120" level="32767"/>
    <cacheField name="[Measures].[合計 / 25歳]" caption="合計 / 25歳" numFmtId="0" hierarchy="121" level="32767"/>
    <cacheField name="[Measures].[合計 / 26歳]" caption="合計 / 26歳" numFmtId="0" hierarchy="122" level="32767"/>
    <cacheField name="[Measures].[合計 / 27歳]" caption="合計 / 27歳" numFmtId="0" hierarchy="123" level="32767"/>
    <cacheField name="[Measures].[合計 / 28歳]" caption="合計 / 28歳" numFmtId="0" hierarchy="124" level="32767"/>
    <cacheField name="[Measures].[合計 / 29歳]" caption="合計 / 29歳" numFmtId="0" hierarchy="125" level="32767"/>
    <cacheField name="[Measures].[合計 / 30歳]" caption="合計 / 30歳" numFmtId="0" hierarchy="126" level="32767"/>
    <cacheField name="[Measures].[合計 / 32歳]" caption="合計 / 32歳" numFmtId="0" hierarchy="127" level="32767"/>
    <cacheField name="[Measures].[合計 / 33歳]" caption="合計 / 33歳" numFmtId="0" hierarchy="128" level="32767"/>
    <cacheField name="[Measures].[合計 / 31歳]" caption="合計 / 31歳" numFmtId="0" hierarchy="129" level="32767"/>
    <cacheField name="[Measures].[合計 / 34歳]" caption="合計 / 34歳" numFmtId="0" hierarchy="130" level="32767"/>
    <cacheField name="[Measures].[合計 / 35歳]" caption="合計 / 35歳" numFmtId="0" hierarchy="131" level="32767"/>
    <cacheField name="[Measures].[合計 / 36歳]" caption="合計 / 36歳" numFmtId="0" hierarchy="132" level="32767"/>
    <cacheField name="[Measures].[合計 / 37歳]" caption="合計 / 37歳" numFmtId="0" hierarchy="133" level="32767"/>
    <cacheField name="[Measures].[合計 / 38歳]" caption="合計 / 38歳" numFmtId="0" hierarchy="134" level="32767"/>
    <cacheField name="[Measures].[合計 / 40歳]" caption="合計 / 40歳" numFmtId="0" hierarchy="135" level="32767"/>
    <cacheField name="[Measures].[合計 / 39歳]" caption="合計 / 39歳" numFmtId="0" hierarchy="136" level="32767"/>
    <cacheField name="[Measures].[合計 / 41歳]" caption="合計 / 41歳" numFmtId="0" hierarchy="137" level="32767"/>
    <cacheField name="[Measures].[合計 / 43歳]" caption="合計 / 43歳" numFmtId="0" hierarchy="138" level="32767"/>
    <cacheField name="[Measures].[合計 / 42歳]" caption="合計 / 42歳" numFmtId="0" hierarchy="139" level="32767"/>
    <cacheField name="[Measures].[合計 / 44歳]" caption="合計 / 44歳" numFmtId="0" hierarchy="140" level="32767"/>
    <cacheField name="[Measures].[合計 / 45歳]" caption="合計 / 45歳" numFmtId="0" hierarchy="141" level="32767"/>
    <cacheField name="[Measures].[合計 / 46歳]" caption="合計 / 46歳" numFmtId="0" hierarchy="142" level="32767"/>
    <cacheField name="[Measures].[合計 / 47歳]" caption="合計 / 47歳" numFmtId="0" hierarchy="143" level="32767"/>
    <cacheField name="[Measures].[合計 / 48歳]" caption="合計 / 48歳" numFmtId="0" hierarchy="144" level="32767"/>
    <cacheField name="[Measures].[合計 / 49歳]" caption="合計 / 49歳" numFmtId="0" hierarchy="145" level="32767"/>
    <cacheField name="[Measures].[合計 / 50歳]" caption="合計 / 50歳" numFmtId="0" hierarchy="146" level="32767"/>
    <cacheField name="[Measures].[合計 / 51歳]" caption="合計 / 51歳" numFmtId="0" hierarchy="147" level="32767"/>
    <cacheField name="[Measures].[合計 / 52歳]" caption="合計 / 52歳" numFmtId="0" hierarchy="148" level="32767"/>
    <cacheField name="[Measures].[合計 / 53歳]" caption="合計 / 53歳" numFmtId="0" hierarchy="149" level="32767"/>
    <cacheField name="[Measures].[合計 / 54歳]" caption="合計 / 54歳" numFmtId="0" hierarchy="150" level="32767"/>
    <cacheField name="[Measures].[合計 / 55歳]" caption="合計 / 55歳" numFmtId="0" hierarchy="151" level="32767"/>
    <cacheField name="[Measures].[合計 / 56歳]" caption="合計 / 56歳" numFmtId="0" hierarchy="152" level="32767"/>
    <cacheField name="[Measures].[合計 / 57歳]" caption="合計 / 57歳" numFmtId="0" hierarchy="153" level="32767"/>
    <cacheField name="[Measures].[合計 / 58歳]" caption="合計 / 58歳" numFmtId="0" hierarchy="154" level="32767"/>
    <cacheField name="[Measures].[合計 / 59歳]" caption="合計 / 59歳" numFmtId="0" hierarchy="155" level="32767"/>
    <cacheField name="[Measures].[合計 / 60歳]" caption="合計 / 60歳" numFmtId="0" hierarchy="156" level="32767"/>
    <cacheField name="[Measures].[合計 / 61歳]" caption="合計 / 61歳" numFmtId="0" hierarchy="157" level="32767"/>
    <cacheField name="[Measures].[合計 / 62歳]" caption="合計 / 62歳" numFmtId="0" hierarchy="158" level="32767"/>
    <cacheField name="[Measures].[合計 / 63歳]" caption="合計 / 63歳" numFmtId="0" hierarchy="159" level="32767"/>
    <cacheField name="[Measures].[合計 / 64歳]" caption="合計 / 64歳" numFmtId="0" hierarchy="160" level="32767"/>
    <cacheField name="[Measures].[合計 / 65歳]" caption="合計 / 65歳" numFmtId="0" hierarchy="161" level="32767"/>
    <cacheField name="[Measures].[合計 / 66歳]" caption="合計 / 66歳" numFmtId="0" hierarchy="162" level="32767"/>
    <cacheField name="[Measures].[合計 / 67歳]" caption="合計 / 67歳" numFmtId="0" hierarchy="163" level="32767"/>
    <cacheField name="[Measures].[合計 / 68歳]" caption="合計 / 68歳" numFmtId="0" hierarchy="164" level="32767"/>
    <cacheField name="[Measures].[合計 / 69歳]" caption="合計 / 69歳" numFmtId="0" hierarchy="165" level="32767"/>
    <cacheField name="[Measures].[合計 / 70歳]" caption="合計 / 70歳" numFmtId="0" hierarchy="166" level="32767"/>
    <cacheField name="[Measures].[合計 / 71歳]" caption="合計 / 71歳" numFmtId="0" hierarchy="167" level="32767"/>
    <cacheField name="[Measures].[合計 / 72歳]" caption="合計 / 72歳" numFmtId="0" hierarchy="168" level="32767"/>
    <cacheField name="[Measures].[合計 / 73歳]" caption="合計 / 73歳" numFmtId="0" hierarchy="169" level="32767"/>
    <cacheField name="[Measures].[合計 / 74歳]" caption="合計 / 74歳" numFmtId="0" hierarchy="170" level="32767"/>
    <cacheField name="[Measures].[合計 / 75歳]" caption="合計 / 75歳" numFmtId="0" hierarchy="171" level="32767"/>
    <cacheField name="[Measures].[合計 / 76歳]" caption="合計 / 76歳" numFmtId="0" hierarchy="172" level="32767"/>
    <cacheField name="[Measures].[合計 / 77歳]" caption="合計 / 77歳" numFmtId="0" hierarchy="173" level="32767"/>
    <cacheField name="[Measures].[合計 / 78歳]" caption="合計 / 78歳" numFmtId="0" hierarchy="174" level="32767"/>
    <cacheField name="[Measures].[合計 / 79歳]" caption="合計 / 79歳" numFmtId="0" hierarchy="175" level="32767"/>
    <cacheField name="[Measures].[合計 / 80歳]" caption="合計 / 80歳" numFmtId="0" hierarchy="176" level="32767"/>
    <cacheField name="[Measures].[合計 / 81歳]" caption="合計 / 81歳" numFmtId="0" hierarchy="177" level="32767"/>
    <cacheField name="[Measures].[合計 / 82歳]" caption="合計 / 82歳" numFmtId="0" hierarchy="178" level="32767"/>
    <cacheField name="[Measures].[合計 / 83歳]" caption="合計 / 83歳" numFmtId="0" hierarchy="179" level="32767"/>
    <cacheField name="[Measures].[合計 / 84歳]" caption="合計 / 84歳" numFmtId="0" hierarchy="180" level="32767"/>
    <cacheField name="[Measures].[合計 / 85歳以上]" caption="合計 / 85歳以上" numFmtId="0" hierarchy="181" level="32767"/>
    <cacheField name="[マスターデータ].[西暦].[西暦]" caption="西暦" numFmtId="0" level="1">
      <sharedItems containsSemiMixedTypes="0" containsNonDate="0" containsString="0"/>
    </cacheField>
  </cacheFields>
  <cacheHierarchies count="182">
    <cacheHierarchy uniqueName="[マスターデータ].[西暦]" caption="西暦" attribute="1" defaultMemberUniqueName="[マスターデータ].[西暦].[All]" allUniqueName="[マスターデータ].[西暦].[All]" dimensionUniqueName="[マスターデータ]" displayFolder="" count="2" memberValueDatatype="20" unbalanced="0">
      <fieldsUsage count="2">
        <fieldUsage x="-1"/>
        <fieldUsage x="87"/>
      </fieldsUsage>
    </cacheHierarchy>
    <cacheHierarchy uniqueName="[マスターデータ].[行政センター]" caption="行政センター" attribute="1" defaultMemberUniqueName="[マスターデータ].[行政センター].[All]" allUniqueName="[マスターデータ].[行政センター].[All]" dimensionUniqueName="[マスターデータ]" displayFolder="" count="2" memberValueDatatype="130" unbalanced="0"/>
    <cacheHierarchy uniqueName="[マスターデータ].[町丁目]" caption="町丁目" attribute="1" defaultMemberUniqueName="[マスターデータ].[町丁目].[All]" allUniqueName="[マスターデータ].[町丁目].[All]" dimensionUniqueName="[マスターデータ]" displayFolder="" count="2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2" memberValueDatatype="130" unbalanced="0">
      <fieldsUsage count="2">
        <fieldUsage x="-1"/>
        <fieldUsage x="12"/>
      </fieldsUsage>
    </cacheHierarchy>
    <cacheHierarchy uniqueName="[マスターデータ].[0歳]" caption="0歳" attribute="1" defaultMemberUniqueName="[マスターデータ].[0歳].[All]" allUniqueName="[マスターデータ].[0歳].[All]" dimensionUniqueName="[マスターデータ]" displayFolder="" count="0" memberValueDatatype="20" unbalanced="0"/>
    <cacheHierarchy uniqueName="[マスターデータ].[1歳]" caption="1歳" attribute="1" defaultMemberUniqueName="[マスターデータ].[1歳].[All]" allUniqueName="[マスターデータ].[1歳].[All]" dimensionUniqueName="[マスターデータ]" displayFolder="" count="0" memberValueDatatype="20" unbalanced="0"/>
    <cacheHierarchy uniqueName="[マスターデータ].[2歳]" caption="2歳" attribute="1" defaultMemberUniqueName="[マスターデータ].[2歳].[All]" allUniqueName="[マスターデータ].[2歳].[All]" dimensionUniqueName="[マスターデータ]" displayFolder="" count="0" memberValueDatatype="20" unbalanced="0"/>
    <cacheHierarchy uniqueName="[マスターデータ].[3歳]" caption="3歳" attribute="1" defaultMemberUniqueName="[マスターデータ].[3歳].[All]" allUniqueName="[マスターデータ].[3歳].[All]" dimensionUniqueName="[マスターデータ]" displayFolder="" count="0" memberValueDatatype="20" unbalanced="0"/>
    <cacheHierarchy uniqueName="[マスターデータ].[4歳]" caption="4歳" attribute="1" defaultMemberUniqueName="[マスターデータ].[4歳].[All]" allUniqueName="[マスターデータ].[4歳].[All]" dimensionUniqueName="[マスターデータ]" displayFolder="" count="0" memberValueDatatype="20" unbalanced="0"/>
    <cacheHierarchy uniqueName="[マスターデータ].[5歳]" caption="5歳" attribute="1" defaultMemberUniqueName="[マスターデータ].[5歳].[All]" allUniqueName="[マスターデータ].[5歳].[All]" dimensionUniqueName="[マスターデータ]" displayFolder="" count="0" memberValueDatatype="20" unbalanced="0"/>
    <cacheHierarchy uniqueName="[マスターデータ].[6歳]" caption="6歳" attribute="1" defaultMemberUniqueName="[マスターデータ].[6歳].[All]" allUniqueName="[マスターデータ].[6歳].[All]" dimensionUniqueName="[マスターデータ]" displayFolder="" count="0" memberValueDatatype="20" unbalanced="0"/>
    <cacheHierarchy uniqueName="[マスターデータ].[7歳]" caption="7歳" attribute="1" defaultMemberUniqueName="[マスターデータ].[7歳].[All]" allUniqueName="[マスターデータ].[7歳].[All]" dimensionUniqueName="[マスターデータ]" displayFolder="" count="0" memberValueDatatype="20" unbalanced="0"/>
    <cacheHierarchy uniqueName="[マスターデータ].[8歳]" caption="8歳" attribute="1" defaultMemberUniqueName="[マスターデータ].[8歳].[All]" allUniqueName="[マスターデータ].[8歳].[All]" dimensionUniqueName="[マスターデータ]" displayFolder="" count="0" memberValueDatatype="20" unbalanced="0"/>
    <cacheHierarchy uniqueName="[マスターデータ].[9歳]" caption="9歳" attribute="1" defaultMemberUniqueName="[マスターデータ].[9歳].[All]" allUniqueName="[マスターデータ].[9歳].[All]" dimensionUniqueName="[マスターデータ]" displayFolder="" count="0" memberValueDatatype="20" unbalanced="0"/>
    <cacheHierarchy uniqueName="[マスターデータ].[10歳]" caption="10歳" attribute="1" defaultMemberUniqueName="[マスターデータ].[10歳].[All]" allUniqueName="[マスターデータ].[10歳].[All]" dimensionUniqueName="[マスターデータ]" displayFolder="" count="0" memberValueDatatype="20" unbalanced="0"/>
    <cacheHierarchy uniqueName="[マスターデータ].[11歳]" caption="11歳" attribute="1" defaultMemberUniqueName="[マスターデータ].[11歳].[All]" allUniqueName="[マスターデータ].[11歳].[All]" dimensionUniqueName="[マスターデータ]" displayFolder="" count="0" memberValueDatatype="20" unbalanced="0"/>
    <cacheHierarchy uniqueName="[マスターデータ].[12歳]" caption="12歳" attribute="1" defaultMemberUniqueName="[マスターデータ].[12歳].[All]" allUniqueName="[マスターデータ].[12歳].[All]" dimensionUniqueName="[マスターデータ]" displayFolder="" count="0" memberValueDatatype="20" unbalanced="0"/>
    <cacheHierarchy uniqueName="[マスターデータ].[13歳]" caption="13歳" attribute="1" defaultMemberUniqueName="[マスターデータ].[13歳].[All]" allUniqueName="[マスターデータ].[13歳].[All]" dimensionUniqueName="[マスターデータ]" displayFolder="" count="0" memberValueDatatype="20" unbalanced="0"/>
    <cacheHierarchy uniqueName="[マスターデータ].[14歳]" caption="14歳" attribute="1" defaultMemberUniqueName="[マスターデータ].[14歳].[All]" allUniqueName="[マスターデータ].[14歳].[All]" dimensionUniqueName="[マスターデータ]" displayFolder="" count="0" memberValueDatatype="20" unbalanced="0"/>
    <cacheHierarchy uniqueName="[マスターデータ].[15歳]" caption="15歳" attribute="1" defaultMemberUniqueName="[マスターデータ].[15歳].[All]" allUniqueName="[マスターデータ].[15歳].[All]" dimensionUniqueName="[マスターデータ]" displayFolder="" count="0" memberValueDatatype="20" unbalanced="0"/>
    <cacheHierarchy uniqueName="[マスターデータ].[16歳]" caption="16歳" attribute="1" defaultMemberUniqueName="[マスターデータ].[16歳].[All]" allUniqueName="[マスターデータ].[16歳].[All]" dimensionUniqueName="[マスターデータ]" displayFolder="" count="0" memberValueDatatype="20" unbalanced="0"/>
    <cacheHierarchy uniqueName="[マスターデータ].[17歳]" caption="17歳" attribute="1" defaultMemberUniqueName="[マスターデータ].[17歳].[All]" allUniqueName="[マスターデータ].[17歳].[All]" dimensionUniqueName="[マスターデータ]" displayFolder="" count="0" memberValueDatatype="20" unbalanced="0"/>
    <cacheHierarchy uniqueName="[マスターデータ].[18歳]" caption="18歳" attribute="1" defaultMemberUniqueName="[マスターデータ].[18歳].[All]" allUniqueName="[マスターデータ].[18歳].[All]" dimensionUniqueName="[マスターデータ]" displayFolder="" count="0" memberValueDatatype="20" unbalanced="0"/>
    <cacheHierarchy uniqueName="[マスターデータ].[19歳]" caption="19歳" attribute="1" defaultMemberUniqueName="[マスターデータ].[19歳].[All]" allUniqueName="[マスターデータ].[19歳].[All]" dimensionUniqueName="[マスターデータ]" displayFolder="" count="0" memberValueDatatype="20" unbalanced="0"/>
    <cacheHierarchy uniqueName="[マスターデータ].[20歳]" caption="20歳" attribute="1" defaultMemberUniqueName="[マスターデータ].[20歳].[All]" allUniqueName="[マスターデータ].[20歳].[All]" dimensionUniqueName="[マスターデータ]" displayFolder="" count="0" memberValueDatatype="20" unbalanced="0"/>
    <cacheHierarchy uniqueName="[マスターデータ].[21歳]" caption="21歳" attribute="1" defaultMemberUniqueName="[マスターデータ].[21歳].[All]" allUniqueName="[マスターデータ].[21歳].[All]" dimensionUniqueName="[マスターデータ]" displayFolder="" count="0" memberValueDatatype="20" unbalanced="0"/>
    <cacheHierarchy uniqueName="[マスターデータ].[22歳]" caption="22歳" attribute="1" defaultMemberUniqueName="[マスターデータ].[22歳].[All]" allUniqueName="[マスターデータ].[22歳].[All]" dimensionUniqueName="[マスターデータ]" displayFolder="" count="0" memberValueDatatype="20" unbalanced="0"/>
    <cacheHierarchy uniqueName="[マスターデータ].[23歳]" caption="23歳" attribute="1" defaultMemberUniqueName="[マスターデータ].[23歳].[All]" allUniqueName="[マスターデータ].[23歳].[All]" dimensionUniqueName="[マスターデータ]" displayFolder="" count="0" memberValueDatatype="20" unbalanced="0"/>
    <cacheHierarchy uniqueName="[マスターデータ].[24歳]" caption="24歳" attribute="1" defaultMemberUniqueName="[マスターデータ].[24歳].[All]" allUniqueName="[マスターデータ].[24歳].[All]" dimensionUniqueName="[マスターデータ]" displayFolder="" count="0" memberValueDatatype="20" unbalanced="0"/>
    <cacheHierarchy uniqueName="[マスターデータ].[25歳]" caption="25歳" attribute="1" defaultMemberUniqueName="[マスターデータ].[25歳].[All]" allUniqueName="[マスターデータ].[25歳].[All]" dimensionUniqueName="[マスターデータ]" displayFolder="" count="0" memberValueDatatype="20" unbalanced="0"/>
    <cacheHierarchy uniqueName="[マスターデータ].[26歳]" caption="26歳" attribute="1" defaultMemberUniqueName="[マスターデータ].[26歳].[All]" allUniqueName="[マスターデータ].[26歳].[All]" dimensionUniqueName="[マスターデータ]" displayFolder="" count="0" memberValueDatatype="20" unbalanced="0"/>
    <cacheHierarchy uniqueName="[マスターデータ].[27歳]" caption="27歳" attribute="1" defaultMemberUniqueName="[マスターデータ].[27歳].[All]" allUniqueName="[マスターデータ].[27歳].[All]" dimensionUniqueName="[マスターデータ]" displayFolder="" count="0" memberValueDatatype="20" unbalanced="0"/>
    <cacheHierarchy uniqueName="[マスターデータ].[28歳]" caption="28歳" attribute="1" defaultMemberUniqueName="[マスターデータ].[28歳].[All]" allUniqueName="[マスターデータ].[28歳].[All]" dimensionUniqueName="[マスターデータ]" displayFolder="" count="0" memberValueDatatype="20" unbalanced="0"/>
    <cacheHierarchy uniqueName="[マスターデータ].[29歳]" caption="29歳" attribute="1" defaultMemberUniqueName="[マスターデータ].[29歳].[All]" allUniqueName="[マスターデータ].[29歳].[All]" dimensionUniqueName="[マスターデータ]" displayFolder="" count="0" memberValueDatatype="20" unbalanced="0"/>
    <cacheHierarchy uniqueName="[マスターデータ].[30歳]" caption="30歳" attribute="1" defaultMemberUniqueName="[マスターデータ].[30歳].[All]" allUniqueName="[マスターデータ].[30歳].[All]" dimensionUniqueName="[マスターデータ]" displayFolder="" count="0" memberValueDatatype="20" unbalanced="0"/>
    <cacheHierarchy uniqueName="[マスターデータ].[31歳]" caption="31歳" attribute="1" defaultMemberUniqueName="[マスターデータ].[31歳].[All]" allUniqueName="[マスターデータ].[31歳].[All]" dimensionUniqueName="[マスターデータ]" displayFolder="" count="0" memberValueDatatype="20" unbalanced="0"/>
    <cacheHierarchy uniqueName="[マスターデータ].[32歳]" caption="32歳" attribute="1" defaultMemberUniqueName="[マスターデータ].[32歳].[All]" allUniqueName="[マスターデータ].[32歳].[All]" dimensionUniqueName="[マスターデータ]" displayFolder="" count="0" memberValueDatatype="20" unbalanced="0"/>
    <cacheHierarchy uniqueName="[マスターデータ].[33歳]" caption="33歳" attribute="1" defaultMemberUniqueName="[マスターデータ].[33歳].[All]" allUniqueName="[マスターデータ].[33歳].[All]" dimensionUniqueName="[マスターデータ]" displayFolder="" count="0" memberValueDatatype="20" unbalanced="0"/>
    <cacheHierarchy uniqueName="[マスターデータ].[34歳]" caption="34歳" attribute="1" defaultMemberUniqueName="[マスターデータ].[34歳].[All]" allUniqueName="[マスターデータ].[34歳].[All]" dimensionUniqueName="[マスターデータ]" displayFolder="" count="0" memberValueDatatype="20" unbalanced="0"/>
    <cacheHierarchy uniqueName="[マスターデータ].[35歳]" caption="35歳" attribute="1" defaultMemberUniqueName="[マスターデータ].[35歳].[All]" allUniqueName="[マスターデータ].[35歳].[All]" dimensionUniqueName="[マスターデータ]" displayFolder="" count="0" memberValueDatatype="20" unbalanced="0"/>
    <cacheHierarchy uniqueName="[マスターデータ].[36歳]" caption="36歳" attribute="1" defaultMemberUniqueName="[マスターデータ].[36歳].[All]" allUniqueName="[マスターデータ].[36歳].[All]" dimensionUniqueName="[マスターデータ]" displayFolder="" count="0" memberValueDatatype="20" unbalanced="0"/>
    <cacheHierarchy uniqueName="[マスターデータ].[37歳]" caption="37歳" attribute="1" defaultMemberUniqueName="[マスターデータ].[37歳].[All]" allUniqueName="[マスターデータ].[37歳].[All]" dimensionUniqueName="[マスターデータ]" displayFolder="" count="0" memberValueDatatype="20" unbalanced="0"/>
    <cacheHierarchy uniqueName="[マスターデータ].[38歳]" caption="38歳" attribute="1" defaultMemberUniqueName="[マスターデータ].[38歳].[All]" allUniqueName="[マスターデータ].[38歳].[All]" dimensionUniqueName="[マスターデータ]" displayFolder="" count="0" memberValueDatatype="20" unbalanced="0"/>
    <cacheHierarchy uniqueName="[マスターデータ].[39歳]" caption="39歳" attribute="1" defaultMemberUniqueName="[マスターデータ].[39歳].[All]" allUniqueName="[マスターデータ].[39歳].[All]" dimensionUniqueName="[マスターデータ]" displayFolder="" count="0" memberValueDatatype="20" unbalanced="0"/>
    <cacheHierarchy uniqueName="[マスターデータ].[40歳]" caption="40歳" attribute="1" defaultMemberUniqueName="[マスターデータ].[40歳].[All]" allUniqueName="[マスターデータ].[40歳].[All]" dimensionUniqueName="[マスターデータ]" displayFolder="" count="0" memberValueDatatype="20" unbalanced="0"/>
    <cacheHierarchy uniqueName="[マスターデータ].[41歳]" caption="41歳" attribute="1" defaultMemberUniqueName="[マスターデータ].[41歳].[All]" allUniqueName="[マスターデータ].[41歳].[All]" dimensionUniqueName="[マスターデータ]" displayFolder="" count="0" memberValueDatatype="20" unbalanced="0"/>
    <cacheHierarchy uniqueName="[マスターデータ].[42歳]" caption="42歳" attribute="1" defaultMemberUniqueName="[マスターデータ].[42歳].[All]" allUniqueName="[マスターデータ].[42歳].[All]" dimensionUniqueName="[マスターデータ]" displayFolder="" count="0" memberValueDatatype="20" unbalanced="0"/>
    <cacheHierarchy uniqueName="[マスターデータ].[43歳]" caption="43歳" attribute="1" defaultMemberUniqueName="[マスターデータ].[43歳].[All]" allUniqueName="[マスターデータ].[43歳].[All]" dimensionUniqueName="[マスターデータ]" displayFolder="" count="0" memberValueDatatype="20" unbalanced="0"/>
    <cacheHierarchy uniqueName="[マスターデータ].[44歳]" caption="44歳" attribute="1" defaultMemberUniqueName="[マスターデータ].[44歳].[All]" allUniqueName="[マスターデータ].[44歳].[All]" dimensionUniqueName="[マスターデータ]" displayFolder="" count="0" memberValueDatatype="20" unbalanced="0"/>
    <cacheHierarchy uniqueName="[マスターデータ].[45歳]" caption="45歳" attribute="1" defaultMemberUniqueName="[マスターデータ].[45歳].[All]" allUniqueName="[マスターデータ].[45歳].[All]" dimensionUniqueName="[マスターデータ]" displayFolder="" count="0" memberValueDatatype="20" unbalanced="0"/>
    <cacheHierarchy uniqueName="[マスターデータ].[46歳]" caption="46歳" attribute="1" defaultMemberUniqueName="[マスターデータ].[46歳].[All]" allUniqueName="[マスターデータ].[46歳].[All]" dimensionUniqueName="[マスターデータ]" displayFolder="" count="0" memberValueDatatype="20" unbalanced="0"/>
    <cacheHierarchy uniqueName="[マスターデータ].[47歳]" caption="47歳" attribute="1" defaultMemberUniqueName="[マスターデータ].[47歳].[All]" allUniqueName="[マスターデータ].[47歳].[All]" dimensionUniqueName="[マスターデータ]" displayFolder="" count="0" memberValueDatatype="20" unbalanced="0"/>
    <cacheHierarchy uniqueName="[マスターデータ].[48歳]" caption="48歳" attribute="1" defaultMemberUniqueName="[マスターデータ].[48歳].[All]" allUniqueName="[マスターデータ].[48歳].[All]" dimensionUniqueName="[マスターデータ]" displayFolder="" count="0" memberValueDatatype="20" unbalanced="0"/>
    <cacheHierarchy uniqueName="[マスターデータ].[49歳]" caption="49歳" attribute="1" defaultMemberUniqueName="[マスターデータ].[49歳].[All]" allUniqueName="[マスターデータ].[49歳].[All]" dimensionUniqueName="[マスターデータ]" displayFolder="" count="0" memberValueDatatype="20" unbalanced="0"/>
    <cacheHierarchy uniqueName="[マスターデータ].[50歳]" caption="50歳" attribute="1" defaultMemberUniqueName="[マスターデータ].[50歳].[All]" allUniqueName="[マスターデータ].[50歳].[All]" dimensionUniqueName="[マスターデータ]" displayFolder="" count="0" memberValueDatatype="20" unbalanced="0"/>
    <cacheHierarchy uniqueName="[マスターデータ].[51歳]" caption="51歳" attribute="1" defaultMemberUniqueName="[マスターデータ].[51歳].[All]" allUniqueName="[マスターデータ].[51歳].[All]" dimensionUniqueName="[マスターデータ]" displayFolder="" count="0" memberValueDatatype="20" unbalanced="0"/>
    <cacheHierarchy uniqueName="[マスターデータ].[52歳]" caption="52歳" attribute="1" defaultMemberUniqueName="[マスターデータ].[52歳].[All]" allUniqueName="[マスターデータ].[52歳].[All]" dimensionUniqueName="[マスターデータ]" displayFolder="" count="0" memberValueDatatype="20" unbalanced="0"/>
    <cacheHierarchy uniqueName="[マスターデータ].[53歳]" caption="53歳" attribute="1" defaultMemberUniqueName="[マスターデータ].[53歳].[All]" allUniqueName="[マスターデータ].[53歳].[All]" dimensionUniqueName="[マスターデータ]" displayFolder="" count="0" memberValueDatatype="20" unbalanced="0"/>
    <cacheHierarchy uniqueName="[マスターデータ].[54歳]" caption="54歳" attribute="1" defaultMemberUniqueName="[マスターデータ].[54歳].[All]" allUniqueName="[マスターデータ].[54歳].[All]" dimensionUniqueName="[マスターデータ]" displayFolder="" count="0" memberValueDatatype="20" unbalanced="0"/>
    <cacheHierarchy uniqueName="[マスターデータ].[55歳]" caption="55歳" attribute="1" defaultMemberUniqueName="[マスターデータ].[55歳].[All]" allUniqueName="[マスターデータ].[55歳].[All]" dimensionUniqueName="[マスターデータ]" displayFolder="" count="0" memberValueDatatype="20" unbalanced="0"/>
    <cacheHierarchy uniqueName="[マスターデータ].[56歳]" caption="56歳" attribute="1" defaultMemberUniqueName="[マスターデータ].[56歳].[All]" allUniqueName="[マスターデータ].[56歳].[All]" dimensionUniqueName="[マスターデータ]" displayFolder="" count="0" memberValueDatatype="20" unbalanced="0"/>
    <cacheHierarchy uniqueName="[マスターデータ].[57歳]" caption="57歳" attribute="1" defaultMemberUniqueName="[マスターデータ].[57歳].[All]" allUniqueName="[マスターデータ].[57歳].[All]" dimensionUniqueName="[マスターデータ]" displayFolder="" count="0" memberValueDatatype="20" unbalanced="0"/>
    <cacheHierarchy uniqueName="[マスターデータ].[58歳]" caption="58歳" attribute="1" defaultMemberUniqueName="[マスターデータ].[58歳].[All]" allUniqueName="[マスターデータ].[58歳].[All]" dimensionUniqueName="[マスターデータ]" displayFolder="" count="0" memberValueDatatype="20" unbalanced="0"/>
    <cacheHierarchy uniqueName="[マスターデータ].[59歳]" caption="59歳" attribute="1" defaultMemberUniqueName="[マスターデータ].[59歳].[All]" allUniqueName="[マスターデータ].[59歳].[All]" dimensionUniqueName="[マスターデータ]" displayFolder="" count="0" memberValueDatatype="20" unbalanced="0"/>
    <cacheHierarchy uniqueName="[マスターデータ].[60歳]" caption="60歳" attribute="1" defaultMemberUniqueName="[マスターデータ].[60歳].[All]" allUniqueName="[マスターデータ].[60歳].[All]" dimensionUniqueName="[マスターデータ]" displayFolder="" count="0" memberValueDatatype="20" unbalanced="0"/>
    <cacheHierarchy uniqueName="[マスターデータ].[61歳]" caption="61歳" attribute="1" defaultMemberUniqueName="[マスターデータ].[61歳].[All]" allUniqueName="[マスターデータ].[61歳].[All]" dimensionUniqueName="[マスターデータ]" displayFolder="" count="0" memberValueDatatype="20" unbalanced="0"/>
    <cacheHierarchy uniqueName="[マスターデータ].[62歳]" caption="62歳" attribute="1" defaultMemberUniqueName="[マスターデータ].[62歳].[All]" allUniqueName="[マスターデータ].[62歳].[All]" dimensionUniqueName="[マスターデータ]" displayFolder="" count="0" memberValueDatatype="20" unbalanced="0"/>
    <cacheHierarchy uniqueName="[マスターデータ].[63歳]" caption="63歳" attribute="1" defaultMemberUniqueName="[マスターデータ].[63歳].[All]" allUniqueName="[マスターデータ].[63歳].[All]" dimensionUniqueName="[マスターデータ]" displayFolder="" count="0" memberValueDatatype="20" unbalanced="0"/>
    <cacheHierarchy uniqueName="[マスターデータ].[64歳]" caption="64歳" attribute="1" defaultMemberUniqueName="[マスターデータ].[64歳].[All]" allUniqueName="[マスターデータ].[64歳].[All]" dimensionUniqueName="[マスターデータ]" displayFolder="" count="0" memberValueDatatype="20" unbalanced="0"/>
    <cacheHierarchy uniqueName="[マスターデータ].[65歳]" caption="65歳" attribute="1" defaultMemberUniqueName="[マスターデータ].[65歳].[All]" allUniqueName="[マスターデータ].[65歳].[All]" dimensionUniqueName="[マスターデータ]" displayFolder="" count="0" memberValueDatatype="20" unbalanced="0"/>
    <cacheHierarchy uniqueName="[マスターデータ].[66歳]" caption="66歳" attribute="1" defaultMemberUniqueName="[マスターデータ].[66歳].[All]" allUniqueName="[マスターデータ].[66歳].[All]" dimensionUniqueName="[マスターデータ]" displayFolder="" count="0" memberValueDatatype="20" unbalanced="0"/>
    <cacheHierarchy uniqueName="[マスターデータ].[67歳]" caption="67歳" attribute="1" defaultMemberUniqueName="[マスターデータ].[67歳].[All]" allUniqueName="[マスターデータ].[67歳].[All]" dimensionUniqueName="[マスターデータ]" displayFolder="" count="0" memberValueDatatype="20" unbalanced="0"/>
    <cacheHierarchy uniqueName="[マスターデータ].[68歳]" caption="68歳" attribute="1" defaultMemberUniqueName="[マスターデータ].[68歳].[All]" allUniqueName="[マスターデータ].[68歳].[All]" dimensionUniqueName="[マスターデータ]" displayFolder="" count="0" memberValueDatatype="20" unbalanced="0"/>
    <cacheHierarchy uniqueName="[マスターデータ].[69歳]" caption="69歳" attribute="1" defaultMemberUniqueName="[マスターデータ].[69歳].[All]" allUniqueName="[マスターデータ].[69歳].[All]" dimensionUniqueName="[マスターデータ]" displayFolder="" count="0" memberValueDatatype="20" unbalanced="0"/>
    <cacheHierarchy uniqueName="[マスターデータ].[70歳]" caption="70歳" attribute="1" defaultMemberUniqueName="[マスターデータ].[70歳].[All]" allUniqueName="[マスターデータ].[70歳].[All]" dimensionUniqueName="[マスターデータ]" displayFolder="" count="0" memberValueDatatype="20" unbalanced="0"/>
    <cacheHierarchy uniqueName="[マスターデータ].[71歳]" caption="71歳" attribute="1" defaultMemberUniqueName="[マスターデータ].[71歳].[All]" allUniqueName="[マスターデータ].[71歳].[All]" dimensionUniqueName="[マスターデータ]" displayFolder="" count="0" memberValueDatatype="20" unbalanced="0"/>
    <cacheHierarchy uniqueName="[マスターデータ].[72歳]" caption="72歳" attribute="1" defaultMemberUniqueName="[マスターデータ].[72歳].[All]" allUniqueName="[マスターデータ].[72歳].[All]" dimensionUniqueName="[マスターデータ]" displayFolder="" count="0" memberValueDatatype="20" unbalanced="0"/>
    <cacheHierarchy uniqueName="[マスターデータ].[73歳]" caption="73歳" attribute="1" defaultMemberUniqueName="[マスターデータ].[73歳].[All]" allUniqueName="[マスターデータ].[73歳].[All]" dimensionUniqueName="[マスターデータ]" displayFolder="" count="0" memberValueDatatype="20" unbalanced="0"/>
    <cacheHierarchy uniqueName="[マスターデータ].[74歳]" caption="74歳" attribute="1" defaultMemberUniqueName="[マスターデータ].[74歳].[All]" allUniqueName="[マスターデータ].[74歳].[All]" dimensionUniqueName="[マスターデータ]" displayFolder="" count="0" memberValueDatatype="20" unbalanced="0"/>
    <cacheHierarchy uniqueName="[マスターデータ].[75歳]" caption="75歳" attribute="1" defaultMemberUniqueName="[マスターデータ].[75歳].[All]" allUniqueName="[マスターデータ].[75歳].[All]" dimensionUniqueName="[マスターデータ]" displayFolder="" count="0" memberValueDatatype="20" unbalanced="0"/>
    <cacheHierarchy uniqueName="[マスターデータ].[76歳]" caption="76歳" attribute="1" defaultMemberUniqueName="[マスターデータ].[76歳].[All]" allUniqueName="[マスターデータ].[76歳].[All]" dimensionUniqueName="[マスターデータ]" displayFolder="" count="0" memberValueDatatype="20" unbalanced="0"/>
    <cacheHierarchy uniqueName="[マスターデータ].[77歳]" caption="77歳" attribute="1" defaultMemberUniqueName="[マスターデータ].[77歳].[All]" allUniqueName="[マスターデータ].[77歳].[All]" dimensionUniqueName="[マスターデータ]" displayFolder="" count="0" memberValueDatatype="20" unbalanced="0"/>
    <cacheHierarchy uniqueName="[マスターデータ].[78歳]" caption="78歳" attribute="1" defaultMemberUniqueName="[マスターデータ].[78歳].[All]" allUniqueName="[マスターデータ].[78歳].[All]" dimensionUniqueName="[マスターデータ]" displayFolder="" count="0" memberValueDatatype="20" unbalanced="0"/>
    <cacheHierarchy uniqueName="[マスターデータ].[79歳]" caption="79歳" attribute="1" defaultMemberUniqueName="[マスターデータ].[79歳].[All]" allUniqueName="[マスターデータ].[79歳].[All]" dimensionUniqueName="[マスターデータ]" displayFolder="" count="0" memberValueDatatype="20" unbalanced="0"/>
    <cacheHierarchy uniqueName="[マスターデータ].[80歳]" caption="80歳" attribute="1" defaultMemberUniqueName="[マスターデータ].[80歳].[All]" allUniqueName="[マスターデータ].[80歳].[All]" dimensionUniqueName="[マスターデータ]" displayFolder="" count="0" memberValueDatatype="20" unbalanced="0"/>
    <cacheHierarchy uniqueName="[マスターデータ].[81歳]" caption="81歳" attribute="1" defaultMemberUniqueName="[マスターデータ].[81歳].[All]" allUniqueName="[マスターデータ].[81歳].[All]" dimensionUniqueName="[マスターデータ]" displayFolder="" count="0" memberValueDatatype="20" unbalanced="0"/>
    <cacheHierarchy uniqueName="[マスターデータ].[82歳]" caption="82歳" attribute="1" defaultMemberUniqueName="[マスターデータ].[82歳].[All]" allUniqueName="[マスターデータ].[82歳].[All]" dimensionUniqueName="[マスターデータ]" displayFolder="" count="0" memberValueDatatype="20" unbalanced="0"/>
    <cacheHierarchy uniqueName="[マスターデータ].[83歳]" caption="83歳" attribute="1" defaultMemberUniqueName="[マスターデータ].[83歳].[All]" allUniqueName="[マスターデータ].[83歳].[All]" dimensionUniqueName="[マスターデータ]" displayFolder="" count="0" memberValueDatatype="20" unbalanced="0"/>
    <cacheHierarchy uniqueName="[マスターデータ].[84歳]" caption="84歳" attribute="1" defaultMemberUniqueName="[マスターデータ].[84歳].[All]" allUniqueName="[マスターデータ].[84歳].[All]" dimensionUniqueName="[マスターデータ]" displayFolder="" count="0" memberValueDatatype="20" unbalanced="0"/>
    <cacheHierarchy uniqueName="[マスターデータ].[85歳以上]" caption="85歳以上" attribute="1" defaultMemberUniqueName="[マスターデータ].[85歳以上].[All]" allUniqueName="[マスターデータ].[85歳以上].[All]" dimensionUniqueName="[マスターデータ]" displayFolder="" count="0" memberValueDatatype="20" unbalanced="0"/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0" memberValueDatatype="130" unbalanced="0"/>
    <cacheHierarchy uniqueName="[町丁目_時系列].[町丁目]" caption="町丁目" attribute="1" defaultMemberUniqueName="[町丁目_時系列].[町丁目].[All]" allUniqueName="[町丁目_時系列].[町丁目].[All]" dimensionUniqueName="[町丁目_時系列]" displayFolder="" count="0" memberValueDatatype="130" unbalanced="0"/>
    <cacheHierarchy uniqueName="[Measures].[__XL_Count マスターデータ]" caption="__XL_Count マスターデータ" measure="1" displayFolder="" measureGroup="マスターデータ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町丁目_時系列]" caption="__XL_Count 町丁目_時系列" measure="1" displayFolder="" measureGroup="町丁目_時系列" count="0" hidden="1"/>
    <cacheHierarchy uniqueName="[Measures].[__No measures defined]" caption="__No measures defined" measure="1" displayFolder="" count="0" hidden="1"/>
    <cacheHierarchy uniqueName="[Measures].[合計 / 0歳]" caption="合計 / 0歳" measure="1" displayFolder="" measureGroup="マスターデータ" count="0" oneField="1" hidden="1">
      <fieldsUsage count="1">
        <fieldUsage x="14"/>
      </fieldsUsage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合計 / 1歳]" caption="合計 / 1歳" measure="1" displayFolder="" measureGroup="マスターデータ" count="0" oneField="1" hidden="1">
      <fieldsUsage count="1">
        <fieldUsage x="13"/>
      </fieldsUsage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合計 / 2歳]" caption="合計 / 2歳" measure="1" displayFolder="" measureGroup="マスターデータ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合計 / 3歳]" caption="合計 / 3歳" measure="1" displayFolder="" measureGroup="マスターデータ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合計 / 4歳]" caption="合計 / 4歳" measure="1" displayFolder="" measureGroup="マスターデータ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合計 / 5歳]" caption="合計 / 5歳" measure="1" displayFolder="" measureGroup="マスターデータ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合計 / 6歳]" caption="合計 / 6歳" measure="1" displayFolder="" measureGroup="マスターデータ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合計 / 7歳]" caption="合計 / 7歳" measure="1" displayFolder="" measureGroup="マスターデータ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合計 / 8歳]" caption="合計 / 8歳" measure="1" displayFolder="" measureGroup="マスターデータ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合計 / 9歳]" caption="合計 / 9歳" measure="1" displayFolder="" measureGroup="マスターデータ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合計 / 10歳]" caption="合計 / 10歳" measure="1" displayFolder="" measureGroup="マスターデータ" count="0" oneField="1" hidden="1">
      <fieldsUsage count="1">
        <fieldUsage x="8"/>
      </fieldsUsage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合計 / 11歳]" caption="合計 / 11歳" measure="1" displayFolder="" measureGroup="マスターデータ" count="0" oneField="1" hidden="1">
      <fieldsUsage count="1">
        <fieldUsage x="9"/>
      </fieldsUsage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合計 / 12歳]" caption="合計 / 12歳" measure="1" displayFolder="" measureGroup="マスターデータ" count="0" oneField="1" hidden="1">
      <fieldsUsage count="1">
        <fieldUsage x="10"/>
      </fieldsUsage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合計 / 13歳]" caption="合計 / 13歳" measure="1" displayFolder="" measureGroup="マスターデータ" count="0" oneField="1" hidden="1">
      <fieldsUsage count="1">
        <fieldUsage x="11"/>
      </fieldsUsage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合計 / 14歳]" caption="合計 / 14歳" measure="1" displayFolder="" measureGroup="マスターデータ" count="0" oneField="1" hidden="1">
      <fieldsUsage count="1">
        <fieldUsage x="15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合計 / 15歳]" caption="合計 / 15歳" measure="1" displayFolder="" measureGroup="マスターデータ" count="0" oneField="1" hidden="1">
      <fieldsUsage count="1">
        <fieldUsage x="16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合計 / 16歳]" caption="合計 / 16歳" measure="1" displayFolder="" measureGroup="マスターデータ" count="0" oneField="1" hidden="1">
      <fieldsUsage count="1">
        <fieldUsage x="17"/>
      </fieldsUsage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合計 / 17歳]" caption="合計 / 17歳" measure="1" displayFolder="" measureGroup="マスターデータ" count="0" oneField="1" hidden="1">
      <fieldsUsage count="1">
        <fieldUsage x="18"/>
      </fieldsUsage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合計 / 18歳]" caption="合計 / 18歳" measure="1" displayFolder="" measureGroup="マスターデータ" count="0" oneField="1" hidden="1">
      <fieldsUsage count="1">
        <fieldUsage x="19"/>
      </fieldsUsage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合計 / 19歳]" caption="合計 / 19歳" measure="1" displayFolder="" measureGroup="マスターデータ" count="0" oneField="1" hidden="1">
      <fieldsUsage count="1">
        <fieldUsage x="20"/>
      </fieldsUsage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合計 / 21歳]" caption="合計 / 21歳" measure="1" displayFolder="" measureGroup="マスターデータ" count="0" oneField="1" hidden="1">
      <fieldsUsage count="1">
        <fieldUsage x="21"/>
      </fieldsUsage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合計 / 22歳]" caption="合計 / 22歳" measure="1" displayFolder="" measureGroup="マスターデータ" count="0" oneField="1" hidden="1">
      <fieldsUsage count="1">
        <fieldUsage x="22"/>
      </fieldsUsage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合計 / 20歳]" caption="合計 / 20歳" measure="1" displayFolder="" measureGroup="マスターデータ" count="0" oneField="1" hidden="1">
      <fieldsUsage count="1">
        <fieldUsage x="23"/>
      </fieldsUsage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合計 / 23歳]" caption="合計 / 23歳" measure="1" displayFolder="" measureGroup="マスターデータ" count="0" oneField="1" hidden="1">
      <fieldsUsage count="1">
        <fieldUsage x="24"/>
      </fieldsUsage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合計 / 24歳]" caption="合計 / 24歳" measure="1" displayFolder="" measureGroup="マスターデータ" count="0" oneField="1" hidden="1">
      <fieldsUsage count="1">
        <fieldUsage x="25"/>
      </fieldsUsage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合計 / 25歳]" caption="合計 / 25歳" measure="1" displayFolder="" measureGroup="マスターデータ" count="0" oneField="1" hidden="1">
      <fieldsUsage count="1">
        <fieldUsage x="26"/>
      </fieldsUsage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合計 / 26歳]" caption="合計 / 26歳" measure="1" displayFolder="" measureGroup="マスターデータ" count="0" oneField="1" hidden="1">
      <fieldsUsage count="1">
        <fieldUsage x="27"/>
      </fieldsUsage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合計 / 27歳]" caption="合計 / 27歳" measure="1" displayFolder="" measureGroup="マスターデータ" count="0" oneField="1" hidden="1">
      <fieldsUsage count="1">
        <fieldUsage x="28"/>
      </fieldsUsage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合計 / 28歳]" caption="合計 / 28歳" measure="1" displayFolder="" measureGroup="マスターデータ" count="0" oneField="1" hidden="1">
      <fieldsUsage count="1">
        <fieldUsage x="29"/>
      </fieldsUsage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合計 / 29歳]" caption="合計 / 29歳" measure="1" displayFolder="" measureGroup="マスターデータ" count="0" oneField="1" hidden="1">
      <fieldsUsage count="1">
        <fieldUsage x="30"/>
      </fieldsUsage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合計 / 30歳]" caption="合計 / 30歳" measure="1" displayFolder="" measureGroup="マスターデータ" count="0" oneField="1" hidden="1">
      <fieldsUsage count="1">
        <fieldUsage x="31"/>
      </fieldsUsage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合計 / 32歳]" caption="合計 / 32歳" measure="1" displayFolder="" measureGroup="マスターデータ" count="0" oneField="1" hidden="1">
      <fieldsUsage count="1">
        <fieldUsage x="32"/>
      </fieldsUsage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合計 / 33歳]" caption="合計 / 33歳" measure="1" displayFolder="" measureGroup="マスターデータ" count="0" oneField="1" hidden="1">
      <fieldsUsage count="1">
        <fieldUsage x="33"/>
      </fieldsUsage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合計 / 31歳]" caption="合計 / 31歳" measure="1" displayFolder="" measureGroup="マスターデータ" count="0" oneField="1" hidden="1">
      <fieldsUsage count="1">
        <fieldUsage x="34"/>
      </fieldsUsage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合計 / 34歳]" caption="合計 / 34歳" measure="1" displayFolder="" measureGroup="マスターデータ" count="0" oneField="1" hidden="1">
      <fieldsUsage count="1">
        <fieldUsage x="35"/>
      </fieldsUsage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合計 / 35歳]" caption="合計 / 35歳" measure="1" displayFolder="" measureGroup="マスターデータ" count="0" oneField="1" hidden="1">
      <fieldsUsage count="1">
        <fieldUsage x="36"/>
      </fieldsUsage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合計 / 36歳]" caption="合計 / 36歳" measure="1" displayFolder="" measureGroup="マスターデータ" count="0" oneField="1" hidden="1">
      <fieldsUsage count="1">
        <fieldUsage x="37"/>
      </fieldsUsage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合計 / 37歳]" caption="合計 / 37歳" measure="1" displayFolder="" measureGroup="マスターデータ" count="0" oneField="1" hidden="1">
      <fieldsUsage count="1">
        <fieldUsage x="38"/>
      </fieldsUsage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合計 / 38歳]" caption="合計 / 38歳" measure="1" displayFolder="" measureGroup="マスターデータ" count="0" oneField="1" hidden="1">
      <fieldsUsage count="1">
        <fieldUsage x="39"/>
      </fieldsUsage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合計 / 40歳]" caption="合計 / 40歳" measure="1" displayFolder="" measureGroup="マスターデータ" count="0" oneField="1" hidden="1">
      <fieldsUsage count="1">
        <fieldUsage x="40"/>
      </fieldsUsage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合計 / 39歳]" caption="合計 / 39歳" measure="1" displayFolder="" measureGroup="マスターデータ" count="0" oneField="1" hidden="1">
      <fieldsUsage count="1">
        <fieldUsage x="41"/>
      </fieldsUsage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合計 / 41歳]" caption="合計 / 41歳" measure="1" displayFolder="" measureGroup="マスターデータ" count="0" oneField="1" hidden="1">
      <fieldsUsage count="1">
        <fieldUsage x="42"/>
      </fieldsUsage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合計 / 43歳]" caption="合計 / 43歳" measure="1" displayFolder="" measureGroup="マスターデータ" count="0" oneField="1" hidden="1">
      <fieldsUsage count="1">
        <fieldUsage x="43"/>
      </fieldsUsage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合計 / 42歳]" caption="合計 / 42歳" measure="1" displayFolder="" measureGroup="マスターデータ" count="0" oneField="1" hidden="1">
      <fieldsUsage count="1">
        <fieldUsage x="44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合計 / 44歳]" caption="合計 / 44歳" measure="1" displayFolder="" measureGroup="マスターデータ" count="0" oneField="1" hidden="1">
      <fieldsUsage count="1">
        <fieldUsage x="45"/>
      </fieldsUsage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合計 / 45歳]" caption="合計 / 45歳" measure="1" displayFolder="" measureGroup="マスターデータ" count="0" oneField="1" hidden="1">
      <fieldsUsage count="1">
        <fieldUsage x="46"/>
      </fieldsUsage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合計 / 46歳]" caption="合計 / 46歳" measure="1" displayFolder="" measureGroup="マスターデータ" count="0" oneField="1" hidden="1">
      <fieldsUsage count="1">
        <fieldUsage x="47"/>
      </fieldsUsage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合計 / 47歳]" caption="合計 / 47歳" measure="1" displayFolder="" measureGroup="マスターデータ" count="0" oneField="1" hidden="1">
      <fieldsUsage count="1">
        <fieldUsage x="48"/>
      </fieldsUsage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合計 / 48歳]" caption="合計 / 48歳" measure="1" displayFolder="" measureGroup="マスターデータ" count="0" oneField="1" hidden="1">
      <fieldsUsage count="1">
        <fieldUsage x="49"/>
      </fieldsUsage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合計 / 49歳]" caption="合計 / 49歳" measure="1" displayFolder="" measureGroup="マスターデータ" count="0" oneField="1" hidden="1">
      <fieldsUsage count="1">
        <fieldUsage x="50"/>
      </fieldsUsage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合計 / 50歳]" caption="合計 / 50歳" measure="1" displayFolder="" measureGroup="マスターデータ" count="0" oneField="1" hidden="1">
      <fieldsUsage count="1">
        <fieldUsage x="51"/>
      </fieldsUsage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合計 / 51歳]" caption="合計 / 51歳" measure="1" displayFolder="" measureGroup="マスターデータ" count="0" oneField="1" hidden="1">
      <fieldsUsage count="1">
        <fieldUsage x="52"/>
      </fieldsUsage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合計 / 52歳]" caption="合計 / 52歳" measure="1" displayFolder="" measureGroup="マスターデータ" count="0" oneField="1" hidden="1">
      <fieldsUsage count="1">
        <fieldUsage x="53"/>
      </fieldsUsage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合計 / 53歳]" caption="合計 / 53歳" measure="1" displayFolder="" measureGroup="マスターデータ" count="0" oneField="1" hidden="1">
      <fieldsUsage count="1">
        <fieldUsage x="54"/>
      </fieldsUsage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合計 / 54歳]" caption="合計 / 54歳" measure="1" displayFolder="" measureGroup="マスターデータ" count="0" oneField="1" hidden="1">
      <fieldsUsage count="1">
        <fieldUsage x="55"/>
      </fieldsUsage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合計 / 55歳]" caption="合計 / 55歳" measure="1" displayFolder="" measureGroup="マスターデータ" count="0" oneField="1" hidden="1">
      <fieldsUsage count="1">
        <fieldUsage x="56"/>
      </fieldsUsage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合計 / 56歳]" caption="合計 / 56歳" measure="1" displayFolder="" measureGroup="マスターデータ" count="0" oneField="1" hidden="1">
      <fieldsUsage count="1">
        <fieldUsage x="57"/>
      </fieldsUsage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合計 / 57歳]" caption="合計 / 57歳" measure="1" displayFolder="" measureGroup="マスターデータ" count="0" oneField="1" hidden="1">
      <fieldsUsage count="1">
        <fieldUsage x="58"/>
      </fieldsUsage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合計 / 58歳]" caption="合計 / 58歳" measure="1" displayFolder="" measureGroup="マスターデータ" count="0" oneField="1" hidden="1">
      <fieldsUsage count="1">
        <fieldUsage x="59"/>
      </fieldsUsage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合計 / 59歳]" caption="合計 / 59歳" measure="1" displayFolder="" measureGroup="マスターデータ" count="0" oneField="1" hidden="1">
      <fieldsUsage count="1">
        <fieldUsage x="60"/>
      </fieldsUsage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合計 / 60歳]" caption="合計 / 60歳" measure="1" displayFolder="" measureGroup="マスターデータ" count="0" oneField="1" hidden="1">
      <fieldsUsage count="1">
        <fieldUsage x="61"/>
      </fieldsUsage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合計 / 61歳]" caption="合計 / 61歳" measure="1" displayFolder="" measureGroup="マスターデータ" count="0" oneField="1" hidden="1">
      <fieldsUsage count="1">
        <fieldUsage x="62"/>
      </fieldsUsage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合計 / 62歳]" caption="合計 / 62歳" measure="1" displayFolder="" measureGroup="マスターデータ" count="0" oneField="1" hidden="1">
      <fieldsUsage count="1">
        <fieldUsage x="63"/>
      </fieldsUsage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合計 / 63歳]" caption="合計 / 63歳" measure="1" displayFolder="" measureGroup="マスターデータ" count="0" oneField="1" hidden="1">
      <fieldsUsage count="1">
        <fieldUsage x="64"/>
      </fieldsUsage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合計 / 64歳]" caption="合計 / 64歳" measure="1" displayFolder="" measureGroup="マスターデータ" count="0" oneField="1" hidden="1">
      <fieldsUsage count="1">
        <fieldUsage x="65"/>
      </fieldsUsage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合計 / 65歳]" caption="合計 / 65歳" measure="1" displayFolder="" measureGroup="マスターデータ" count="0" oneField="1" hidden="1">
      <fieldsUsage count="1">
        <fieldUsage x="66"/>
      </fieldsUsage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合計 / 66歳]" caption="合計 / 66歳" measure="1" displayFolder="" measureGroup="マスターデータ" count="0" oneField="1" hidden="1">
      <fieldsUsage count="1">
        <fieldUsage x="67"/>
      </fieldsUsage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合計 / 67歳]" caption="合計 / 67歳" measure="1" displayFolder="" measureGroup="マスターデータ" count="0" oneField="1" hidden="1">
      <fieldsUsage count="1">
        <fieldUsage x="68"/>
      </fieldsUsage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合計 / 68歳]" caption="合計 / 68歳" measure="1" displayFolder="" measureGroup="マスターデータ" count="0" oneField="1" hidden="1">
      <fieldsUsage count="1">
        <fieldUsage x="69"/>
      </fieldsUsage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合計 / 69歳]" caption="合計 / 69歳" measure="1" displayFolder="" measureGroup="マスターデータ" count="0" oneField="1" hidden="1">
      <fieldsUsage count="1">
        <fieldUsage x="70"/>
      </fieldsUsage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合計 / 70歳]" caption="合計 / 70歳" measure="1" displayFolder="" measureGroup="マスターデータ" count="0" oneField="1" hidden="1">
      <fieldsUsage count="1">
        <fieldUsage x="71"/>
      </fieldsUsage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合計 / 71歳]" caption="合計 / 71歳" measure="1" displayFolder="" measureGroup="マスターデータ" count="0" oneField="1" hidden="1">
      <fieldsUsage count="1">
        <fieldUsage x="72"/>
      </fieldsUsage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合計 / 72歳]" caption="合計 / 72歳" measure="1" displayFolder="" measureGroup="マスターデータ" count="0" oneField="1" hidden="1">
      <fieldsUsage count="1">
        <fieldUsage x="73"/>
      </fieldsUsage>
      <extLst>
        <ext xmlns:x15="http://schemas.microsoft.com/office/spreadsheetml/2010/11/main" uri="{B97F6D7D-B522-45F9-BDA1-12C45D357490}">
          <x15:cacheHierarchy aggregatedColumn="76"/>
        </ext>
      </extLst>
    </cacheHierarchy>
    <cacheHierarchy uniqueName="[Measures].[合計 / 73歳]" caption="合計 / 73歳" measure="1" displayFolder="" measureGroup="マスターデータ" count="0" oneField="1" hidden="1">
      <fieldsUsage count="1">
        <fieldUsage x="74"/>
      </fieldsUsage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合計 / 74歳]" caption="合計 / 74歳" measure="1" displayFolder="" measureGroup="マスターデータ" count="0" oneField="1" hidden="1">
      <fieldsUsage count="1">
        <fieldUsage x="75"/>
      </fieldsUsage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合計 / 75歳]" caption="合計 / 75歳" measure="1" displayFolder="" measureGroup="マスターデータ" count="0" oneField="1" hidden="1">
      <fieldsUsage count="1">
        <fieldUsage x="76"/>
      </fieldsUsage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合計 / 76歳]" caption="合計 / 76歳" measure="1" displayFolder="" measureGroup="マスターデータ" count="0" oneField="1" hidden="1">
      <fieldsUsage count="1">
        <fieldUsage x="77"/>
      </fieldsUsage>
      <extLst>
        <ext xmlns:x15="http://schemas.microsoft.com/office/spreadsheetml/2010/11/main" uri="{B97F6D7D-B522-45F9-BDA1-12C45D357490}">
          <x15:cacheHierarchy aggregatedColumn="80"/>
        </ext>
      </extLst>
    </cacheHierarchy>
    <cacheHierarchy uniqueName="[Measures].[合計 / 77歳]" caption="合計 / 77歳" measure="1" displayFolder="" measureGroup="マスターデータ" count="0" oneField="1" hidden="1">
      <fieldsUsage count="1">
        <fieldUsage x="78"/>
      </fieldsUsage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合計 / 78歳]" caption="合計 / 78歳" measure="1" displayFolder="" measureGroup="マスターデータ" count="0" oneField="1" hidden="1">
      <fieldsUsage count="1">
        <fieldUsage x="79"/>
      </fieldsUsage>
      <extLst>
        <ext xmlns:x15="http://schemas.microsoft.com/office/spreadsheetml/2010/11/main" uri="{B97F6D7D-B522-45F9-BDA1-12C45D357490}">
          <x15:cacheHierarchy aggregatedColumn="82"/>
        </ext>
      </extLst>
    </cacheHierarchy>
    <cacheHierarchy uniqueName="[Measures].[合計 / 79歳]" caption="合計 / 79歳" measure="1" displayFolder="" measureGroup="マスターデータ" count="0" oneField="1" hidden="1">
      <fieldsUsage count="1">
        <fieldUsage x="80"/>
      </fieldsUsage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合計 / 80歳]" caption="合計 / 80歳" measure="1" displayFolder="" measureGroup="マスターデータ" count="0" oneField="1" hidden="1">
      <fieldsUsage count="1">
        <fieldUsage x="81"/>
      </fieldsUsage>
      <extLst>
        <ext xmlns:x15="http://schemas.microsoft.com/office/spreadsheetml/2010/11/main" uri="{B97F6D7D-B522-45F9-BDA1-12C45D357490}">
          <x15:cacheHierarchy aggregatedColumn="84"/>
        </ext>
      </extLst>
    </cacheHierarchy>
    <cacheHierarchy uniqueName="[Measures].[合計 / 81歳]" caption="合計 / 81歳" measure="1" displayFolder="" measureGroup="マスターデータ" count="0" oneField="1" hidden="1">
      <fieldsUsage count="1">
        <fieldUsage x="82"/>
      </fieldsUsage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合計 / 82歳]" caption="合計 / 82歳" measure="1" displayFolder="" measureGroup="マスターデータ" count="0" oneField="1" hidden="1">
      <fieldsUsage count="1">
        <fieldUsage x="83"/>
      </fieldsUsage>
      <extLst>
        <ext xmlns:x15="http://schemas.microsoft.com/office/spreadsheetml/2010/11/main" uri="{B97F6D7D-B522-45F9-BDA1-12C45D357490}">
          <x15:cacheHierarchy aggregatedColumn="86"/>
        </ext>
      </extLst>
    </cacheHierarchy>
    <cacheHierarchy uniqueName="[Measures].[合計 / 83歳]" caption="合計 / 83歳" measure="1" displayFolder="" measureGroup="マスターデータ" count="0" oneField="1" hidden="1">
      <fieldsUsage count="1">
        <fieldUsage x="84"/>
      </fieldsUsage>
      <extLst>
        <ext xmlns:x15="http://schemas.microsoft.com/office/spreadsheetml/2010/11/main" uri="{B97F6D7D-B522-45F9-BDA1-12C45D357490}">
          <x15:cacheHierarchy aggregatedColumn="87"/>
        </ext>
      </extLst>
    </cacheHierarchy>
    <cacheHierarchy uniqueName="[Measures].[合計 / 84歳]" caption="合計 / 84歳" measure="1" displayFolder="" measureGroup="マスターデータ" count="0" oneField="1" hidden="1">
      <fieldsUsage count="1">
        <fieldUsage x="85"/>
      </fieldsUsage>
      <extLst>
        <ext xmlns:x15="http://schemas.microsoft.com/office/spreadsheetml/2010/11/main" uri="{B97F6D7D-B522-45F9-BDA1-12C45D357490}">
          <x15:cacheHierarchy aggregatedColumn="88"/>
        </ext>
      </extLst>
    </cacheHierarchy>
    <cacheHierarchy uniqueName="[Measures].[合計 / 85歳以上]" caption="合計 / 85歳以上" measure="1" displayFolder="" measureGroup="マスターデータ" count="0" oneField="1" hidden="1">
      <fieldsUsage count="1">
        <fieldUsage x="86"/>
      </fieldsUsage>
      <extLst>
        <ext xmlns:x15="http://schemas.microsoft.com/office/spreadsheetml/2010/11/main" uri="{B97F6D7D-B522-45F9-BDA1-12C45D357490}">
          <x15:cacheHierarchy aggregatedColumn="89"/>
        </ext>
      </extLst>
    </cacheHierarchy>
  </cacheHierarchies>
  <kpis count="0"/>
  <dimensions count="4">
    <dimension measure="1" name="Measures" uniqueName="[Measures]" caption="Measures"/>
    <dimension name="マスターデータ" uniqueName="[マスターデータ]" caption="マスターデータ"/>
    <dimension name="行政センター_時系列" uniqueName="[行政センター_時系列]" caption="行政センター_時系列"/>
    <dimension name="町丁目_時系列" uniqueName="[町丁目_時系列]" caption="町丁目_時系列"/>
  </dimensions>
  <measureGroups count="3">
    <measureGroup name="マスターデータ" caption="マスターデータ"/>
    <measureGroup name="行政センター_時系列" caption="行政センター_時系列"/>
    <measureGroup name="町丁目_時系列" caption="町丁目_時系列"/>
  </measureGroups>
  <maps count="5">
    <map measureGroup="0" dimension="1"/>
    <map measureGroup="0" dimension="2"/>
    <map measureGroup="0" dimension="3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343.658613310188" backgroundQuery="1" createdVersion="6" refreshedVersion="6" minRefreshableVersion="3" recordCount="0" supportSubquery="1" supportAdvancedDrill="1" xr:uid="{88448C55-1E42-4977-AB9B-CE9094E7F875}">
  <cacheSource type="external" connectionId="1"/>
  <cacheFields count="88">
    <cacheField name="[マスターデータ].[性別].[性別]" caption="性別" numFmtId="0" hierarchy="3" level="1">
      <sharedItems count="1">
        <s v="女性"/>
      </sharedItems>
    </cacheField>
    <cacheField name="[Measures].[合計 / 0歳]" caption="合計 / 0歳" numFmtId="0" hierarchy="96" level="32767"/>
    <cacheField name="[Measures].[合計 / 1歳]" caption="合計 / 1歳" numFmtId="0" hierarchy="97" level="32767"/>
    <cacheField name="[Measures].[合計 / 2歳]" caption="合計 / 2歳" numFmtId="0" hierarchy="98" level="32767"/>
    <cacheField name="[Measures].[合計 / 3歳]" caption="合計 / 3歳" numFmtId="0" hierarchy="99" level="32767"/>
    <cacheField name="[Measures].[合計 / 4歳]" caption="合計 / 4歳" numFmtId="0" hierarchy="100" level="32767"/>
    <cacheField name="[Measures].[合計 / 5歳]" caption="合計 / 5歳" numFmtId="0" hierarchy="101" level="32767"/>
    <cacheField name="[Measures].[合計 / 6歳]" caption="合計 / 6歳" numFmtId="0" hierarchy="102" level="32767"/>
    <cacheField name="[Measures].[合計 / 7歳]" caption="合計 / 7歳" numFmtId="0" hierarchy="103" level="32767"/>
    <cacheField name="[Measures].[合計 / 8歳]" caption="合計 / 8歳" numFmtId="0" hierarchy="104" level="32767"/>
    <cacheField name="[Measures].[合計 / 9歳]" caption="合計 / 9歳" numFmtId="0" hierarchy="105" level="32767"/>
    <cacheField name="[Measures].[合計 / 10歳]" caption="合計 / 10歳" numFmtId="0" hierarchy="106" level="32767"/>
    <cacheField name="[Measures].[合計 / 11歳]" caption="合計 / 11歳" numFmtId="0" hierarchy="107" level="32767"/>
    <cacheField name="[Measures].[合計 / 12歳]" caption="合計 / 12歳" numFmtId="0" hierarchy="108" level="32767"/>
    <cacheField name="[Measures].[合計 / 13歳]" caption="合計 / 13歳" numFmtId="0" hierarchy="109" level="32767"/>
    <cacheField name="[Measures].[合計 / 14歳]" caption="合計 / 14歳" numFmtId="0" hierarchy="110" level="32767"/>
    <cacheField name="[Measures].[合計 / 15歳]" caption="合計 / 15歳" numFmtId="0" hierarchy="111" level="32767"/>
    <cacheField name="[Measures].[合計 / 16歳]" caption="合計 / 16歳" numFmtId="0" hierarchy="112" level="32767"/>
    <cacheField name="[Measures].[合計 / 17歳]" caption="合計 / 17歳" numFmtId="0" hierarchy="113" level="32767"/>
    <cacheField name="[Measures].[合計 / 18歳]" caption="合計 / 18歳" numFmtId="0" hierarchy="114" level="32767"/>
    <cacheField name="[Measures].[合計 / 19歳]" caption="合計 / 19歳" numFmtId="0" hierarchy="115" level="32767"/>
    <cacheField name="[Measures].[合計 / 20歳]" caption="合計 / 20歳" numFmtId="0" hierarchy="118" level="32767"/>
    <cacheField name="[Measures].[合計 / 21歳]" caption="合計 / 21歳" numFmtId="0" hierarchy="116" level="32767"/>
    <cacheField name="[Measures].[合計 / 22歳]" caption="合計 / 22歳" numFmtId="0" hierarchy="117" level="32767"/>
    <cacheField name="[Measures].[合計 / 23歳]" caption="合計 / 23歳" numFmtId="0" hierarchy="119" level="32767"/>
    <cacheField name="[Measures].[合計 / 24歳]" caption="合計 / 24歳" numFmtId="0" hierarchy="120" level="32767"/>
    <cacheField name="[Measures].[合計 / 25歳]" caption="合計 / 25歳" numFmtId="0" hierarchy="121" level="32767"/>
    <cacheField name="[Measures].[合計 / 26歳]" caption="合計 / 26歳" numFmtId="0" hierarchy="122" level="32767"/>
    <cacheField name="[Measures].[合計 / 27歳]" caption="合計 / 27歳" numFmtId="0" hierarchy="123" level="32767"/>
    <cacheField name="[Measures].[合計 / 28歳]" caption="合計 / 28歳" numFmtId="0" hierarchy="124" level="32767"/>
    <cacheField name="[Measures].[合計 / 29歳]" caption="合計 / 29歳" numFmtId="0" hierarchy="125" level="32767"/>
    <cacheField name="[Measures].[合計 / 30歳]" caption="合計 / 30歳" numFmtId="0" hierarchy="126" level="32767"/>
    <cacheField name="[Measures].[合計 / 31歳]" caption="合計 / 31歳" numFmtId="0" hierarchy="129" level="32767"/>
    <cacheField name="[Measures].[合計 / 32歳]" caption="合計 / 32歳" numFmtId="0" hierarchy="127" level="32767"/>
    <cacheField name="[Measures].[合計 / 33歳]" caption="合計 / 33歳" numFmtId="0" hierarchy="128" level="32767"/>
    <cacheField name="[Measures].[合計 / 34歳]" caption="合計 / 34歳" numFmtId="0" hierarchy="130" level="32767"/>
    <cacheField name="[Measures].[合計 / 35歳]" caption="合計 / 35歳" numFmtId="0" hierarchy="131" level="32767"/>
    <cacheField name="[Measures].[合計 / 36歳]" caption="合計 / 36歳" numFmtId="0" hierarchy="132" level="32767"/>
    <cacheField name="[Measures].[合計 / 37歳]" caption="合計 / 37歳" numFmtId="0" hierarchy="133" level="32767"/>
    <cacheField name="[Measures].[合計 / 38歳]" caption="合計 / 38歳" numFmtId="0" hierarchy="134" level="32767"/>
    <cacheField name="[Measures].[合計 / 39歳]" caption="合計 / 39歳" numFmtId="0" hierarchy="136" level="32767"/>
    <cacheField name="[Measures].[合計 / 40歳]" caption="合計 / 40歳" numFmtId="0" hierarchy="135" level="32767"/>
    <cacheField name="[Measures].[合計 / 41歳]" caption="合計 / 41歳" numFmtId="0" hierarchy="137" level="32767"/>
    <cacheField name="[Measures].[合計 / 42歳]" caption="合計 / 42歳" numFmtId="0" hierarchy="139" level="32767"/>
    <cacheField name="[Measures].[合計 / 43歳]" caption="合計 / 43歳" numFmtId="0" hierarchy="138" level="32767"/>
    <cacheField name="[Measures].[合計 / 44歳]" caption="合計 / 44歳" numFmtId="0" hierarchy="140" level="32767"/>
    <cacheField name="[Measures].[合計 / 45歳]" caption="合計 / 45歳" numFmtId="0" hierarchy="141" level="32767"/>
    <cacheField name="[Measures].[合計 / 46歳]" caption="合計 / 46歳" numFmtId="0" hierarchy="142" level="32767"/>
    <cacheField name="[Measures].[合計 / 47歳]" caption="合計 / 47歳" numFmtId="0" hierarchy="143" level="32767"/>
    <cacheField name="[Measures].[合計 / 48歳]" caption="合計 / 48歳" numFmtId="0" hierarchy="144" level="32767"/>
    <cacheField name="[Measures].[合計 / 49歳]" caption="合計 / 49歳" numFmtId="0" hierarchy="145" level="32767"/>
    <cacheField name="[Measures].[合計 / 50歳]" caption="合計 / 50歳" numFmtId="0" hierarchy="146" level="32767"/>
    <cacheField name="[Measures].[合計 / 51歳]" caption="合計 / 51歳" numFmtId="0" hierarchy="147" level="32767"/>
    <cacheField name="[Measures].[合計 / 52歳]" caption="合計 / 52歳" numFmtId="0" hierarchy="148" level="32767"/>
    <cacheField name="[Measures].[合計 / 53歳]" caption="合計 / 53歳" numFmtId="0" hierarchy="149" level="32767"/>
    <cacheField name="[Measures].[合計 / 54歳]" caption="合計 / 54歳" numFmtId="0" hierarchy="150" level="32767"/>
    <cacheField name="[Measures].[合計 / 55歳]" caption="合計 / 55歳" numFmtId="0" hierarchy="151" level="32767"/>
    <cacheField name="[Measures].[合計 / 56歳]" caption="合計 / 56歳" numFmtId="0" hierarchy="152" level="32767"/>
    <cacheField name="[Measures].[合計 / 57歳]" caption="合計 / 57歳" numFmtId="0" hierarchy="153" level="32767"/>
    <cacheField name="[Measures].[合計 / 58歳]" caption="合計 / 58歳" numFmtId="0" hierarchy="154" level="32767"/>
    <cacheField name="[Measures].[合計 / 59歳]" caption="合計 / 59歳" numFmtId="0" hierarchy="155" level="32767"/>
    <cacheField name="[Measures].[合計 / 60歳]" caption="合計 / 60歳" numFmtId="0" hierarchy="156" level="32767"/>
    <cacheField name="[Measures].[合計 / 61歳]" caption="合計 / 61歳" numFmtId="0" hierarchy="157" level="32767"/>
    <cacheField name="[Measures].[合計 / 62歳]" caption="合計 / 62歳" numFmtId="0" hierarchy="158" level="32767"/>
    <cacheField name="[Measures].[合計 / 63歳]" caption="合計 / 63歳" numFmtId="0" hierarchy="159" level="32767"/>
    <cacheField name="[Measures].[合計 / 64歳]" caption="合計 / 64歳" numFmtId="0" hierarchy="160" level="32767"/>
    <cacheField name="[Measures].[合計 / 65歳]" caption="合計 / 65歳" numFmtId="0" hierarchy="161" level="32767"/>
    <cacheField name="[Measures].[合計 / 66歳]" caption="合計 / 66歳" numFmtId="0" hierarchy="162" level="32767"/>
    <cacheField name="[Measures].[合計 / 67歳]" caption="合計 / 67歳" numFmtId="0" hierarchy="163" level="32767"/>
    <cacheField name="[Measures].[合計 / 68歳]" caption="合計 / 68歳" numFmtId="0" hierarchy="164" level="32767"/>
    <cacheField name="[Measures].[合計 / 69歳]" caption="合計 / 69歳" numFmtId="0" hierarchy="165" level="32767"/>
    <cacheField name="[Measures].[合計 / 70歳]" caption="合計 / 70歳" numFmtId="0" hierarchy="166" level="32767"/>
    <cacheField name="[Measures].[合計 / 71歳]" caption="合計 / 71歳" numFmtId="0" hierarchy="167" level="32767"/>
    <cacheField name="[Measures].[合計 / 72歳]" caption="合計 / 72歳" numFmtId="0" hierarchy="168" level="32767"/>
    <cacheField name="[Measures].[合計 / 73歳]" caption="合計 / 73歳" numFmtId="0" hierarchy="169" level="32767"/>
    <cacheField name="[Measures].[合計 / 74歳]" caption="合計 / 74歳" numFmtId="0" hierarchy="170" level="32767"/>
    <cacheField name="[Measures].[合計 / 75歳]" caption="合計 / 75歳" numFmtId="0" hierarchy="171" level="32767"/>
    <cacheField name="[Measures].[合計 / 76歳]" caption="合計 / 76歳" numFmtId="0" hierarchy="172" level="32767"/>
    <cacheField name="[Measures].[合計 / 77歳]" caption="合計 / 77歳" numFmtId="0" hierarchy="173" level="32767"/>
    <cacheField name="[Measures].[合計 / 78歳]" caption="合計 / 78歳" numFmtId="0" hierarchy="174" level="32767"/>
    <cacheField name="[Measures].[合計 / 79歳]" caption="合計 / 79歳" numFmtId="0" hierarchy="175" level="32767"/>
    <cacheField name="[Measures].[合計 / 80歳]" caption="合計 / 80歳" numFmtId="0" hierarchy="176" level="32767"/>
    <cacheField name="[Measures].[合計 / 81歳]" caption="合計 / 81歳" numFmtId="0" hierarchy="177" level="32767"/>
    <cacheField name="[Measures].[合計 / 82歳]" caption="合計 / 82歳" numFmtId="0" hierarchy="178" level="32767"/>
    <cacheField name="[Measures].[合計 / 83歳]" caption="合計 / 83歳" numFmtId="0" hierarchy="179" level="32767"/>
    <cacheField name="[Measures].[合計 / 84歳]" caption="合計 / 84歳" numFmtId="0" hierarchy="180" level="32767"/>
    <cacheField name="[Measures].[合計 / 85歳以上]" caption="合計 / 85歳以上" numFmtId="0" hierarchy="181" level="32767"/>
    <cacheField name="[マスターデータ].[西暦].[西暦]" caption="西暦" numFmtId="0" level="1">
      <sharedItems containsSemiMixedTypes="0" containsNonDate="0" containsString="0"/>
    </cacheField>
  </cacheFields>
  <cacheHierarchies count="182">
    <cacheHierarchy uniqueName="[マスターデータ].[西暦]" caption="西暦" attribute="1" defaultMemberUniqueName="[マスターデータ].[西暦].[All]" allUniqueName="[マスターデータ].[西暦].[All]" dimensionUniqueName="[マスターデータ]" displayFolder="" count="2" memberValueDatatype="20" unbalanced="0">
      <fieldsUsage count="2">
        <fieldUsage x="-1"/>
        <fieldUsage x="87"/>
      </fieldsUsage>
    </cacheHierarchy>
    <cacheHierarchy uniqueName="[マスターデータ].[行政センター]" caption="行政センター" attribute="1" defaultMemberUniqueName="[マスターデータ].[行政センター].[All]" allUniqueName="[マスターデータ].[行政センター].[All]" dimensionUniqueName="[マスターデータ]" displayFolder="" count="0" memberValueDatatype="130" unbalanced="0"/>
    <cacheHierarchy uniqueName="[マスターデータ].[町丁目]" caption="町丁目" attribute="1" defaultMemberUniqueName="[マスターデータ].[町丁目].[All]" allUniqueName="[マスターデータ].[町丁目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2" memberValueDatatype="130" unbalanced="0">
      <fieldsUsage count="2">
        <fieldUsage x="-1"/>
        <fieldUsage x="0"/>
      </fieldsUsage>
    </cacheHierarchy>
    <cacheHierarchy uniqueName="[マスターデータ].[0歳]" caption="0歳" attribute="1" defaultMemberUniqueName="[マスターデータ].[0歳].[All]" allUniqueName="[マスターデータ].[0歳].[All]" dimensionUniqueName="[マスターデータ]" displayFolder="" count="0" memberValueDatatype="20" unbalanced="0"/>
    <cacheHierarchy uniqueName="[マスターデータ].[1歳]" caption="1歳" attribute="1" defaultMemberUniqueName="[マスターデータ].[1歳].[All]" allUniqueName="[マスターデータ].[1歳].[All]" dimensionUniqueName="[マスターデータ]" displayFolder="" count="0" memberValueDatatype="20" unbalanced="0"/>
    <cacheHierarchy uniqueName="[マスターデータ].[2歳]" caption="2歳" attribute="1" defaultMemberUniqueName="[マスターデータ].[2歳].[All]" allUniqueName="[マスターデータ].[2歳].[All]" dimensionUniqueName="[マスターデータ]" displayFolder="" count="0" memberValueDatatype="20" unbalanced="0"/>
    <cacheHierarchy uniqueName="[マスターデータ].[3歳]" caption="3歳" attribute="1" defaultMemberUniqueName="[マスターデータ].[3歳].[All]" allUniqueName="[マスターデータ].[3歳].[All]" dimensionUniqueName="[マスターデータ]" displayFolder="" count="0" memberValueDatatype="20" unbalanced="0"/>
    <cacheHierarchy uniqueName="[マスターデータ].[4歳]" caption="4歳" attribute="1" defaultMemberUniqueName="[マスターデータ].[4歳].[All]" allUniqueName="[マスターデータ].[4歳].[All]" dimensionUniqueName="[マスターデータ]" displayFolder="" count="0" memberValueDatatype="20" unbalanced="0"/>
    <cacheHierarchy uniqueName="[マスターデータ].[5歳]" caption="5歳" attribute="1" defaultMemberUniqueName="[マスターデータ].[5歳].[All]" allUniqueName="[マスターデータ].[5歳].[All]" dimensionUniqueName="[マスターデータ]" displayFolder="" count="0" memberValueDatatype="20" unbalanced="0"/>
    <cacheHierarchy uniqueName="[マスターデータ].[6歳]" caption="6歳" attribute="1" defaultMemberUniqueName="[マスターデータ].[6歳].[All]" allUniqueName="[マスターデータ].[6歳].[All]" dimensionUniqueName="[マスターデータ]" displayFolder="" count="0" memberValueDatatype="20" unbalanced="0"/>
    <cacheHierarchy uniqueName="[マスターデータ].[7歳]" caption="7歳" attribute="1" defaultMemberUniqueName="[マスターデータ].[7歳].[All]" allUniqueName="[マスターデータ].[7歳].[All]" dimensionUniqueName="[マスターデータ]" displayFolder="" count="0" memberValueDatatype="20" unbalanced="0"/>
    <cacheHierarchy uniqueName="[マスターデータ].[8歳]" caption="8歳" attribute="1" defaultMemberUniqueName="[マスターデータ].[8歳].[All]" allUniqueName="[マスターデータ].[8歳].[All]" dimensionUniqueName="[マスターデータ]" displayFolder="" count="0" memberValueDatatype="20" unbalanced="0"/>
    <cacheHierarchy uniqueName="[マスターデータ].[9歳]" caption="9歳" attribute="1" defaultMemberUniqueName="[マスターデータ].[9歳].[All]" allUniqueName="[マスターデータ].[9歳].[All]" dimensionUniqueName="[マスターデータ]" displayFolder="" count="0" memberValueDatatype="20" unbalanced="0"/>
    <cacheHierarchy uniqueName="[マスターデータ].[10歳]" caption="10歳" attribute="1" defaultMemberUniqueName="[マスターデータ].[10歳].[All]" allUniqueName="[マスターデータ].[10歳].[All]" dimensionUniqueName="[マスターデータ]" displayFolder="" count="0" memberValueDatatype="20" unbalanced="0"/>
    <cacheHierarchy uniqueName="[マスターデータ].[11歳]" caption="11歳" attribute="1" defaultMemberUniqueName="[マスターデータ].[11歳].[All]" allUniqueName="[マスターデータ].[11歳].[All]" dimensionUniqueName="[マスターデータ]" displayFolder="" count="0" memberValueDatatype="20" unbalanced="0"/>
    <cacheHierarchy uniqueName="[マスターデータ].[12歳]" caption="12歳" attribute="1" defaultMemberUniqueName="[マスターデータ].[12歳].[All]" allUniqueName="[マスターデータ].[12歳].[All]" dimensionUniqueName="[マスターデータ]" displayFolder="" count="0" memberValueDatatype="20" unbalanced="0"/>
    <cacheHierarchy uniqueName="[マスターデータ].[13歳]" caption="13歳" attribute="1" defaultMemberUniqueName="[マスターデータ].[13歳].[All]" allUniqueName="[マスターデータ].[13歳].[All]" dimensionUniqueName="[マスターデータ]" displayFolder="" count="0" memberValueDatatype="20" unbalanced="0"/>
    <cacheHierarchy uniqueName="[マスターデータ].[14歳]" caption="14歳" attribute="1" defaultMemberUniqueName="[マスターデータ].[14歳].[All]" allUniqueName="[マスターデータ].[14歳].[All]" dimensionUniqueName="[マスターデータ]" displayFolder="" count="0" memberValueDatatype="20" unbalanced="0"/>
    <cacheHierarchy uniqueName="[マスターデータ].[15歳]" caption="15歳" attribute="1" defaultMemberUniqueName="[マスターデータ].[15歳].[All]" allUniqueName="[マスターデータ].[15歳].[All]" dimensionUniqueName="[マスターデータ]" displayFolder="" count="0" memberValueDatatype="20" unbalanced="0"/>
    <cacheHierarchy uniqueName="[マスターデータ].[16歳]" caption="16歳" attribute="1" defaultMemberUniqueName="[マスターデータ].[16歳].[All]" allUniqueName="[マスターデータ].[16歳].[All]" dimensionUniqueName="[マスターデータ]" displayFolder="" count="0" memberValueDatatype="20" unbalanced="0"/>
    <cacheHierarchy uniqueName="[マスターデータ].[17歳]" caption="17歳" attribute="1" defaultMemberUniqueName="[マスターデータ].[17歳].[All]" allUniqueName="[マスターデータ].[17歳].[All]" dimensionUniqueName="[マスターデータ]" displayFolder="" count="0" memberValueDatatype="20" unbalanced="0"/>
    <cacheHierarchy uniqueName="[マスターデータ].[18歳]" caption="18歳" attribute="1" defaultMemberUniqueName="[マスターデータ].[18歳].[All]" allUniqueName="[マスターデータ].[18歳].[All]" dimensionUniqueName="[マスターデータ]" displayFolder="" count="0" memberValueDatatype="20" unbalanced="0"/>
    <cacheHierarchy uniqueName="[マスターデータ].[19歳]" caption="19歳" attribute="1" defaultMemberUniqueName="[マスターデータ].[19歳].[All]" allUniqueName="[マスターデータ].[19歳].[All]" dimensionUniqueName="[マスターデータ]" displayFolder="" count="0" memberValueDatatype="20" unbalanced="0"/>
    <cacheHierarchy uniqueName="[マスターデータ].[20歳]" caption="20歳" attribute="1" defaultMemberUniqueName="[マスターデータ].[20歳].[All]" allUniqueName="[マスターデータ].[20歳].[All]" dimensionUniqueName="[マスターデータ]" displayFolder="" count="0" memberValueDatatype="20" unbalanced="0"/>
    <cacheHierarchy uniqueName="[マスターデータ].[21歳]" caption="21歳" attribute="1" defaultMemberUniqueName="[マスターデータ].[21歳].[All]" allUniqueName="[マスターデータ].[21歳].[All]" dimensionUniqueName="[マスターデータ]" displayFolder="" count="0" memberValueDatatype="20" unbalanced="0"/>
    <cacheHierarchy uniqueName="[マスターデータ].[22歳]" caption="22歳" attribute="1" defaultMemberUniqueName="[マスターデータ].[22歳].[All]" allUniqueName="[マスターデータ].[22歳].[All]" dimensionUniqueName="[マスターデータ]" displayFolder="" count="0" memberValueDatatype="20" unbalanced="0"/>
    <cacheHierarchy uniqueName="[マスターデータ].[23歳]" caption="23歳" attribute="1" defaultMemberUniqueName="[マスターデータ].[23歳].[All]" allUniqueName="[マスターデータ].[23歳].[All]" dimensionUniqueName="[マスターデータ]" displayFolder="" count="0" memberValueDatatype="20" unbalanced="0"/>
    <cacheHierarchy uniqueName="[マスターデータ].[24歳]" caption="24歳" attribute="1" defaultMemberUniqueName="[マスターデータ].[24歳].[All]" allUniqueName="[マスターデータ].[24歳].[All]" dimensionUniqueName="[マスターデータ]" displayFolder="" count="0" memberValueDatatype="20" unbalanced="0"/>
    <cacheHierarchy uniqueName="[マスターデータ].[25歳]" caption="25歳" attribute="1" defaultMemberUniqueName="[マスターデータ].[25歳].[All]" allUniqueName="[マスターデータ].[25歳].[All]" dimensionUniqueName="[マスターデータ]" displayFolder="" count="0" memberValueDatatype="20" unbalanced="0"/>
    <cacheHierarchy uniqueName="[マスターデータ].[26歳]" caption="26歳" attribute="1" defaultMemberUniqueName="[マスターデータ].[26歳].[All]" allUniqueName="[マスターデータ].[26歳].[All]" dimensionUniqueName="[マスターデータ]" displayFolder="" count="0" memberValueDatatype="20" unbalanced="0"/>
    <cacheHierarchy uniqueName="[マスターデータ].[27歳]" caption="27歳" attribute="1" defaultMemberUniqueName="[マスターデータ].[27歳].[All]" allUniqueName="[マスターデータ].[27歳].[All]" dimensionUniqueName="[マスターデータ]" displayFolder="" count="0" memberValueDatatype="20" unbalanced="0"/>
    <cacheHierarchy uniqueName="[マスターデータ].[28歳]" caption="28歳" attribute="1" defaultMemberUniqueName="[マスターデータ].[28歳].[All]" allUniqueName="[マスターデータ].[28歳].[All]" dimensionUniqueName="[マスターデータ]" displayFolder="" count="0" memberValueDatatype="20" unbalanced="0"/>
    <cacheHierarchy uniqueName="[マスターデータ].[29歳]" caption="29歳" attribute="1" defaultMemberUniqueName="[マスターデータ].[29歳].[All]" allUniqueName="[マスターデータ].[29歳].[All]" dimensionUniqueName="[マスターデータ]" displayFolder="" count="0" memberValueDatatype="20" unbalanced="0"/>
    <cacheHierarchy uniqueName="[マスターデータ].[30歳]" caption="30歳" attribute="1" defaultMemberUniqueName="[マスターデータ].[30歳].[All]" allUniqueName="[マスターデータ].[30歳].[All]" dimensionUniqueName="[マスターデータ]" displayFolder="" count="0" memberValueDatatype="20" unbalanced="0"/>
    <cacheHierarchy uniqueName="[マスターデータ].[31歳]" caption="31歳" attribute="1" defaultMemberUniqueName="[マスターデータ].[31歳].[All]" allUniqueName="[マスターデータ].[31歳].[All]" dimensionUniqueName="[マスターデータ]" displayFolder="" count="0" memberValueDatatype="20" unbalanced="0"/>
    <cacheHierarchy uniqueName="[マスターデータ].[32歳]" caption="32歳" attribute="1" defaultMemberUniqueName="[マスターデータ].[32歳].[All]" allUniqueName="[マスターデータ].[32歳].[All]" dimensionUniqueName="[マスターデータ]" displayFolder="" count="0" memberValueDatatype="20" unbalanced="0"/>
    <cacheHierarchy uniqueName="[マスターデータ].[33歳]" caption="33歳" attribute="1" defaultMemberUniqueName="[マスターデータ].[33歳].[All]" allUniqueName="[マスターデータ].[33歳].[All]" dimensionUniqueName="[マスターデータ]" displayFolder="" count="0" memberValueDatatype="20" unbalanced="0"/>
    <cacheHierarchy uniqueName="[マスターデータ].[34歳]" caption="34歳" attribute="1" defaultMemberUniqueName="[マスターデータ].[34歳].[All]" allUniqueName="[マスターデータ].[34歳].[All]" dimensionUniqueName="[マスターデータ]" displayFolder="" count="0" memberValueDatatype="20" unbalanced="0"/>
    <cacheHierarchy uniqueName="[マスターデータ].[35歳]" caption="35歳" attribute="1" defaultMemberUniqueName="[マスターデータ].[35歳].[All]" allUniqueName="[マスターデータ].[35歳].[All]" dimensionUniqueName="[マスターデータ]" displayFolder="" count="0" memberValueDatatype="20" unbalanced="0"/>
    <cacheHierarchy uniqueName="[マスターデータ].[36歳]" caption="36歳" attribute="1" defaultMemberUniqueName="[マスターデータ].[36歳].[All]" allUniqueName="[マスターデータ].[36歳].[All]" dimensionUniqueName="[マスターデータ]" displayFolder="" count="0" memberValueDatatype="20" unbalanced="0"/>
    <cacheHierarchy uniqueName="[マスターデータ].[37歳]" caption="37歳" attribute="1" defaultMemberUniqueName="[マスターデータ].[37歳].[All]" allUniqueName="[マスターデータ].[37歳].[All]" dimensionUniqueName="[マスターデータ]" displayFolder="" count="0" memberValueDatatype="20" unbalanced="0"/>
    <cacheHierarchy uniqueName="[マスターデータ].[38歳]" caption="38歳" attribute="1" defaultMemberUniqueName="[マスターデータ].[38歳].[All]" allUniqueName="[マスターデータ].[38歳].[All]" dimensionUniqueName="[マスターデータ]" displayFolder="" count="0" memberValueDatatype="20" unbalanced="0"/>
    <cacheHierarchy uniqueName="[マスターデータ].[39歳]" caption="39歳" attribute="1" defaultMemberUniqueName="[マスターデータ].[39歳].[All]" allUniqueName="[マスターデータ].[39歳].[All]" dimensionUniqueName="[マスターデータ]" displayFolder="" count="0" memberValueDatatype="20" unbalanced="0"/>
    <cacheHierarchy uniqueName="[マスターデータ].[40歳]" caption="40歳" attribute="1" defaultMemberUniqueName="[マスターデータ].[40歳].[All]" allUniqueName="[マスターデータ].[40歳].[All]" dimensionUniqueName="[マスターデータ]" displayFolder="" count="0" memberValueDatatype="20" unbalanced="0"/>
    <cacheHierarchy uniqueName="[マスターデータ].[41歳]" caption="41歳" attribute="1" defaultMemberUniqueName="[マスターデータ].[41歳].[All]" allUniqueName="[マスターデータ].[41歳].[All]" dimensionUniqueName="[マスターデータ]" displayFolder="" count="0" memberValueDatatype="20" unbalanced="0"/>
    <cacheHierarchy uniqueName="[マスターデータ].[42歳]" caption="42歳" attribute="1" defaultMemberUniqueName="[マスターデータ].[42歳].[All]" allUniqueName="[マスターデータ].[42歳].[All]" dimensionUniqueName="[マスターデータ]" displayFolder="" count="0" memberValueDatatype="20" unbalanced="0"/>
    <cacheHierarchy uniqueName="[マスターデータ].[43歳]" caption="43歳" attribute="1" defaultMemberUniqueName="[マスターデータ].[43歳].[All]" allUniqueName="[マスターデータ].[43歳].[All]" dimensionUniqueName="[マスターデータ]" displayFolder="" count="0" memberValueDatatype="20" unbalanced="0"/>
    <cacheHierarchy uniqueName="[マスターデータ].[44歳]" caption="44歳" attribute="1" defaultMemberUniqueName="[マスターデータ].[44歳].[All]" allUniqueName="[マスターデータ].[44歳].[All]" dimensionUniqueName="[マスターデータ]" displayFolder="" count="0" memberValueDatatype="20" unbalanced="0"/>
    <cacheHierarchy uniqueName="[マスターデータ].[45歳]" caption="45歳" attribute="1" defaultMemberUniqueName="[マスターデータ].[45歳].[All]" allUniqueName="[マスターデータ].[45歳].[All]" dimensionUniqueName="[マスターデータ]" displayFolder="" count="0" memberValueDatatype="20" unbalanced="0"/>
    <cacheHierarchy uniqueName="[マスターデータ].[46歳]" caption="46歳" attribute="1" defaultMemberUniqueName="[マスターデータ].[46歳].[All]" allUniqueName="[マスターデータ].[46歳].[All]" dimensionUniqueName="[マスターデータ]" displayFolder="" count="0" memberValueDatatype="20" unbalanced="0"/>
    <cacheHierarchy uniqueName="[マスターデータ].[47歳]" caption="47歳" attribute="1" defaultMemberUniqueName="[マスターデータ].[47歳].[All]" allUniqueName="[マスターデータ].[47歳].[All]" dimensionUniqueName="[マスターデータ]" displayFolder="" count="0" memberValueDatatype="20" unbalanced="0"/>
    <cacheHierarchy uniqueName="[マスターデータ].[48歳]" caption="48歳" attribute="1" defaultMemberUniqueName="[マスターデータ].[48歳].[All]" allUniqueName="[マスターデータ].[48歳].[All]" dimensionUniqueName="[マスターデータ]" displayFolder="" count="0" memberValueDatatype="20" unbalanced="0"/>
    <cacheHierarchy uniqueName="[マスターデータ].[49歳]" caption="49歳" attribute="1" defaultMemberUniqueName="[マスターデータ].[49歳].[All]" allUniqueName="[マスターデータ].[49歳].[All]" dimensionUniqueName="[マスターデータ]" displayFolder="" count="0" memberValueDatatype="20" unbalanced="0"/>
    <cacheHierarchy uniqueName="[マスターデータ].[50歳]" caption="50歳" attribute="1" defaultMemberUniqueName="[マスターデータ].[50歳].[All]" allUniqueName="[マスターデータ].[50歳].[All]" dimensionUniqueName="[マスターデータ]" displayFolder="" count="0" memberValueDatatype="20" unbalanced="0"/>
    <cacheHierarchy uniqueName="[マスターデータ].[51歳]" caption="51歳" attribute="1" defaultMemberUniqueName="[マスターデータ].[51歳].[All]" allUniqueName="[マスターデータ].[51歳].[All]" dimensionUniqueName="[マスターデータ]" displayFolder="" count="0" memberValueDatatype="20" unbalanced="0"/>
    <cacheHierarchy uniqueName="[マスターデータ].[52歳]" caption="52歳" attribute="1" defaultMemberUniqueName="[マスターデータ].[52歳].[All]" allUniqueName="[マスターデータ].[52歳].[All]" dimensionUniqueName="[マスターデータ]" displayFolder="" count="0" memberValueDatatype="20" unbalanced="0"/>
    <cacheHierarchy uniqueName="[マスターデータ].[53歳]" caption="53歳" attribute="1" defaultMemberUniqueName="[マスターデータ].[53歳].[All]" allUniqueName="[マスターデータ].[53歳].[All]" dimensionUniqueName="[マスターデータ]" displayFolder="" count="0" memberValueDatatype="20" unbalanced="0"/>
    <cacheHierarchy uniqueName="[マスターデータ].[54歳]" caption="54歳" attribute="1" defaultMemberUniqueName="[マスターデータ].[54歳].[All]" allUniqueName="[マスターデータ].[54歳].[All]" dimensionUniqueName="[マスターデータ]" displayFolder="" count="0" memberValueDatatype="20" unbalanced="0"/>
    <cacheHierarchy uniqueName="[マスターデータ].[55歳]" caption="55歳" attribute="1" defaultMemberUniqueName="[マスターデータ].[55歳].[All]" allUniqueName="[マスターデータ].[55歳].[All]" dimensionUniqueName="[マスターデータ]" displayFolder="" count="0" memberValueDatatype="20" unbalanced="0"/>
    <cacheHierarchy uniqueName="[マスターデータ].[56歳]" caption="56歳" attribute="1" defaultMemberUniqueName="[マスターデータ].[56歳].[All]" allUniqueName="[マスターデータ].[56歳].[All]" dimensionUniqueName="[マスターデータ]" displayFolder="" count="0" memberValueDatatype="20" unbalanced="0"/>
    <cacheHierarchy uniqueName="[マスターデータ].[57歳]" caption="57歳" attribute="1" defaultMemberUniqueName="[マスターデータ].[57歳].[All]" allUniqueName="[マスターデータ].[57歳].[All]" dimensionUniqueName="[マスターデータ]" displayFolder="" count="0" memberValueDatatype="20" unbalanced="0"/>
    <cacheHierarchy uniqueName="[マスターデータ].[58歳]" caption="58歳" attribute="1" defaultMemberUniqueName="[マスターデータ].[58歳].[All]" allUniqueName="[マスターデータ].[58歳].[All]" dimensionUniqueName="[マスターデータ]" displayFolder="" count="0" memberValueDatatype="20" unbalanced="0"/>
    <cacheHierarchy uniqueName="[マスターデータ].[59歳]" caption="59歳" attribute="1" defaultMemberUniqueName="[マスターデータ].[59歳].[All]" allUniqueName="[マスターデータ].[59歳].[All]" dimensionUniqueName="[マスターデータ]" displayFolder="" count="0" memberValueDatatype="20" unbalanced="0"/>
    <cacheHierarchy uniqueName="[マスターデータ].[60歳]" caption="60歳" attribute="1" defaultMemberUniqueName="[マスターデータ].[60歳].[All]" allUniqueName="[マスターデータ].[60歳].[All]" dimensionUniqueName="[マスターデータ]" displayFolder="" count="0" memberValueDatatype="20" unbalanced="0"/>
    <cacheHierarchy uniqueName="[マスターデータ].[61歳]" caption="61歳" attribute="1" defaultMemberUniqueName="[マスターデータ].[61歳].[All]" allUniqueName="[マスターデータ].[61歳].[All]" dimensionUniqueName="[マスターデータ]" displayFolder="" count="0" memberValueDatatype="20" unbalanced="0"/>
    <cacheHierarchy uniqueName="[マスターデータ].[62歳]" caption="62歳" attribute="1" defaultMemberUniqueName="[マスターデータ].[62歳].[All]" allUniqueName="[マスターデータ].[62歳].[All]" dimensionUniqueName="[マスターデータ]" displayFolder="" count="0" memberValueDatatype="20" unbalanced="0"/>
    <cacheHierarchy uniqueName="[マスターデータ].[63歳]" caption="63歳" attribute="1" defaultMemberUniqueName="[マスターデータ].[63歳].[All]" allUniqueName="[マスターデータ].[63歳].[All]" dimensionUniqueName="[マスターデータ]" displayFolder="" count="0" memberValueDatatype="20" unbalanced="0"/>
    <cacheHierarchy uniqueName="[マスターデータ].[64歳]" caption="64歳" attribute="1" defaultMemberUniqueName="[マスターデータ].[64歳].[All]" allUniqueName="[マスターデータ].[64歳].[All]" dimensionUniqueName="[マスターデータ]" displayFolder="" count="0" memberValueDatatype="20" unbalanced="0"/>
    <cacheHierarchy uniqueName="[マスターデータ].[65歳]" caption="65歳" attribute="1" defaultMemberUniqueName="[マスターデータ].[65歳].[All]" allUniqueName="[マスターデータ].[65歳].[All]" dimensionUniqueName="[マスターデータ]" displayFolder="" count="0" memberValueDatatype="20" unbalanced="0"/>
    <cacheHierarchy uniqueName="[マスターデータ].[66歳]" caption="66歳" attribute="1" defaultMemberUniqueName="[マスターデータ].[66歳].[All]" allUniqueName="[マスターデータ].[66歳].[All]" dimensionUniqueName="[マスターデータ]" displayFolder="" count="0" memberValueDatatype="20" unbalanced="0"/>
    <cacheHierarchy uniqueName="[マスターデータ].[67歳]" caption="67歳" attribute="1" defaultMemberUniqueName="[マスターデータ].[67歳].[All]" allUniqueName="[マスターデータ].[67歳].[All]" dimensionUniqueName="[マスターデータ]" displayFolder="" count="0" memberValueDatatype="20" unbalanced="0"/>
    <cacheHierarchy uniqueName="[マスターデータ].[68歳]" caption="68歳" attribute="1" defaultMemberUniqueName="[マスターデータ].[68歳].[All]" allUniqueName="[マスターデータ].[68歳].[All]" dimensionUniqueName="[マスターデータ]" displayFolder="" count="0" memberValueDatatype="20" unbalanced="0"/>
    <cacheHierarchy uniqueName="[マスターデータ].[69歳]" caption="69歳" attribute="1" defaultMemberUniqueName="[マスターデータ].[69歳].[All]" allUniqueName="[マスターデータ].[69歳].[All]" dimensionUniqueName="[マスターデータ]" displayFolder="" count="0" memberValueDatatype="20" unbalanced="0"/>
    <cacheHierarchy uniqueName="[マスターデータ].[70歳]" caption="70歳" attribute="1" defaultMemberUniqueName="[マスターデータ].[70歳].[All]" allUniqueName="[マスターデータ].[70歳].[All]" dimensionUniqueName="[マスターデータ]" displayFolder="" count="0" memberValueDatatype="20" unbalanced="0"/>
    <cacheHierarchy uniqueName="[マスターデータ].[71歳]" caption="71歳" attribute="1" defaultMemberUniqueName="[マスターデータ].[71歳].[All]" allUniqueName="[マスターデータ].[71歳].[All]" dimensionUniqueName="[マスターデータ]" displayFolder="" count="0" memberValueDatatype="20" unbalanced="0"/>
    <cacheHierarchy uniqueName="[マスターデータ].[72歳]" caption="72歳" attribute="1" defaultMemberUniqueName="[マスターデータ].[72歳].[All]" allUniqueName="[マスターデータ].[72歳].[All]" dimensionUniqueName="[マスターデータ]" displayFolder="" count="0" memberValueDatatype="20" unbalanced="0"/>
    <cacheHierarchy uniqueName="[マスターデータ].[73歳]" caption="73歳" attribute="1" defaultMemberUniqueName="[マスターデータ].[73歳].[All]" allUniqueName="[マスターデータ].[73歳].[All]" dimensionUniqueName="[マスターデータ]" displayFolder="" count="0" memberValueDatatype="20" unbalanced="0"/>
    <cacheHierarchy uniqueName="[マスターデータ].[74歳]" caption="74歳" attribute="1" defaultMemberUniqueName="[マスターデータ].[74歳].[All]" allUniqueName="[マスターデータ].[74歳].[All]" dimensionUniqueName="[マスターデータ]" displayFolder="" count="0" memberValueDatatype="20" unbalanced="0"/>
    <cacheHierarchy uniqueName="[マスターデータ].[75歳]" caption="75歳" attribute="1" defaultMemberUniqueName="[マスターデータ].[75歳].[All]" allUniqueName="[マスターデータ].[75歳].[All]" dimensionUniqueName="[マスターデータ]" displayFolder="" count="0" memberValueDatatype="20" unbalanced="0"/>
    <cacheHierarchy uniqueName="[マスターデータ].[76歳]" caption="76歳" attribute="1" defaultMemberUniqueName="[マスターデータ].[76歳].[All]" allUniqueName="[マスターデータ].[76歳].[All]" dimensionUniqueName="[マスターデータ]" displayFolder="" count="0" memberValueDatatype="20" unbalanced="0"/>
    <cacheHierarchy uniqueName="[マスターデータ].[77歳]" caption="77歳" attribute="1" defaultMemberUniqueName="[マスターデータ].[77歳].[All]" allUniqueName="[マスターデータ].[77歳].[All]" dimensionUniqueName="[マスターデータ]" displayFolder="" count="0" memberValueDatatype="20" unbalanced="0"/>
    <cacheHierarchy uniqueName="[マスターデータ].[78歳]" caption="78歳" attribute="1" defaultMemberUniqueName="[マスターデータ].[78歳].[All]" allUniqueName="[マスターデータ].[78歳].[All]" dimensionUniqueName="[マスターデータ]" displayFolder="" count="0" memberValueDatatype="20" unbalanced="0"/>
    <cacheHierarchy uniqueName="[マスターデータ].[79歳]" caption="79歳" attribute="1" defaultMemberUniqueName="[マスターデータ].[79歳].[All]" allUniqueName="[マスターデータ].[79歳].[All]" dimensionUniqueName="[マスターデータ]" displayFolder="" count="0" memberValueDatatype="20" unbalanced="0"/>
    <cacheHierarchy uniqueName="[マスターデータ].[80歳]" caption="80歳" attribute="1" defaultMemberUniqueName="[マスターデータ].[80歳].[All]" allUniqueName="[マスターデータ].[80歳].[All]" dimensionUniqueName="[マスターデータ]" displayFolder="" count="0" memberValueDatatype="20" unbalanced="0"/>
    <cacheHierarchy uniqueName="[マスターデータ].[81歳]" caption="81歳" attribute="1" defaultMemberUniqueName="[マスターデータ].[81歳].[All]" allUniqueName="[マスターデータ].[81歳].[All]" dimensionUniqueName="[マスターデータ]" displayFolder="" count="0" memberValueDatatype="20" unbalanced="0"/>
    <cacheHierarchy uniqueName="[マスターデータ].[82歳]" caption="82歳" attribute="1" defaultMemberUniqueName="[マスターデータ].[82歳].[All]" allUniqueName="[マスターデータ].[82歳].[All]" dimensionUniqueName="[マスターデータ]" displayFolder="" count="0" memberValueDatatype="20" unbalanced="0"/>
    <cacheHierarchy uniqueName="[マスターデータ].[83歳]" caption="83歳" attribute="1" defaultMemberUniqueName="[マスターデータ].[83歳].[All]" allUniqueName="[マスターデータ].[83歳].[All]" dimensionUniqueName="[マスターデータ]" displayFolder="" count="0" memberValueDatatype="20" unbalanced="0"/>
    <cacheHierarchy uniqueName="[マスターデータ].[84歳]" caption="84歳" attribute="1" defaultMemberUniqueName="[マスターデータ].[84歳].[All]" allUniqueName="[マスターデータ].[84歳].[All]" dimensionUniqueName="[マスターデータ]" displayFolder="" count="0" memberValueDatatype="20" unbalanced="0"/>
    <cacheHierarchy uniqueName="[マスターデータ].[85歳以上]" caption="85歳以上" attribute="1" defaultMemberUniqueName="[マスターデータ].[85歳以上].[All]" allUniqueName="[マスターデータ].[85歳以上].[All]" dimensionUniqueName="[マスターデータ]" displayFolder="" count="0" memberValueDatatype="20" unbalanced="0"/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0" memberValueDatatype="130" unbalanced="0"/>
    <cacheHierarchy uniqueName="[町丁目_時系列].[町丁目]" caption="町丁目" attribute="1" defaultMemberUniqueName="[町丁目_時系列].[町丁目].[All]" allUniqueName="[町丁目_時系列].[町丁目].[All]" dimensionUniqueName="[町丁目_時系列]" displayFolder="" count="0" memberValueDatatype="130" unbalanced="0"/>
    <cacheHierarchy uniqueName="[Measures].[__XL_Count マスターデータ]" caption="__XL_Count マスターデータ" measure="1" displayFolder="" measureGroup="マスターデータ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町丁目_時系列]" caption="__XL_Count 町丁目_時系列" measure="1" displayFolder="" measureGroup="町丁目_時系列" count="0" hidden="1"/>
    <cacheHierarchy uniqueName="[Measures].[__No measures defined]" caption="__No measures defined" measure="1" displayFolder="" count="0" hidden="1"/>
    <cacheHierarchy uniqueName="[Measures].[合計 / 0歳]" caption="合計 / 0歳" measure="1" displayFolder="" measureGroup="マスターデータ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合計 / 1歳]" caption="合計 / 1歳" measure="1" displayFolder="" measureGroup="マスターデータ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合計 / 2歳]" caption="合計 / 2歳" measure="1" displayFolder="" measureGroup="マスターデータ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合計 / 3歳]" caption="合計 / 3歳" measure="1" displayFolder="" measureGroup="マスターデータ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合計 / 4歳]" caption="合計 / 4歳" measure="1" displayFolder="" measureGroup="マスターデータ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合計 / 5歳]" caption="合計 / 5歳" measure="1" displayFolder="" measureGroup="マスターデータ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合計 / 6歳]" caption="合計 / 6歳" measure="1" displayFolder="" measureGroup="マスターデータ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合計 / 7歳]" caption="合計 / 7歳" measure="1" displayFolder="" measureGroup="マスターデータ" count="0" oneField="1" hidden="1">
      <fieldsUsage count="1">
        <fieldUsage x="8"/>
      </fieldsUsage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合計 / 8歳]" caption="合計 / 8歳" measure="1" displayFolder="" measureGroup="マスターデータ" count="0" oneField="1" hidden="1">
      <fieldsUsage count="1">
        <fieldUsage x="9"/>
      </fieldsUsage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合計 / 9歳]" caption="合計 / 9歳" measure="1" displayFolder="" measureGroup="マスターデータ" count="0" oneField="1" hidden="1">
      <fieldsUsage count="1">
        <fieldUsage x="10"/>
      </fieldsUsage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合計 / 10歳]" caption="合計 / 10歳" measure="1" displayFolder="" measureGroup="マスターデータ" count="0" oneField="1" hidden="1">
      <fieldsUsage count="1">
        <fieldUsage x="11"/>
      </fieldsUsage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合計 / 11歳]" caption="合計 / 11歳" measure="1" displayFolder="" measureGroup="マスターデータ" count="0" oneField="1" hidden="1">
      <fieldsUsage count="1">
        <fieldUsage x="12"/>
      </fieldsUsage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合計 / 12歳]" caption="合計 / 12歳" measure="1" displayFolder="" measureGroup="マスターデータ" count="0" oneField="1" hidden="1">
      <fieldsUsage count="1">
        <fieldUsage x="13"/>
      </fieldsUsage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合計 / 13歳]" caption="合計 / 13歳" measure="1" displayFolder="" measureGroup="マスターデータ" count="0" oneField="1" hidden="1">
      <fieldsUsage count="1">
        <fieldUsage x="14"/>
      </fieldsUsage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合計 / 14歳]" caption="合計 / 14歳" measure="1" displayFolder="" measureGroup="マスターデータ" count="0" oneField="1" hidden="1">
      <fieldsUsage count="1">
        <fieldUsage x="15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合計 / 15歳]" caption="合計 / 15歳" measure="1" displayFolder="" measureGroup="マスターデータ" count="0" oneField="1" hidden="1">
      <fieldsUsage count="1">
        <fieldUsage x="16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合計 / 16歳]" caption="合計 / 16歳" measure="1" displayFolder="" measureGroup="マスターデータ" count="0" oneField="1" hidden="1">
      <fieldsUsage count="1">
        <fieldUsage x="17"/>
      </fieldsUsage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合計 / 17歳]" caption="合計 / 17歳" measure="1" displayFolder="" measureGroup="マスターデータ" count="0" oneField="1" hidden="1">
      <fieldsUsage count="1">
        <fieldUsage x="18"/>
      </fieldsUsage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合計 / 18歳]" caption="合計 / 18歳" measure="1" displayFolder="" measureGroup="マスターデータ" count="0" oneField="1" hidden="1">
      <fieldsUsage count="1">
        <fieldUsage x="19"/>
      </fieldsUsage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合計 / 19歳]" caption="合計 / 19歳" measure="1" displayFolder="" measureGroup="マスターデータ" count="0" oneField="1" hidden="1">
      <fieldsUsage count="1">
        <fieldUsage x="20"/>
      </fieldsUsage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合計 / 21歳]" caption="合計 / 21歳" measure="1" displayFolder="" measureGroup="マスターデータ" count="0" oneField="1" hidden="1">
      <fieldsUsage count="1">
        <fieldUsage x="22"/>
      </fieldsUsage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合計 / 22歳]" caption="合計 / 22歳" measure="1" displayFolder="" measureGroup="マスターデータ" count="0" oneField="1" hidden="1">
      <fieldsUsage count="1">
        <fieldUsage x="23"/>
      </fieldsUsage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合計 / 20歳]" caption="合計 / 20歳" measure="1" displayFolder="" measureGroup="マスターデータ" count="0" oneField="1" hidden="1">
      <fieldsUsage count="1">
        <fieldUsage x="21"/>
      </fieldsUsage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合計 / 23歳]" caption="合計 / 23歳" measure="1" displayFolder="" measureGroup="マスターデータ" count="0" oneField="1" hidden="1">
      <fieldsUsage count="1">
        <fieldUsage x="24"/>
      </fieldsUsage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合計 / 24歳]" caption="合計 / 24歳" measure="1" displayFolder="" measureGroup="マスターデータ" count="0" oneField="1" hidden="1">
      <fieldsUsage count="1">
        <fieldUsage x="25"/>
      </fieldsUsage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合計 / 25歳]" caption="合計 / 25歳" measure="1" displayFolder="" measureGroup="マスターデータ" count="0" oneField="1" hidden="1">
      <fieldsUsage count="1">
        <fieldUsage x="26"/>
      </fieldsUsage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合計 / 26歳]" caption="合計 / 26歳" measure="1" displayFolder="" measureGroup="マスターデータ" count="0" oneField="1" hidden="1">
      <fieldsUsage count="1">
        <fieldUsage x="27"/>
      </fieldsUsage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合計 / 27歳]" caption="合計 / 27歳" measure="1" displayFolder="" measureGroup="マスターデータ" count="0" oneField="1" hidden="1">
      <fieldsUsage count="1">
        <fieldUsage x="28"/>
      </fieldsUsage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合計 / 28歳]" caption="合計 / 28歳" measure="1" displayFolder="" measureGroup="マスターデータ" count="0" oneField="1" hidden="1">
      <fieldsUsage count="1">
        <fieldUsage x="29"/>
      </fieldsUsage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合計 / 29歳]" caption="合計 / 29歳" measure="1" displayFolder="" measureGroup="マスターデータ" count="0" oneField="1" hidden="1">
      <fieldsUsage count="1">
        <fieldUsage x="30"/>
      </fieldsUsage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合計 / 30歳]" caption="合計 / 30歳" measure="1" displayFolder="" measureGroup="マスターデータ" count="0" oneField="1" hidden="1">
      <fieldsUsage count="1">
        <fieldUsage x="31"/>
      </fieldsUsage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合計 / 32歳]" caption="合計 / 32歳" measure="1" displayFolder="" measureGroup="マスターデータ" count="0" oneField="1" hidden="1">
      <fieldsUsage count="1">
        <fieldUsage x="33"/>
      </fieldsUsage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合計 / 33歳]" caption="合計 / 33歳" measure="1" displayFolder="" measureGroup="マスターデータ" count="0" oneField="1" hidden="1">
      <fieldsUsage count="1">
        <fieldUsage x="34"/>
      </fieldsUsage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合計 / 31歳]" caption="合計 / 31歳" measure="1" displayFolder="" measureGroup="マスターデータ" count="0" oneField="1" hidden="1">
      <fieldsUsage count="1">
        <fieldUsage x="32"/>
      </fieldsUsage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合計 / 34歳]" caption="合計 / 34歳" measure="1" displayFolder="" measureGroup="マスターデータ" count="0" oneField="1" hidden="1">
      <fieldsUsage count="1">
        <fieldUsage x="35"/>
      </fieldsUsage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合計 / 35歳]" caption="合計 / 35歳" measure="1" displayFolder="" measureGroup="マスターデータ" count="0" oneField="1" hidden="1">
      <fieldsUsage count="1">
        <fieldUsage x="36"/>
      </fieldsUsage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合計 / 36歳]" caption="合計 / 36歳" measure="1" displayFolder="" measureGroup="マスターデータ" count="0" oneField="1" hidden="1">
      <fieldsUsage count="1">
        <fieldUsage x="37"/>
      </fieldsUsage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合計 / 37歳]" caption="合計 / 37歳" measure="1" displayFolder="" measureGroup="マスターデータ" count="0" oneField="1" hidden="1">
      <fieldsUsage count="1">
        <fieldUsage x="38"/>
      </fieldsUsage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合計 / 38歳]" caption="合計 / 38歳" measure="1" displayFolder="" measureGroup="マスターデータ" count="0" oneField="1" hidden="1">
      <fieldsUsage count="1">
        <fieldUsage x="39"/>
      </fieldsUsage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合計 / 40歳]" caption="合計 / 40歳" measure="1" displayFolder="" measureGroup="マスターデータ" count="0" oneField="1" hidden="1">
      <fieldsUsage count="1">
        <fieldUsage x="41"/>
      </fieldsUsage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合計 / 39歳]" caption="合計 / 39歳" measure="1" displayFolder="" measureGroup="マスターデータ" count="0" oneField="1" hidden="1">
      <fieldsUsage count="1">
        <fieldUsage x="40"/>
      </fieldsUsage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合計 / 41歳]" caption="合計 / 41歳" measure="1" displayFolder="" measureGroup="マスターデータ" count="0" oneField="1" hidden="1">
      <fieldsUsage count="1">
        <fieldUsage x="42"/>
      </fieldsUsage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合計 / 43歳]" caption="合計 / 43歳" measure="1" displayFolder="" measureGroup="マスターデータ" count="0" oneField="1" hidden="1">
      <fieldsUsage count="1">
        <fieldUsage x="44"/>
      </fieldsUsage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合計 / 42歳]" caption="合計 / 42歳" measure="1" displayFolder="" measureGroup="マスターデータ" count="0" oneField="1" hidden="1">
      <fieldsUsage count="1">
        <fieldUsage x="43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合計 / 44歳]" caption="合計 / 44歳" measure="1" displayFolder="" measureGroup="マスターデータ" count="0" oneField="1" hidden="1">
      <fieldsUsage count="1">
        <fieldUsage x="45"/>
      </fieldsUsage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合計 / 45歳]" caption="合計 / 45歳" measure="1" displayFolder="" measureGroup="マスターデータ" count="0" oneField="1" hidden="1">
      <fieldsUsage count="1">
        <fieldUsage x="46"/>
      </fieldsUsage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合計 / 46歳]" caption="合計 / 46歳" measure="1" displayFolder="" measureGroup="マスターデータ" count="0" oneField="1" hidden="1">
      <fieldsUsage count="1">
        <fieldUsage x="47"/>
      </fieldsUsage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合計 / 47歳]" caption="合計 / 47歳" measure="1" displayFolder="" measureGroup="マスターデータ" count="0" oneField="1" hidden="1">
      <fieldsUsage count="1">
        <fieldUsage x="48"/>
      </fieldsUsage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合計 / 48歳]" caption="合計 / 48歳" measure="1" displayFolder="" measureGroup="マスターデータ" count="0" oneField="1" hidden="1">
      <fieldsUsage count="1">
        <fieldUsage x="49"/>
      </fieldsUsage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合計 / 49歳]" caption="合計 / 49歳" measure="1" displayFolder="" measureGroup="マスターデータ" count="0" oneField="1" hidden="1">
      <fieldsUsage count="1">
        <fieldUsage x="50"/>
      </fieldsUsage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合計 / 50歳]" caption="合計 / 50歳" measure="1" displayFolder="" measureGroup="マスターデータ" count="0" oneField="1" hidden="1">
      <fieldsUsage count="1">
        <fieldUsage x="51"/>
      </fieldsUsage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合計 / 51歳]" caption="合計 / 51歳" measure="1" displayFolder="" measureGroup="マスターデータ" count="0" oneField="1" hidden="1">
      <fieldsUsage count="1">
        <fieldUsage x="52"/>
      </fieldsUsage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合計 / 52歳]" caption="合計 / 52歳" measure="1" displayFolder="" measureGroup="マスターデータ" count="0" oneField="1" hidden="1">
      <fieldsUsage count="1">
        <fieldUsage x="53"/>
      </fieldsUsage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合計 / 53歳]" caption="合計 / 53歳" measure="1" displayFolder="" measureGroup="マスターデータ" count="0" oneField="1" hidden="1">
      <fieldsUsage count="1">
        <fieldUsage x="54"/>
      </fieldsUsage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合計 / 54歳]" caption="合計 / 54歳" measure="1" displayFolder="" measureGroup="マスターデータ" count="0" oneField="1" hidden="1">
      <fieldsUsage count="1">
        <fieldUsage x="55"/>
      </fieldsUsage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合計 / 55歳]" caption="合計 / 55歳" measure="1" displayFolder="" measureGroup="マスターデータ" count="0" oneField="1" hidden="1">
      <fieldsUsage count="1">
        <fieldUsage x="56"/>
      </fieldsUsage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合計 / 56歳]" caption="合計 / 56歳" measure="1" displayFolder="" measureGroup="マスターデータ" count="0" oneField="1" hidden="1">
      <fieldsUsage count="1">
        <fieldUsage x="57"/>
      </fieldsUsage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合計 / 57歳]" caption="合計 / 57歳" measure="1" displayFolder="" measureGroup="マスターデータ" count="0" oneField="1" hidden="1">
      <fieldsUsage count="1">
        <fieldUsage x="58"/>
      </fieldsUsage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合計 / 58歳]" caption="合計 / 58歳" measure="1" displayFolder="" measureGroup="マスターデータ" count="0" oneField="1" hidden="1">
      <fieldsUsage count="1">
        <fieldUsage x="59"/>
      </fieldsUsage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合計 / 59歳]" caption="合計 / 59歳" measure="1" displayFolder="" measureGroup="マスターデータ" count="0" oneField="1" hidden="1">
      <fieldsUsage count="1">
        <fieldUsage x="60"/>
      </fieldsUsage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合計 / 60歳]" caption="合計 / 60歳" measure="1" displayFolder="" measureGroup="マスターデータ" count="0" oneField="1" hidden="1">
      <fieldsUsage count="1">
        <fieldUsage x="61"/>
      </fieldsUsage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合計 / 61歳]" caption="合計 / 61歳" measure="1" displayFolder="" measureGroup="マスターデータ" count="0" oneField="1" hidden="1">
      <fieldsUsage count="1">
        <fieldUsage x="62"/>
      </fieldsUsage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合計 / 62歳]" caption="合計 / 62歳" measure="1" displayFolder="" measureGroup="マスターデータ" count="0" oneField="1" hidden="1">
      <fieldsUsage count="1">
        <fieldUsage x="63"/>
      </fieldsUsage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合計 / 63歳]" caption="合計 / 63歳" measure="1" displayFolder="" measureGroup="マスターデータ" count="0" oneField="1" hidden="1">
      <fieldsUsage count="1">
        <fieldUsage x="64"/>
      </fieldsUsage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合計 / 64歳]" caption="合計 / 64歳" measure="1" displayFolder="" measureGroup="マスターデータ" count="0" oneField="1" hidden="1">
      <fieldsUsage count="1">
        <fieldUsage x="65"/>
      </fieldsUsage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合計 / 65歳]" caption="合計 / 65歳" measure="1" displayFolder="" measureGroup="マスターデータ" count="0" oneField="1" hidden="1">
      <fieldsUsage count="1">
        <fieldUsage x="66"/>
      </fieldsUsage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合計 / 66歳]" caption="合計 / 66歳" measure="1" displayFolder="" measureGroup="マスターデータ" count="0" oneField="1" hidden="1">
      <fieldsUsage count="1">
        <fieldUsage x="67"/>
      </fieldsUsage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合計 / 67歳]" caption="合計 / 67歳" measure="1" displayFolder="" measureGroup="マスターデータ" count="0" oneField="1" hidden="1">
      <fieldsUsage count="1">
        <fieldUsage x="68"/>
      </fieldsUsage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合計 / 68歳]" caption="合計 / 68歳" measure="1" displayFolder="" measureGroup="マスターデータ" count="0" oneField="1" hidden="1">
      <fieldsUsage count="1">
        <fieldUsage x="69"/>
      </fieldsUsage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合計 / 69歳]" caption="合計 / 69歳" measure="1" displayFolder="" measureGroup="マスターデータ" count="0" oneField="1" hidden="1">
      <fieldsUsage count="1">
        <fieldUsage x="70"/>
      </fieldsUsage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合計 / 70歳]" caption="合計 / 70歳" measure="1" displayFolder="" measureGroup="マスターデータ" count="0" oneField="1" hidden="1">
      <fieldsUsage count="1">
        <fieldUsage x="71"/>
      </fieldsUsage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合計 / 71歳]" caption="合計 / 71歳" measure="1" displayFolder="" measureGroup="マスターデータ" count="0" oneField="1" hidden="1">
      <fieldsUsage count="1">
        <fieldUsage x="72"/>
      </fieldsUsage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合計 / 72歳]" caption="合計 / 72歳" measure="1" displayFolder="" measureGroup="マスターデータ" count="0" oneField="1" hidden="1">
      <fieldsUsage count="1">
        <fieldUsage x="73"/>
      </fieldsUsage>
      <extLst>
        <ext xmlns:x15="http://schemas.microsoft.com/office/spreadsheetml/2010/11/main" uri="{B97F6D7D-B522-45F9-BDA1-12C45D357490}">
          <x15:cacheHierarchy aggregatedColumn="76"/>
        </ext>
      </extLst>
    </cacheHierarchy>
    <cacheHierarchy uniqueName="[Measures].[合計 / 73歳]" caption="合計 / 73歳" measure="1" displayFolder="" measureGroup="マスターデータ" count="0" oneField="1" hidden="1">
      <fieldsUsage count="1">
        <fieldUsage x="74"/>
      </fieldsUsage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合計 / 74歳]" caption="合計 / 74歳" measure="1" displayFolder="" measureGroup="マスターデータ" count="0" oneField="1" hidden="1">
      <fieldsUsage count="1">
        <fieldUsage x="75"/>
      </fieldsUsage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合計 / 75歳]" caption="合計 / 75歳" measure="1" displayFolder="" measureGroup="マスターデータ" count="0" oneField="1" hidden="1">
      <fieldsUsage count="1">
        <fieldUsage x="76"/>
      </fieldsUsage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合計 / 76歳]" caption="合計 / 76歳" measure="1" displayFolder="" measureGroup="マスターデータ" count="0" oneField="1" hidden="1">
      <fieldsUsage count="1">
        <fieldUsage x="77"/>
      </fieldsUsage>
      <extLst>
        <ext xmlns:x15="http://schemas.microsoft.com/office/spreadsheetml/2010/11/main" uri="{B97F6D7D-B522-45F9-BDA1-12C45D357490}">
          <x15:cacheHierarchy aggregatedColumn="80"/>
        </ext>
      </extLst>
    </cacheHierarchy>
    <cacheHierarchy uniqueName="[Measures].[合計 / 77歳]" caption="合計 / 77歳" measure="1" displayFolder="" measureGroup="マスターデータ" count="0" oneField="1" hidden="1">
      <fieldsUsage count="1">
        <fieldUsage x="78"/>
      </fieldsUsage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合計 / 78歳]" caption="合計 / 78歳" measure="1" displayFolder="" measureGroup="マスターデータ" count="0" oneField="1" hidden="1">
      <fieldsUsage count="1">
        <fieldUsage x="79"/>
      </fieldsUsage>
      <extLst>
        <ext xmlns:x15="http://schemas.microsoft.com/office/spreadsheetml/2010/11/main" uri="{B97F6D7D-B522-45F9-BDA1-12C45D357490}">
          <x15:cacheHierarchy aggregatedColumn="82"/>
        </ext>
      </extLst>
    </cacheHierarchy>
    <cacheHierarchy uniqueName="[Measures].[合計 / 79歳]" caption="合計 / 79歳" measure="1" displayFolder="" measureGroup="マスターデータ" count="0" oneField="1" hidden="1">
      <fieldsUsage count="1">
        <fieldUsage x="80"/>
      </fieldsUsage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合計 / 80歳]" caption="合計 / 80歳" measure="1" displayFolder="" measureGroup="マスターデータ" count="0" oneField="1" hidden="1">
      <fieldsUsage count="1">
        <fieldUsage x="81"/>
      </fieldsUsage>
      <extLst>
        <ext xmlns:x15="http://schemas.microsoft.com/office/spreadsheetml/2010/11/main" uri="{B97F6D7D-B522-45F9-BDA1-12C45D357490}">
          <x15:cacheHierarchy aggregatedColumn="84"/>
        </ext>
      </extLst>
    </cacheHierarchy>
    <cacheHierarchy uniqueName="[Measures].[合計 / 81歳]" caption="合計 / 81歳" measure="1" displayFolder="" measureGroup="マスターデータ" count="0" oneField="1" hidden="1">
      <fieldsUsage count="1">
        <fieldUsage x="82"/>
      </fieldsUsage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合計 / 82歳]" caption="合計 / 82歳" measure="1" displayFolder="" measureGroup="マスターデータ" count="0" oneField="1" hidden="1">
      <fieldsUsage count="1">
        <fieldUsage x="83"/>
      </fieldsUsage>
      <extLst>
        <ext xmlns:x15="http://schemas.microsoft.com/office/spreadsheetml/2010/11/main" uri="{B97F6D7D-B522-45F9-BDA1-12C45D357490}">
          <x15:cacheHierarchy aggregatedColumn="86"/>
        </ext>
      </extLst>
    </cacheHierarchy>
    <cacheHierarchy uniqueName="[Measures].[合計 / 83歳]" caption="合計 / 83歳" measure="1" displayFolder="" measureGroup="マスターデータ" count="0" oneField="1" hidden="1">
      <fieldsUsage count="1">
        <fieldUsage x="84"/>
      </fieldsUsage>
      <extLst>
        <ext xmlns:x15="http://schemas.microsoft.com/office/spreadsheetml/2010/11/main" uri="{B97F6D7D-B522-45F9-BDA1-12C45D357490}">
          <x15:cacheHierarchy aggregatedColumn="87"/>
        </ext>
      </extLst>
    </cacheHierarchy>
    <cacheHierarchy uniqueName="[Measures].[合計 / 84歳]" caption="合計 / 84歳" measure="1" displayFolder="" measureGroup="マスターデータ" count="0" oneField="1" hidden="1">
      <fieldsUsage count="1">
        <fieldUsage x="85"/>
      </fieldsUsage>
      <extLst>
        <ext xmlns:x15="http://schemas.microsoft.com/office/spreadsheetml/2010/11/main" uri="{B97F6D7D-B522-45F9-BDA1-12C45D357490}">
          <x15:cacheHierarchy aggregatedColumn="88"/>
        </ext>
      </extLst>
    </cacheHierarchy>
    <cacheHierarchy uniqueName="[Measures].[合計 / 85歳以上]" caption="合計 / 85歳以上" measure="1" displayFolder="" measureGroup="マスターデータ" count="0" oneField="1" hidden="1">
      <fieldsUsage count="1">
        <fieldUsage x="86"/>
      </fieldsUsage>
      <extLst>
        <ext xmlns:x15="http://schemas.microsoft.com/office/spreadsheetml/2010/11/main" uri="{B97F6D7D-B522-45F9-BDA1-12C45D357490}">
          <x15:cacheHierarchy aggregatedColumn="89"/>
        </ext>
      </extLst>
    </cacheHierarchy>
  </cacheHierarchies>
  <kpis count="0"/>
  <dimensions count="4">
    <dimension measure="1" name="Measures" uniqueName="[Measures]" caption="Measures"/>
    <dimension name="マスターデータ" uniqueName="[マスターデータ]" caption="マスターデータ"/>
    <dimension name="行政センター_時系列" uniqueName="[行政センター_時系列]" caption="行政センター_時系列"/>
    <dimension name="町丁目_時系列" uniqueName="[町丁目_時系列]" caption="町丁目_時系列"/>
  </dimensions>
  <measureGroups count="3">
    <measureGroup name="マスターデータ" caption="マスターデータ"/>
    <measureGroup name="行政センター_時系列" caption="行政センター_時系列"/>
    <measureGroup name="町丁目_時系列" caption="町丁目_時系列"/>
  </measureGroups>
  <maps count="5">
    <map measureGroup="0" dimension="1"/>
    <map measureGroup="0" dimension="2"/>
    <map measureGroup="0" dimension="3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343.658614583335" backgroundQuery="1" createdVersion="6" refreshedVersion="6" minRefreshableVersion="3" recordCount="0" supportSubquery="1" supportAdvancedDrill="1" xr:uid="{A7B4173F-7418-4986-8B1D-205AF6BA9D06}">
  <cacheSource type="external" connectionId="1"/>
  <cacheFields count="88">
    <cacheField name="[Measures].[合計 / 2歳]" caption="合計 / 2歳" numFmtId="0" hierarchy="98" level="32767"/>
    <cacheField name="[Measures].[合計 / 3歳]" caption="合計 / 3歳" numFmtId="0" hierarchy="99" level="32767"/>
    <cacheField name="[Measures].[合計 / 4歳]" caption="合計 / 4歳" numFmtId="0" hierarchy="100" level="32767"/>
    <cacheField name="[Measures].[合計 / 5歳]" caption="合計 / 5歳" numFmtId="0" hierarchy="101" level="32767"/>
    <cacheField name="[Measures].[合計 / 6歳]" caption="合計 / 6歳" numFmtId="0" hierarchy="102" level="32767"/>
    <cacheField name="[Measures].[合計 / 7歳]" caption="合計 / 7歳" numFmtId="0" hierarchy="103" level="32767"/>
    <cacheField name="[Measures].[合計 / 8歳]" caption="合計 / 8歳" numFmtId="0" hierarchy="104" level="32767"/>
    <cacheField name="[Measures].[合計 / 9歳]" caption="合計 / 9歳" numFmtId="0" hierarchy="105" level="32767"/>
    <cacheField name="[Measures].[合計 / 10歳]" caption="合計 / 10歳" numFmtId="0" hierarchy="106" level="32767"/>
    <cacheField name="[Measures].[合計 / 11歳]" caption="合計 / 11歳" numFmtId="0" hierarchy="107" level="32767"/>
    <cacheField name="[Measures].[合計 / 12歳]" caption="合計 / 12歳" numFmtId="0" hierarchy="108" level="32767"/>
    <cacheField name="[Measures].[合計 / 13歳]" caption="合計 / 13歳" numFmtId="0" hierarchy="109" level="32767"/>
    <cacheField name="[マスターデータ].[性別].[性別]" caption="性別" numFmtId="0" hierarchy="3" level="1">
      <sharedItems count="1">
        <s v="男性"/>
      </sharedItems>
    </cacheField>
    <cacheField name="[Measures].[合計 / 1歳]" caption="合計 / 1歳" numFmtId="0" hierarchy="97" level="32767"/>
    <cacheField name="[Measures].[合計 / 0歳]" caption="合計 / 0歳" numFmtId="0" hierarchy="96" level="32767"/>
    <cacheField name="[Measures].[合計 / 14歳]" caption="合計 / 14歳" numFmtId="0" hierarchy="110" level="32767"/>
    <cacheField name="[Measures].[合計 / 15歳]" caption="合計 / 15歳" numFmtId="0" hierarchy="111" level="32767"/>
    <cacheField name="[Measures].[合計 / 16歳]" caption="合計 / 16歳" numFmtId="0" hierarchy="112" level="32767"/>
    <cacheField name="[Measures].[合計 / 17歳]" caption="合計 / 17歳" numFmtId="0" hierarchy="113" level="32767"/>
    <cacheField name="[Measures].[合計 / 18歳]" caption="合計 / 18歳" numFmtId="0" hierarchy="114" level="32767"/>
    <cacheField name="[Measures].[合計 / 19歳]" caption="合計 / 19歳" numFmtId="0" hierarchy="115" level="32767"/>
    <cacheField name="[Measures].[合計 / 21歳]" caption="合計 / 21歳" numFmtId="0" hierarchy="116" level="32767"/>
    <cacheField name="[Measures].[合計 / 22歳]" caption="合計 / 22歳" numFmtId="0" hierarchy="117" level="32767"/>
    <cacheField name="[Measures].[合計 / 20歳]" caption="合計 / 20歳" numFmtId="0" hierarchy="118" level="32767"/>
    <cacheField name="[Measures].[合計 / 23歳]" caption="合計 / 23歳" numFmtId="0" hierarchy="119" level="32767"/>
    <cacheField name="[Measures].[合計 / 24歳]" caption="合計 / 24歳" numFmtId="0" hierarchy="120" level="32767"/>
    <cacheField name="[Measures].[合計 / 25歳]" caption="合計 / 25歳" numFmtId="0" hierarchy="121" level="32767"/>
    <cacheField name="[Measures].[合計 / 26歳]" caption="合計 / 26歳" numFmtId="0" hierarchy="122" level="32767"/>
    <cacheField name="[Measures].[合計 / 27歳]" caption="合計 / 27歳" numFmtId="0" hierarchy="123" level="32767"/>
    <cacheField name="[Measures].[合計 / 28歳]" caption="合計 / 28歳" numFmtId="0" hierarchy="124" level="32767"/>
    <cacheField name="[Measures].[合計 / 29歳]" caption="合計 / 29歳" numFmtId="0" hierarchy="125" level="32767"/>
    <cacheField name="[Measures].[合計 / 30歳]" caption="合計 / 30歳" numFmtId="0" hierarchy="126" level="32767"/>
    <cacheField name="[Measures].[合計 / 32歳]" caption="合計 / 32歳" numFmtId="0" hierarchy="127" level="32767"/>
    <cacheField name="[Measures].[合計 / 33歳]" caption="合計 / 33歳" numFmtId="0" hierarchy="128" level="32767"/>
    <cacheField name="[Measures].[合計 / 31歳]" caption="合計 / 31歳" numFmtId="0" hierarchy="129" level="32767"/>
    <cacheField name="[Measures].[合計 / 34歳]" caption="合計 / 34歳" numFmtId="0" hierarchy="130" level="32767"/>
    <cacheField name="[Measures].[合計 / 35歳]" caption="合計 / 35歳" numFmtId="0" hierarchy="131" level="32767"/>
    <cacheField name="[Measures].[合計 / 36歳]" caption="合計 / 36歳" numFmtId="0" hierarchy="132" level="32767"/>
    <cacheField name="[Measures].[合計 / 37歳]" caption="合計 / 37歳" numFmtId="0" hierarchy="133" level="32767"/>
    <cacheField name="[Measures].[合計 / 38歳]" caption="合計 / 38歳" numFmtId="0" hierarchy="134" level="32767"/>
    <cacheField name="[Measures].[合計 / 40歳]" caption="合計 / 40歳" numFmtId="0" hierarchy="135" level="32767"/>
    <cacheField name="[Measures].[合計 / 39歳]" caption="合計 / 39歳" numFmtId="0" hierarchy="136" level="32767"/>
    <cacheField name="[Measures].[合計 / 41歳]" caption="合計 / 41歳" numFmtId="0" hierarchy="137" level="32767"/>
    <cacheField name="[Measures].[合計 / 43歳]" caption="合計 / 43歳" numFmtId="0" hierarchy="138" level="32767"/>
    <cacheField name="[Measures].[合計 / 42歳]" caption="合計 / 42歳" numFmtId="0" hierarchy="139" level="32767"/>
    <cacheField name="[Measures].[合計 / 44歳]" caption="合計 / 44歳" numFmtId="0" hierarchy="140" level="32767"/>
    <cacheField name="[Measures].[合計 / 45歳]" caption="合計 / 45歳" numFmtId="0" hierarchy="141" level="32767"/>
    <cacheField name="[Measures].[合計 / 46歳]" caption="合計 / 46歳" numFmtId="0" hierarchy="142" level="32767"/>
    <cacheField name="[Measures].[合計 / 47歳]" caption="合計 / 47歳" numFmtId="0" hierarchy="143" level="32767"/>
    <cacheField name="[Measures].[合計 / 48歳]" caption="合計 / 48歳" numFmtId="0" hierarchy="144" level="32767"/>
    <cacheField name="[Measures].[合計 / 49歳]" caption="合計 / 49歳" numFmtId="0" hierarchy="145" level="32767"/>
    <cacheField name="[Measures].[合計 / 50歳]" caption="合計 / 50歳" numFmtId="0" hierarchy="146" level="32767"/>
    <cacheField name="[Measures].[合計 / 51歳]" caption="合計 / 51歳" numFmtId="0" hierarchy="147" level="32767"/>
    <cacheField name="[Measures].[合計 / 52歳]" caption="合計 / 52歳" numFmtId="0" hierarchy="148" level="32767"/>
    <cacheField name="[Measures].[合計 / 53歳]" caption="合計 / 53歳" numFmtId="0" hierarchy="149" level="32767"/>
    <cacheField name="[Measures].[合計 / 54歳]" caption="合計 / 54歳" numFmtId="0" hierarchy="150" level="32767"/>
    <cacheField name="[Measures].[合計 / 55歳]" caption="合計 / 55歳" numFmtId="0" hierarchy="151" level="32767"/>
    <cacheField name="[Measures].[合計 / 56歳]" caption="合計 / 56歳" numFmtId="0" hierarchy="152" level="32767"/>
    <cacheField name="[Measures].[合計 / 57歳]" caption="合計 / 57歳" numFmtId="0" hierarchy="153" level="32767"/>
    <cacheField name="[Measures].[合計 / 58歳]" caption="合計 / 58歳" numFmtId="0" hierarchy="154" level="32767"/>
    <cacheField name="[Measures].[合計 / 59歳]" caption="合計 / 59歳" numFmtId="0" hierarchy="155" level="32767"/>
    <cacheField name="[Measures].[合計 / 60歳]" caption="合計 / 60歳" numFmtId="0" hierarchy="156" level="32767"/>
    <cacheField name="[Measures].[合計 / 61歳]" caption="合計 / 61歳" numFmtId="0" hierarchy="157" level="32767"/>
    <cacheField name="[Measures].[合計 / 62歳]" caption="合計 / 62歳" numFmtId="0" hierarchy="158" level="32767"/>
    <cacheField name="[Measures].[合計 / 63歳]" caption="合計 / 63歳" numFmtId="0" hierarchy="159" level="32767"/>
    <cacheField name="[Measures].[合計 / 64歳]" caption="合計 / 64歳" numFmtId="0" hierarchy="160" level="32767"/>
    <cacheField name="[Measures].[合計 / 65歳]" caption="合計 / 65歳" numFmtId="0" hierarchy="161" level="32767"/>
    <cacheField name="[Measures].[合計 / 66歳]" caption="合計 / 66歳" numFmtId="0" hierarchy="162" level="32767"/>
    <cacheField name="[Measures].[合計 / 67歳]" caption="合計 / 67歳" numFmtId="0" hierarchy="163" level="32767"/>
    <cacheField name="[Measures].[合計 / 68歳]" caption="合計 / 68歳" numFmtId="0" hierarchy="164" level="32767"/>
    <cacheField name="[Measures].[合計 / 69歳]" caption="合計 / 69歳" numFmtId="0" hierarchy="165" level="32767"/>
    <cacheField name="[Measures].[合計 / 70歳]" caption="合計 / 70歳" numFmtId="0" hierarchy="166" level="32767"/>
    <cacheField name="[Measures].[合計 / 71歳]" caption="合計 / 71歳" numFmtId="0" hierarchy="167" level="32767"/>
    <cacheField name="[Measures].[合計 / 72歳]" caption="合計 / 72歳" numFmtId="0" hierarchy="168" level="32767"/>
    <cacheField name="[Measures].[合計 / 73歳]" caption="合計 / 73歳" numFmtId="0" hierarchy="169" level="32767"/>
    <cacheField name="[Measures].[合計 / 74歳]" caption="合計 / 74歳" numFmtId="0" hierarchy="170" level="32767"/>
    <cacheField name="[Measures].[合計 / 75歳]" caption="合計 / 75歳" numFmtId="0" hierarchy="171" level="32767"/>
    <cacheField name="[Measures].[合計 / 76歳]" caption="合計 / 76歳" numFmtId="0" hierarchy="172" level="32767"/>
    <cacheField name="[Measures].[合計 / 77歳]" caption="合計 / 77歳" numFmtId="0" hierarchy="173" level="32767"/>
    <cacheField name="[Measures].[合計 / 78歳]" caption="合計 / 78歳" numFmtId="0" hierarchy="174" level="32767"/>
    <cacheField name="[Measures].[合計 / 79歳]" caption="合計 / 79歳" numFmtId="0" hierarchy="175" level="32767"/>
    <cacheField name="[Measures].[合計 / 80歳]" caption="合計 / 80歳" numFmtId="0" hierarchy="176" level="32767"/>
    <cacheField name="[Measures].[合計 / 81歳]" caption="合計 / 81歳" numFmtId="0" hierarchy="177" level="32767"/>
    <cacheField name="[Measures].[合計 / 82歳]" caption="合計 / 82歳" numFmtId="0" hierarchy="178" level="32767"/>
    <cacheField name="[Measures].[合計 / 83歳]" caption="合計 / 83歳" numFmtId="0" hierarchy="179" level="32767"/>
    <cacheField name="[Measures].[合計 / 84歳]" caption="合計 / 84歳" numFmtId="0" hierarchy="180" level="32767"/>
    <cacheField name="[Measures].[合計 / 85歳以上]" caption="合計 / 85歳以上" numFmtId="0" hierarchy="181" level="32767"/>
    <cacheField name="[マスターデータ].[西暦].[西暦]" caption="西暦" numFmtId="0" level="1">
      <sharedItems containsSemiMixedTypes="0" containsNonDate="0" containsString="0"/>
    </cacheField>
  </cacheFields>
  <cacheHierarchies count="182">
    <cacheHierarchy uniqueName="[マスターデータ].[西暦]" caption="西暦" attribute="1" defaultMemberUniqueName="[マスターデータ].[西暦].[All]" allUniqueName="[マスターデータ].[西暦].[All]" dimensionUniqueName="[マスターデータ]" displayFolder="" count="2" memberValueDatatype="20" unbalanced="0">
      <fieldsUsage count="2">
        <fieldUsage x="-1"/>
        <fieldUsage x="87"/>
      </fieldsUsage>
    </cacheHierarchy>
    <cacheHierarchy uniqueName="[マスターデータ].[行政センター]" caption="行政センター" attribute="1" defaultMemberUniqueName="[マスターデータ].[行政センター].[All]" allUniqueName="[マスターデータ].[行政センター].[All]" dimensionUniqueName="[マスターデータ]" displayFolder="" count="0" memberValueDatatype="130" unbalanced="0"/>
    <cacheHierarchy uniqueName="[マスターデータ].[町丁目]" caption="町丁目" attribute="1" defaultMemberUniqueName="[マスターデータ].[町丁目].[All]" allUniqueName="[マスターデータ].[町丁目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2" memberValueDatatype="130" unbalanced="0">
      <fieldsUsage count="2">
        <fieldUsage x="-1"/>
        <fieldUsage x="12"/>
      </fieldsUsage>
    </cacheHierarchy>
    <cacheHierarchy uniqueName="[マスターデータ].[0歳]" caption="0歳" attribute="1" defaultMemberUniqueName="[マスターデータ].[0歳].[All]" allUniqueName="[マスターデータ].[0歳].[All]" dimensionUniqueName="[マスターデータ]" displayFolder="" count="0" memberValueDatatype="20" unbalanced="0"/>
    <cacheHierarchy uniqueName="[マスターデータ].[1歳]" caption="1歳" attribute="1" defaultMemberUniqueName="[マスターデータ].[1歳].[All]" allUniqueName="[マスターデータ].[1歳].[All]" dimensionUniqueName="[マスターデータ]" displayFolder="" count="0" memberValueDatatype="20" unbalanced="0"/>
    <cacheHierarchy uniqueName="[マスターデータ].[2歳]" caption="2歳" attribute="1" defaultMemberUniqueName="[マスターデータ].[2歳].[All]" allUniqueName="[マスターデータ].[2歳].[All]" dimensionUniqueName="[マスターデータ]" displayFolder="" count="0" memberValueDatatype="20" unbalanced="0"/>
    <cacheHierarchy uniqueName="[マスターデータ].[3歳]" caption="3歳" attribute="1" defaultMemberUniqueName="[マスターデータ].[3歳].[All]" allUniqueName="[マスターデータ].[3歳].[All]" dimensionUniqueName="[マスターデータ]" displayFolder="" count="0" memberValueDatatype="20" unbalanced="0"/>
    <cacheHierarchy uniqueName="[マスターデータ].[4歳]" caption="4歳" attribute="1" defaultMemberUniqueName="[マスターデータ].[4歳].[All]" allUniqueName="[マスターデータ].[4歳].[All]" dimensionUniqueName="[マスターデータ]" displayFolder="" count="0" memberValueDatatype="20" unbalanced="0"/>
    <cacheHierarchy uniqueName="[マスターデータ].[5歳]" caption="5歳" attribute="1" defaultMemberUniqueName="[マスターデータ].[5歳].[All]" allUniqueName="[マスターデータ].[5歳].[All]" dimensionUniqueName="[マスターデータ]" displayFolder="" count="0" memberValueDatatype="20" unbalanced="0"/>
    <cacheHierarchy uniqueName="[マスターデータ].[6歳]" caption="6歳" attribute="1" defaultMemberUniqueName="[マスターデータ].[6歳].[All]" allUniqueName="[マスターデータ].[6歳].[All]" dimensionUniqueName="[マスターデータ]" displayFolder="" count="0" memberValueDatatype="20" unbalanced="0"/>
    <cacheHierarchy uniqueName="[マスターデータ].[7歳]" caption="7歳" attribute="1" defaultMemberUniqueName="[マスターデータ].[7歳].[All]" allUniqueName="[マスターデータ].[7歳].[All]" dimensionUniqueName="[マスターデータ]" displayFolder="" count="0" memberValueDatatype="20" unbalanced="0"/>
    <cacheHierarchy uniqueName="[マスターデータ].[8歳]" caption="8歳" attribute="1" defaultMemberUniqueName="[マスターデータ].[8歳].[All]" allUniqueName="[マスターデータ].[8歳].[All]" dimensionUniqueName="[マスターデータ]" displayFolder="" count="0" memberValueDatatype="20" unbalanced="0"/>
    <cacheHierarchy uniqueName="[マスターデータ].[9歳]" caption="9歳" attribute="1" defaultMemberUniqueName="[マスターデータ].[9歳].[All]" allUniqueName="[マスターデータ].[9歳].[All]" dimensionUniqueName="[マスターデータ]" displayFolder="" count="0" memberValueDatatype="20" unbalanced="0"/>
    <cacheHierarchy uniqueName="[マスターデータ].[10歳]" caption="10歳" attribute="1" defaultMemberUniqueName="[マスターデータ].[10歳].[All]" allUniqueName="[マスターデータ].[10歳].[All]" dimensionUniqueName="[マスターデータ]" displayFolder="" count="0" memberValueDatatype="20" unbalanced="0"/>
    <cacheHierarchy uniqueName="[マスターデータ].[11歳]" caption="11歳" attribute="1" defaultMemberUniqueName="[マスターデータ].[11歳].[All]" allUniqueName="[マスターデータ].[11歳].[All]" dimensionUniqueName="[マスターデータ]" displayFolder="" count="0" memberValueDatatype="20" unbalanced="0"/>
    <cacheHierarchy uniqueName="[マスターデータ].[12歳]" caption="12歳" attribute="1" defaultMemberUniqueName="[マスターデータ].[12歳].[All]" allUniqueName="[マスターデータ].[12歳].[All]" dimensionUniqueName="[マスターデータ]" displayFolder="" count="0" memberValueDatatype="20" unbalanced="0"/>
    <cacheHierarchy uniqueName="[マスターデータ].[13歳]" caption="13歳" attribute="1" defaultMemberUniqueName="[マスターデータ].[13歳].[All]" allUniqueName="[マスターデータ].[13歳].[All]" dimensionUniqueName="[マスターデータ]" displayFolder="" count="0" memberValueDatatype="20" unbalanced="0"/>
    <cacheHierarchy uniqueName="[マスターデータ].[14歳]" caption="14歳" attribute="1" defaultMemberUniqueName="[マスターデータ].[14歳].[All]" allUniqueName="[マスターデータ].[14歳].[All]" dimensionUniqueName="[マスターデータ]" displayFolder="" count="0" memberValueDatatype="20" unbalanced="0"/>
    <cacheHierarchy uniqueName="[マスターデータ].[15歳]" caption="15歳" attribute="1" defaultMemberUniqueName="[マスターデータ].[15歳].[All]" allUniqueName="[マスターデータ].[15歳].[All]" dimensionUniqueName="[マスターデータ]" displayFolder="" count="0" memberValueDatatype="20" unbalanced="0"/>
    <cacheHierarchy uniqueName="[マスターデータ].[16歳]" caption="16歳" attribute="1" defaultMemberUniqueName="[マスターデータ].[16歳].[All]" allUniqueName="[マスターデータ].[16歳].[All]" dimensionUniqueName="[マスターデータ]" displayFolder="" count="0" memberValueDatatype="20" unbalanced="0"/>
    <cacheHierarchy uniqueName="[マスターデータ].[17歳]" caption="17歳" attribute="1" defaultMemberUniqueName="[マスターデータ].[17歳].[All]" allUniqueName="[マスターデータ].[17歳].[All]" dimensionUniqueName="[マスターデータ]" displayFolder="" count="0" memberValueDatatype="20" unbalanced="0"/>
    <cacheHierarchy uniqueName="[マスターデータ].[18歳]" caption="18歳" attribute="1" defaultMemberUniqueName="[マスターデータ].[18歳].[All]" allUniqueName="[マスターデータ].[18歳].[All]" dimensionUniqueName="[マスターデータ]" displayFolder="" count="0" memberValueDatatype="20" unbalanced="0"/>
    <cacheHierarchy uniqueName="[マスターデータ].[19歳]" caption="19歳" attribute="1" defaultMemberUniqueName="[マスターデータ].[19歳].[All]" allUniqueName="[マスターデータ].[19歳].[All]" dimensionUniqueName="[マスターデータ]" displayFolder="" count="0" memberValueDatatype="20" unbalanced="0"/>
    <cacheHierarchy uniqueName="[マスターデータ].[20歳]" caption="20歳" attribute="1" defaultMemberUniqueName="[マスターデータ].[20歳].[All]" allUniqueName="[マスターデータ].[20歳].[All]" dimensionUniqueName="[マスターデータ]" displayFolder="" count="0" memberValueDatatype="20" unbalanced="0"/>
    <cacheHierarchy uniqueName="[マスターデータ].[21歳]" caption="21歳" attribute="1" defaultMemberUniqueName="[マスターデータ].[21歳].[All]" allUniqueName="[マスターデータ].[21歳].[All]" dimensionUniqueName="[マスターデータ]" displayFolder="" count="0" memberValueDatatype="20" unbalanced="0"/>
    <cacheHierarchy uniqueName="[マスターデータ].[22歳]" caption="22歳" attribute="1" defaultMemberUniqueName="[マスターデータ].[22歳].[All]" allUniqueName="[マスターデータ].[22歳].[All]" dimensionUniqueName="[マスターデータ]" displayFolder="" count="0" memberValueDatatype="20" unbalanced="0"/>
    <cacheHierarchy uniqueName="[マスターデータ].[23歳]" caption="23歳" attribute="1" defaultMemberUniqueName="[マスターデータ].[23歳].[All]" allUniqueName="[マスターデータ].[23歳].[All]" dimensionUniqueName="[マスターデータ]" displayFolder="" count="0" memberValueDatatype="20" unbalanced="0"/>
    <cacheHierarchy uniqueName="[マスターデータ].[24歳]" caption="24歳" attribute="1" defaultMemberUniqueName="[マスターデータ].[24歳].[All]" allUniqueName="[マスターデータ].[24歳].[All]" dimensionUniqueName="[マスターデータ]" displayFolder="" count="0" memberValueDatatype="20" unbalanced="0"/>
    <cacheHierarchy uniqueName="[マスターデータ].[25歳]" caption="25歳" attribute="1" defaultMemberUniqueName="[マスターデータ].[25歳].[All]" allUniqueName="[マスターデータ].[25歳].[All]" dimensionUniqueName="[マスターデータ]" displayFolder="" count="0" memberValueDatatype="20" unbalanced="0"/>
    <cacheHierarchy uniqueName="[マスターデータ].[26歳]" caption="26歳" attribute="1" defaultMemberUniqueName="[マスターデータ].[26歳].[All]" allUniqueName="[マスターデータ].[26歳].[All]" dimensionUniqueName="[マスターデータ]" displayFolder="" count="0" memberValueDatatype="20" unbalanced="0"/>
    <cacheHierarchy uniqueName="[マスターデータ].[27歳]" caption="27歳" attribute="1" defaultMemberUniqueName="[マスターデータ].[27歳].[All]" allUniqueName="[マスターデータ].[27歳].[All]" dimensionUniqueName="[マスターデータ]" displayFolder="" count="0" memberValueDatatype="20" unbalanced="0"/>
    <cacheHierarchy uniqueName="[マスターデータ].[28歳]" caption="28歳" attribute="1" defaultMemberUniqueName="[マスターデータ].[28歳].[All]" allUniqueName="[マスターデータ].[28歳].[All]" dimensionUniqueName="[マスターデータ]" displayFolder="" count="0" memberValueDatatype="20" unbalanced="0"/>
    <cacheHierarchy uniqueName="[マスターデータ].[29歳]" caption="29歳" attribute="1" defaultMemberUniqueName="[マスターデータ].[29歳].[All]" allUniqueName="[マスターデータ].[29歳].[All]" dimensionUniqueName="[マスターデータ]" displayFolder="" count="0" memberValueDatatype="20" unbalanced="0"/>
    <cacheHierarchy uniqueName="[マスターデータ].[30歳]" caption="30歳" attribute="1" defaultMemberUniqueName="[マスターデータ].[30歳].[All]" allUniqueName="[マスターデータ].[30歳].[All]" dimensionUniqueName="[マスターデータ]" displayFolder="" count="0" memberValueDatatype="20" unbalanced="0"/>
    <cacheHierarchy uniqueName="[マスターデータ].[31歳]" caption="31歳" attribute="1" defaultMemberUniqueName="[マスターデータ].[31歳].[All]" allUniqueName="[マスターデータ].[31歳].[All]" dimensionUniqueName="[マスターデータ]" displayFolder="" count="0" memberValueDatatype="20" unbalanced="0"/>
    <cacheHierarchy uniqueName="[マスターデータ].[32歳]" caption="32歳" attribute="1" defaultMemberUniqueName="[マスターデータ].[32歳].[All]" allUniqueName="[マスターデータ].[32歳].[All]" dimensionUniqueName="[マスターデータ]" displayFolder="" count="0" memberValueDatatype="20" unbalanced="0"/>
    <cacheHierarchy uniqueName="[マスターデータ].[33歳]" caption="33歳" attribute="1" defaultMemberUniqueName="[マスターデータ].[33歳].[All]" allUniqueName="[マスターデータ].[33歳].[All]" dimensionUniqueName="[マスターデータ]" displayFolder="" count="0" memberValueDatatype="20" unbalanced="0"/>
    <cacheHierarchy uniqueName="[マスターデータ].[34歳]" caption="34歳" attribute="1" defaultMemberUniqueName="[マスターデータ].[34歳].[All]" allUniqueName="[マスターデータ].[34歳].[All]" dimensionUniqueName="[マスターデータ]" displayFolder="" count="0" memberValueDatatype="20" unbalanced="0"/>
    <cacheHierarchy uniqueName="[マスターデータ].[35歳]" caption="35歳" attribute="1" defaultMemberUniqueName="[マスターデータ].[35歳].[All]" allUniqueName="[マスターデータ].[35歳].[All]" dimensionUniqueName="[マスターデータ]" displayFolder="" count="0" memberValueDatatype="20" unbalanced="0"/>
    <cacheHierarchy uniqueName="[マスターデータ].[36歳]" caption="36歳" attribute="1" defaultMemberUniqueName="[マスターデータ].[36歳].[All]" allUniqueName="[マスターデータ].[36歳].[All]" dimensionUniqueName="[マスターデータ]" displayFolder="" count="0" memberValueDatatype="20" unbalanced="0"/>
    <cacheHierarchy uniqueName="[マスターデータ].[37歳]" caption="37歳" attribute="1" defaultMemberUniqueName="[マスターデータ].[37歳].[All]" allUniqueName="[マスターデータ].[37歳].[All]" dimensionUniqueName="[マスターデータ]" displayFolder="" count="0" memberValueDatatype="20" unbalanced="0"/>
    <cacheHierarchy uniqueName="[マスターデータ].[38歳]" caption="38歳" attribute="1" defaultMemberUniqueName="[マスターデータ].[38歳].[All]" allUniqueName="[マスターデータ].[38歳].[All]" dimensionUniqueName="[マスターデータ]" displayFolder="" count="0" memberValueDatatype="20" unbalanced="0"/>
    <cacheHierarchy uniqueName="[マスターデータ].[39歳]" caption="39歳" attribute="1" defaultMemberUniqueName="[マスターデータ].[39歳].[All]" allUniqueName="[マスターデータ].[39歳].[All]" dimensionUniqueName="[マスターデータ]" displayFolder="" count="0" memberValueDatatype="20" unbalanced="0"/>
    <cacheHierarchy uniqueName="[マスターデータ].[40歳]" caption="40歳" attribute="1" defaultMemberUniqueName="[マスターデータ].[40歳].[All]" allUniqueName="[マスターデータ].[40歳].[All]" dimensionUniqueName="[マスターデータ]" displayFolder="" count="0" memberValueDatatype="20" unbalanced="0"/>
    <cacheHierarchy uniqueName="[マスターデータ].[41歳]" caption="41歳" attribute="1" defaultMemberUniqueName="[マスターデータ].[41歳].[All]" allUniqueName="[マスターデータ].[41歳].[All]" dimensionUniqueName="[マスターデータ]" displayFolder="" count="0" memberValueDatatype="20" unbalanced="0"/>
    <cacheHierarchy uniqueName="[マスターデータ].[42歳]" caption="42歳" attribute="1" defaultMemberUniqueName="[マスターデータ].[42歳].[All]" allUniqueName="[マスターデータ].[42歳].[All]" dimensionUniqueName="[マスターデータ]" displayFolder="" count="0" memberValueDatatype="20" unbalanced="0"/>
    <cacheHierarchy uniqueName="[マスターデータ].[43歳]" caption="43歳" attribute="1" defaultMemberUniqueName="[マスターデータ].[43歳].[All]" allUniqueName="[マスターデータ].[43歳].[All]" dimensionUniqueName="[マスターデータ]" displayFolder="" count="0" memberValueDatatype="20" unbalanced="0"/>
    <cacheHierarchy uniqueName="[マスターデータ].[44歳]" caption="44歳" attribute="1" defaultMemberUniqueName="[マスターデータ].[44歳].[All]" allUniqueName="[マスターデータ].[44歳].[All]" dimensionUniqueName="[マスターデータ]" displayFolder="" count="0" memberValueDatatype="20" unbalanced="0"/>
    <cacheHierarchy uniqueName="[マスターデータ].[45歳]" caption="45歳" attribute="1" defaultMemberUniqueName="[マスターデータ].[45歳].[All]" allUniqueName="[マスターデータ].[45歳].[All]" dimensionUniqueName="[マスターデータ]" displayFolder="" count="0" memberValueDatatype="20" unbalanced="0"/>
    <cacheHierarchy uniqueName="[マスターデータ].[46歳]" caption="46歳" attribute="1" defaultMemberUniqueName="[マスターデータ].[46歳].[All]" allUniqueName="[マスターデータ].[46歳].[All]" dimensionUniqueName="[マスターデータ]" displayFolder="" count="0" memberValueDatatype="20" unbalanced="0"/>
    <cacheHierarchy uniqueName="[マスターデータ].[47歳]" caption="47歳" attribute="1" defaultMemberUniqueName="[マスターデータ].[47歳].[All]" allUniqueName="[マスターデータ].[47歳].[All]" dimensionUniqueName="[マスターデータ]" displayFolder="" count="0" memberValueDatatype="20" unbalanced="0"/>
    <cacheHierarchy uniqueName="[マスターデータ].[48歳]" caption="48歳" attribute="1" defaultMemberUniqueName="[マスターデータ].[48歳].[All]" allUniqueName="[マスターデータ].[48歳].[All]" dimensionUniqueName="[マスターデータ]" displayFolder="" count="0" memberValueDatatype="20" unbalanced="0"/>
    <cacheHierarchy uniqueName="[マスターデータ].[49歳]" caption="49歳" attribute="1" defaultMemberUniqueName="[マスターデータ].[49歳].[All]" allUniqueName="[マスターデータ].[49歳].[All]" dimensionUniqueName="[マスターデータ]" displayFolder="" count="0" memberValueDatatype="20" unbalanced="0"/>
    <cacheHierarchy uniqueName="[マスターデータ].[50歳]" caption="50歳" attribute="1" defaultMemberUniqueName="[マスターデータ].[50歳].[All]" allUniqueName="[マスターデータ].[50歳].[All]" dimensionUniqueName="[マスターデータ]" displayFolder="" count="0" memberValueDatatype="20" unbalanced="0"/>
    <cacheHierarchy uniqueName="[マスターデータ].[51歳]" caption="51歳" attribute="1" defaultMemberUniqueName="[マスターデータ].[51歳].[All]" allUniqueName="[マスターデータ].[51歳].[All]" dimensionUniqueName="[マスターデータ]" displayFolder="" count="0" memberValueDatatype="20" unbalanced="0"/>
    <cacheHierarchy uniqueName="[マスターデータ].[52歳]" caption="52歳" attribute="1" defaultMemberUniqueName="[マスターデータ].[52歳].[All]" allUniqueName="[マスターデータ].[52歳].[All]" dimensionUniqueName="[マスターデータ]" displayFolder="" count="0" memberValueDatatype="20" unbalanced="0"/>
    <cacheHierarchy uniqueName="[マスターデータ].[53歳]" caption="53歳" attribute="1" defaultMemberUniqueName="[マスターデータ].[53歳].[All]" allUniqueName="[マスターデータ].[53歳].[All]" dimensionUniqueName="[マスターデータ]" displayFolder="" count="0" memberValueDatatype="20" unbalanced="0"/>
    <cacheHierarchy uniqueName="[マスターデータ].[54歳]" caption="54歳" attribute="1" defaultMemberUniqueName="[マスターデータ].[54歳].[All]" allUniqueName="[マスターデータ].[54歳].[All]" dimensionUniqueName="[マスターデータ]" displayFolder="" count="0" memberValueDatatype="20" unbalanced="0"/>
    <cacheHierarchy uniqueName="[マスターデータ].[55歳]" caption="55歳" attribute="1" defaultMemberUniqueName="[マスターデータ].[55歳].[All]" allUniqueName="[マスターデータ].[55歳].[All]" dimensionUniqueName="[マスターデータ]" displayFolder="" count="0" memberValueDatatype="20" unbalanced="0"/>
    <cacheHierarchy uniqueName="[マスターデータ].[56歳]" caption="56歳" attribute="1" defaultMemberUniqueName="[マスターデータ].[56歳].[All]" allUniqueName="[マスターデータ].[56歳].[All]" dimensionUniqueName="[マスターデータ]" displayFolder="" count="0" memberValueDatatype="20" unbalanced="0"/>
    <cacheHierarchy uniqueName="[マスターデータ].[57歳]" caption="57歳" attribute="1" defaultMemberUniqueName="[マスターデータ].[57歳].[All]" allUniqueName="[マスターデータ].[57歳].[All]" dimensionUniqueName="[マスターデータ]" displayFolder="" count="0" memberValueDatatype="20" unbalanced="0"/>
    <cacheHierarchy uniqueName="[マスターデータ].[58歳]" caption="58歳" attribute="1" defaultMemberUniqueName="[マスターデータ].[58歳].[All]" allUniqueName="[マスターデータ].[58歳].[All]" dimensionUniqueName="[マスターデータ]" displayFolder="" count="0" memberValueDatatype="20" unbalanced="0"/>
    <cacheHierarchy uniqueName="[マスターデータ].[59歳]" caption="59歳" attribute="1" defaultMemberUniqueName="[マスターデータ].[59歳].[All]" allUniqueName="[マスターデータ].[59歳].[All]" dimensionUniqueName="[マスターデータ]" displayFolder="" count="0" memberValueDatatype="20" unbalanced="0"/>
    <cacheHierarchy uniqueName="[マスターデータ].[60歳]" caption="60歳" attribute="1" defaultMemberUniqueName="[マスターデータ].[60歳].[All]" allUniqueName="[マスターデータ].[60歳].[All]" dimensionUniqueName="[マスターデータ]" displayFolder="" count="0" memberValueDatatype="20" unbalanced="0"/>
    <cacheHierarchy uniqueName="[マスターデータ].[61歳]" caption="61歳" attribute="1" defaultMemberUniqueName="[マスターデータ].[61歳].[All]" allUniqueName="[マスターデータ].[61歳].[All]" dimensionUniqueName="[マスターデータ]" displayFolder="" count="0" memberValueDatatype="20" unbalanced="0"/>
    <cacheHierarchy uniqueName="[マスターデータ].[62歳]" caption="62歳" attribute="1" defaultMemberUniqueName="[マスターデータ].[62歳].[All]" allUniqueName="[マスターデータ].[62歳].[All]" dimensionUniqueName="[マスターデータ]" displayFolder="" count="0" memberValueDatatype="20" unbalanced="0"/>
    <cacheHierarchy uniqueName="[マスターデータ].[63歳]" caption="63歳" attribute="1" defaultMemberUniqueName="[マスターデータ].[63歳].[All]" allUniqueName="[マスターデータ].[63歳].[All]" dimensionUniqueName="[マスターデータ]" displayFolder="" count="0" memberValueDatatype="20" unbalanced="0"/>
    <cacheHierarchy uniqueName="[マスターデータ].[64歳]" caption="64歳" attribute="1" defaultMemberUniqueName="[マスターデータ].[64歳].[All]" allUniqueName="[マスターデータ].[64歳].[All]" dimensionUniqueName="[マスターデータ]" displayFolder="" count="0" memberValueDatatype="20" unbalanced="0"/>
    <cacheHierarchy uniqueName="[マスターデータ].[65歳]" caption="65歳" attribute="1" defaultMemberUniqueName="[マスターデータ].[65歳].[All]" allUniqueName="[マスターデータ].[65歳].[All]" dimensionUniqueName="[マスターデータ]" displayFolder="" count="0" memberValueDatatype="20" unbalanced="0"/>
    <cacheHierarchy uniqueName="[マスターデータ].[66歳]" caption="66歳" attribute="1" defaultMemberUniqueName="[マスターデータ].[66歳].[All]" allUniqueName="[マスターデータ].[66歳].[All]" dimensionUniqueName="[マスターデータ]" displayFolder="" count="0" memberValueDatatype="20" unbalanced="0"/>
    <cacheHierarchy uniqueName="[マスターデータ].[67歳]" caption="67歳" attribute="1" defaultMemberUniqueName="[マスターデータ].[67歳].[All]" allUniqueName="[マスターデータ].[67歳].[All]" dimensionUniqueName="[マスターデータ]" displayFolder="" count="0" memberValueDatatype="20" unbalanced="0"/>
    <cacheHierarchy uniqueName="[マスターデータ].[68歳]" caption="68歳" attribute="1" defaultMemberUniqueName="[マスターデータ].[68歳].[All]" allUniqueName="[マスターデータ].[68歳].[All]" dimensionUniqueName="[マスターデータ]" displayFolder="" count="0" memberValueDatatype="20" unbalanced="0"/>
    <cacheHierarchy uniqueName="[マスターデータ].[69歳]" caption="69歳" attribute="1" defaultMemberUniqueName="[マスターデータ].[69歳].[All]" allUniqueName="[マスターデータ].[69歳].[All]" dimensionUniqueName="[マスターデータ]" displayFolder="" count="0" memberValueDatatype="20" unbalanced="0"/>
    <cacheHierarchy uniqueName="[マスターデータ].[70歳]" caption="70歳" attribute="1" defaultMemberUniqueName="[マスターデータ].[70歳].[All]" allUniqueName="[マスターデータ].[70歳].[All]" dimensionUniqueName="[マスターデータ]" displayFolder="" count="0" memberValueDatatype="20" unbalanced="0"/>
    <cacheHierarchy uniqueName="[マスターデータ].[71歳]" caption="71歳" attribute="1" defaultMemberUniqueName="[マスターデータ].[71歳].[All]" allUniqueName="[マスターデータ].[71歳].[All]" dimensionUniqueName="[マスターデータ]" displayFolder="" count="0" memberValueDatatype="20" unbalanced="0"/>
    <cacheHierarchy uniqueName="[マスターデータ].[72歳]" caption="72歳" attribute="1" defaultMemberUniqueName="[マスターデータ].[72歳].[All]" allUniqueName="[マスターデータ].[72歳].[All]" dimensionUniqueName="[マスターデータ]" displayFolder="" count="0" memberValueDatatype="20" unbalanced="0"/>
    <cacheHierarchy uniqueName="[マスターデータ].[73歳]" caption="73歳" attribute="1" defaultMemberUniqueName="[マスターデータ].[73歳].[All]" allUniqueName="[マスターデータ].[73歳].[All]" dimensionUniqueName="[マスターデータ]" displayFolder="" count="0" memberValueDatatype="20" unbalanced="0"/>
    <cacheHierarchy uniqueName="[マスターデータ].[74歳]" caption="74歳" attribute="1" defaultMemberUniqueName="[マスターデータ].[74歳].[All]" allUniqueName="[マスターデータ].[74歳].[All]" dimensionUniqueName="[マスターデータ]" displayFolder="" count="0" memberValueDatatype="20" unbalanced="0"/>
    <cacheHierarchy uniqueName="[マスターデータ].[75歳]" caption="75歳" attribute="1" defaultMemberUniqueName="[マスターデータ].[75歳].[All]" allUniqueName="[マスターデータ].[75歳].[All]" dimensionUniqueName="[マスターデータ]" displayFolder="" count="0" memberValueDatatype="20" unbalanced="0"/>
    <cacheHierarchy uniqueName="[マスターデータ].[76歳]" caption="76歳" attribute="1" defaultMemberUniqueName="[マスターデータ].[76歳].[All]" allUniqueName="[マスターデータ].[76歳].[All]" dimensionUniqueName="[マスターデータ]" displayFolder="" count="0" memberValueDatatype="20" unbalanced="0"/>
    <cacheHierarchy uniqueName="[マスターデータ].[77歳]" caption="77歳" attribute="1" defaultMemberUniqueName="[マスターデータ].[77歳].[All]" allUniqueName="[マスターデータ].[77歳].[All]" dimensionUniqueName="[マスターデータ]" displayFolder="" count="0" memberValueDatatype="20" unbalanced="0"/>
    <cacheHierarchy uniqueName="[マスターデータ].[78歳]" caption="78歳" attribute="1" defaultMemberUniqueName="[マスターデータ].[78歳].[All]" allUniqueName="[マスターデータ].[78歳].[All]" dimensionUniqueName="[マスターデータ]" displayFolder="" count="0" memberValueDatatype="20" unbalanced="0"/>
    <cacheHierarchy uniqueName="[マスターデータ].[79歳]" caption="79歳" attribute="1" defaultMemberUniqueName="[マスターデータ].[79歳].[All]" allUniqueName="[マスターデータ].[79歳].[All]" dimensionUniqueName="[マスターデータ]" displayFolder="" count="0" memberValueDatatype="20" unbalanced="0"/>
    <cacheHierarchy uniqueName="[マスターデータ].[80歳]" caption="80歳" attribute="1" defaultMemberUniqueName="[マスターデータ].[80歳].[All]" allUniqueName="[マスターデータ].[80歳].[All]" dimensionUniqueName="[マスターデータ]" displayFolder="" count="0" memberValueDatatype="20" unbalanced="0"/>
    <cacheHierarchy uniqueName="[マスターデータ].[81歳]" caption="81歳" attribute="1" defaultMemberUniqueName="[マスターデータ].[81歳].[All]" allUniqueName="[マスターデータ].[81歳].[All]" dimensionUniqueName="[マスターデータ]" displayFolder="" count="0" memberValueDatatype="20" unbalanced="0"/>
    <cacheHierarchy uniqueName="[マスターデータ].[82歳]" caption="82歳" attribute="1" defaultMemberUniqueName="[マスターデータ].[82歳].[All]" allUniqueName="[マスターデータ].[82歳].[All]" dimensionUniqueName="[マスターデータ]" displayFolder="" count="0" memberValueDatatype="20" unbalanced="0"/>
    <cacheHierarchy uniqueName="[マスターデータ].[83歳]" caption="83歳" attribute="1" defaultMemberUniqueName="[マスターデータ].[83歳].[All]" allUniqueName="[マスターデータ].[83歳].[All]" dimensionUniqueName="[マスターデータ]" displayFolder="" count="0" memberValueDatatype="20" unbalanced="0"/>
    <cacheHierarchy uniqueName="[マスターデータ].[84歳]" caption="84歳" attribute="1" defaultMemberUniqueName="[マスターデータ].[84歳].[All]" allUniqueName="[マスターデータ].[84歳].[All]" dimensionUniqueName="[マスターデータ]" displayFolder="" count="0" memberValueDatatype="20" unbalanced="0"/>
    <cacheHierarchy uniqueName="[マスターデータ].[85歳以上]" caption="85歳以上" attribute="1" defaultMemberUniqueName="[マスターデータ].[85歳以上].[All]" allUniqueName="[マスターデータ].[85歳以上].[All]" dimensionUniqueName="[マスターデータ]" displayFolder="" count="0" memberValueDatatype="20" unbalanced="0"/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0" memberValueDatatype="130" unbalanced="0"/>
    <cacheHierarchy uniqueName="[町丁目_時系列].[町丁目]" caption="町丁目" attribute="1" defaultMemberUniqueName="[町丁目_時系列].[町丁目].[All]" allUniqueName="[町丁目_時系列].[町丁目].[All]" dimensionUniqueName="[町丁目_時系列]" displayFolder="" count="0" memberValueDatatype="130" unbalanced="0"/>
    <cacheHierarchy uniqueName="[Measures].[__XL_Count マスターデータ]" caption="__XL_Count マスターデータ" measure="1" displayFolder="" measureGroup="マスターデータ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町丁目_時系列]" caption="__XL_Count 町丁目_時系列" measure="1" displayFolder="" measureGroup="町丁目_時系列" count="0" hidden="1"/>
    <cacheHierarchy uniqueName="[Measures].[__No measures defined]" caption="__No measures defined" measure="1" displayFolder="" count="0" hidden="1"/>
    <cacheHierarchy uniqueName="[Measures].[合計 / 0歳]" caption="合計 / 0歳" measure="1" displayFolder="" measureGroup="マスターデータ" count="0" oneField="1" hidden="1">
      <fieldsUsage count="1">
        <fieldUsage x="14"/>
      </fieldsUsage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合計 / 1歳]" caption="合計 / 1歳" measure="1" displayFolder="" measureGroup="マスターデータ" count="0" oneField="1" hidden="1">
      <fieldsUsage count="1">
        <fieldUsage x="13"/>
      </fieldsUsage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合計 / 2歳]" caption="合計 / 2歳" measure="1" displayFolder="" measureGroup="マスターデータ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合計 / 3歳]" caption="合計 / 3歳" measure="1" displayFolder="" measureGroup="マスターデータ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合計 / 4歳]" caption="合計 / 4歳" measure="1" displayFolder="" measureGroup="マスターデータ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合計 / 5歳]" caption="合計 / 5歳" measure="1" displayFolder="" measureGroup="マスターデータ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合計 / 6歳]" caption="合計 / 6歳" measure="1" displayFolder="" measureGroup="マスターデータ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合計 / 7歳]" caption="合計 / 7歳" measure="1" displayFolder="" measureGroup="マスターデータ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合計 / 8歳]" caption="合計 / 8歳" measure="1" displayFolder="" measureGroup="マスターデータ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合計 / 9歳]" caption="合計 / 9歳" measure="1" displayFolder="" measureGroup="マスターデータ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合計 / 10歳]" caption="合計 / 10歳" measure="1" displayFolder="" measureGroup="マスターデータ" count="0" oneField="1" hidden="1">
      <fieldsUsage count="1">
        <fieldUsage x="8"/>
      </fieldsUsage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合計 / 11歳]" caption="合計 / 11歳" measure="1" displayFolder="" measureGroup="マスターデータ" count="0" oneField="1" hidden="1">
      <fieldsUsage count="1">
        <fieldUsage x="9"/>
      </fieldsUsage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合計 / 12歳]" caption="合計 / 12歳" measure="1" displayFolder="" measureGroup="マスターデータ" count="0" oneField="1" hidden="1">
      <fieldsUsage count="1">
        <fieldUsage x="10"/>
      </fieldsUsage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合計 / 13歳]" caption="合計 / 13歳" measure="1" displayFolder="" measureGroup="マスターデータ" count="0" oneField="1" hidden="1">
      <fieldsUsage count="1">
        <fieldUsage x="11"/>
      </fieldsUsage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合計 / 14歳]" caption="合計 / 14歳" measure="1" displayFolder="" measureGroup="マスターデータ" count="0" oneField="1" hidden="1">
      <fieldsUsage count="1">
        <fieldUsage x="15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合計 / 15歳]" caption="合計 / 15歳" measure="1" displayFolder="" measureGroup="マスターデータ" count="0" oneField="1" hidden="1">
      <fieldsUsage count="1">
        <fieldUsage x="16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合計 / 16歳]" caption="合計 / 16歳" measure="1" displayFolder="" measureGroup="マスターデータ" count="0" oneField="1" hidden="1">
      <fieldsUsage count="1">
        <fieldUsage x="17"/>
      </fieldsUsage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合計 / 17歳]" caption="合計 / 17歳" measure="1" displayFolder="" measureGroup="マスターデータ" count="0" oneField="1" hidden="1">
      <fieldsUsage count="1">
        <fieldUsage x="18"/>
      </fieldsUsage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合計 / 18歳]" caption="合計 / 18歳" measure="1" displayFolder="" measureGroup="マスターデータ" count="0" oneField="1" hidden="1">
      <fieldsUsage count="1">
        <fieldUsage x="19"/>
      </fieldsUsage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合計 / 19歳]" caption="合計 / 19歳" measure="1" displayFolder="" measureGroup="マスターデータ" count="0" oneField="1" hidden="1">
      <fieldsUsage count="1">
        <fieldUsage x="20"/>
      </fieldsUsage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合計 / 21歳]" caption="合計 / 21歳" measure="1" displayFolder="" measureGroup="マスターデータ" count="0" oneField="1" hidden="1">
      <fieldsUsage count="1">
        <fieldUsage x="21"/>
      </fieldsUsage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合計 / 22歳]" caption="合計 / 22歳" measure="1" displayFolder="" measureGroup="マスターデータ" count="0" oneField="1" hidden="1">
      <fieldsUsage count="1">
        <fieldUsage x="22"/>
      </fieldsUsage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合計 / 20歳]" caption="合計 / 20歳" measure="1" displayFolder="" measureGroup="マスターデータ" count="0" oneField="1" hidden="1">
      <fieldsUsage count="1">
        <fieldUsage x="23"/>
      </fieldsUsage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合計 / 23歳]" caption="合計 / 23歳" measure="1" displayFolder="" measureGroup="マスターデータ" count="0" oneField="1" hidden="1">
      <fieldsUsage count="1">
        <fieldUsage x="24"/>
      </fieldsUsage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合計 / 24歳]" caption="合計 / 24歳" measure="1" displayFolder="" measureGroup="マスターデータ" count="0" oneField="1" hidden="1">
      <fieldsUsage count="1">
        <fieldUsage x="25"/>
      </fieldsUsage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合計 / 25歳]" caption="合計 / 25歳" measure="1" displayFolder="" measureGroup="マスターデータ" count="0" oneField="1" hidden="1">
      <fieldsUsage count="1">
        <fieldUsage x="26"/>
      </fieldsUsage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合計 / 26歳]" caption="合計 / 26歳" measure="1" displayFolder="" measureGroup="マスターデータ" count="0" oneField="1" hidden="1">
      <fieldsUsage count="1">
        <fieldUsage x="27"/>
      </fieldsUsage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合計 / 27歳]" caption="合計 / 27歳" measure="1" displayFolder="" measureGroup="マスターデータ" count="0" oneField="1" hidden="1">
      <fieldsUsage count="1">
        <fieldUsage x="28"/>
      </fieldsUsage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合計 / 28歳]" caption="合計 / 28歳" measure="1" displayFolder="" measureGroup="マスターデータ" count="0" oneField="1" hidden="1">
      <fieldsUsage count="1">
        <fieldUsage x="29"/>
      </fieldsUsage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合計 / 29歳]" caption="合計 / 29歳" measure="1" displayFolder="" measureGroup="マスターデータ" count="0" oneField="1" hidden="1">
      <fieldsUsage count="1">
        <fieldUsage x="30"/>
      </fieldsUsage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合計 / 30歳]" caption="合計 / 30歳" measure="1" displayFolder="" measureGroup="マスターデータ" count="0" oneField="1" hidden="1">
      <fieldsUsage count="1">
        <fieldUsage x="31"/>
      </fieldsUsage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合計 / 32歳]" caption="合計 / 32歳" measure="1" displayFolder="" measureGroup="マスターデータ" count="0" oneField="1" hidden="1">
      <fieldsUsage count="1">
        <fieldUsage x="32"/>
      </fieldsUsage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合計 / 33歳]" caption="合計 / 33歳" measure="1" displayFolder="" measureGroup="マスターデータ" count="0" oneField="1" hidden="1">
      <fieldsUsage count="1">
        <fieldUsage x="33"/>
      </fieldsUsage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合計 / 31歳]" caption="合計 / 31歳" measure="1" displayFolder="" measureGroup="マスターデータ" count="0" oneField="1" hidden="1">
      <fieldsUsage count="1">
        <fieldUsage x="34"/>
      </fieldsUsage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合計 / 34歳]" caption="合計 / 34歳" measure="1" displayFolder="" measureGroup="マスターデータ" count="0" oneField="1" hidden="1">
      <fieldsUsage count="1">
        <fieldUsage x="35"/>
      </fieldsUsage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合計 / 35歳]" caption="合計 / 35歳" measure="1" displayFolder="" measureGroup="マスターデータ" count="0" oneField="1" hidden="1">
      <fieldsUsage count="1">
        <fieldUsage x="36"/>
      </fieldsUsage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合計 / 36歳]" caption="合計 / 36歳" measure="1" displayFolder="" measureGroup="マスターデータ" count="0" oneField="1" hidden="1">
      <fieldsUsage count="1">
        <fieldUsage x="37"/>
      </fieldsUsage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合計 / 37歳]" caption="合計 / 37歳" measure="1" displayFolder="" measureGroup="マスターデータ" count="0" oneField="1" hidden="1">
      <fieldsUsage count="1">
        <fieldUsage x="38"/>
      </fieldsUsage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合計 / 38歳]" caption="合計 / 38歳" measure="1" displayFolder="" measureGroup="マスターデータ" count="0" oneField="1" hidden="1">
      <fieldsUsage count="1">
        <fieldUsage x="39"/>
      </fieldsUsage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合計 / 40歳]" caption="合計 / 40歳" measure="1" displayFolder="" measureGroup="マスターデータ" count="0" oneField="1" hidden="1">
      <fieldsUsage count="1">
        <fieldUsage x="40"/>
      </fieldsUsage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合計 / 39歳]" caption="合計 / 39歳" measure="1" displayFolder="" measureGroup="マスターデータ" count="0" oneField="1" hidden="1">
      <fieldsUsage count="1">
        <fieldUsage x="41"/>
      </fieldsUsage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合計 / 41歳]" caption="合計 / 41歳" measure="1" displayFolder="" measureGroup="マスターデータ" count="0" oneField="1" hidden="1">
      <fieldsUsage count="1">
        <fieldUsage x="42"/>
      </fieldsUsage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合計 / 43歳]" caption="合計 / 43歳" measure="1" displayFolder="" measureGroup="マスターデータ" count="0" oneField="1" hidden="1">
      <fieldsUsage count="1">
        <fieldUsage x="43"/>
      </fieldsUsage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合計 / 42歳]" caption="合計 / 42歳" measure="1" displayFolder="" measureGroup="マスターデータ" count="0" oneField="1" hidden="1">
      <fieldsUsage count="1">
        <fieldUsage x="44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合計 / 44歳]" caption="合計 / 44歳" measure="1" displayFolder="" measureGroup="マスターデータ" count="0" oneField="1" hidden="1">
      <fieldsUsage count="1">
        <fieldUsage x="45"/>
      </fieldsUsage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合計 / 45歳]" caption="合計 / 45歳" measure="1" displayFolder="" measureGroup="マスターデータ" count="0" oneField="1" hidden="1">
      <fieldsUsage count="1">
        <fieldUsage x="46"/>
      </fieldsUsage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合計 / 46歳]" caption="合計 / 46歳" measure="1" displayFolder="" measureGroup="マスターデータ" count="0" oneField="1" hidden="1">
      <fieldsUsage count="1">
        <fieldUsage x="47"/>
      </fieldsUsage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合計 / 47歳]" caption="合計 / 47歳" measure="1" displayFolder="" measureGroup="マスターデータ" count="0" oneField="1" hidden="1">
      <fieldsUsage count="1">
        <fieldUsage x="48"/>
      </fieldsUsage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合計 / 48歳]" caption="合計 / 48歳" measure="1" displayFolder="" measureGroup="マスターデータ" count="0" oneField="1" hidden="1">
      <fieldsUsage count="1">
        <fieldUsage x="49"/>
      </fieldsUsage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合計 / 49歳]" caption="合計 / 49歳" measure="1" displayFolder="" measureGroup="マスターデータ" count="0" oneField="1" hidden="1">
      <fieldsUsage count="1">
        <fieldUsage x="50"/>
      </fieldsUsage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合計 / 50歳]" caption="合計 / 50歳" measure="1" displayFolder="" measureGroup="マスターデータ" count="0" oneField="1" hidden="1">
      <fieldsUsage count="1">
        <fieldUsage x="51"/>
      </fieldsUsage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合計 / 51歳]" caption="合計 / 51歳" measure="1" displayFolder="" measureGroup="マスターデータ" count="0" oneField="1" hidden="1">
      <fieldsUsage count="1">
        <fieldUsage x="52"/>
      </fieldsUsage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合計 / 52歳]" caption="合計 / 52歳" measure="1" displayFolder="" measureGroup="マスターデータ" count="0" oneField="1" hidden="1">
      <fieldsUsage count="1">
        <fieldUsage x="53"/>
      </fieldsUsage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合計 / 53歳]" caption="合計 / 53歳" measure="1" displayFolder="" measureGroup="マスターデータ" count="0" oneField="1" hidden="1">
      <fieldsUsage count="1">
        <fieldUsage x="54"/>
      </fieldsUsage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合計 / 54歳]" caption="合計 / 54歳" measure="1" displayFolder="" measureGroup="マスターデータ" count="0" oneField="1" hidden="1">
      <fieldsUsage count="1">
        <fieldUsage x="55"/>
      </fieldsUsage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合計 / 55歳]" caption="合計 / 55歳" measure="1" displayFolder="" measureGroup="マスターデータ" count="0" oneField="1" hidden="1">
      <fieldsUsage count="1">
        <fieldUsage x="56"/>
      </fieldsUsage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合計 / 56歳]" caption="合計 / 56歳" measure="1" displayFolder="" measureGroup="マスターデータ" count="0" oneField="1" hidden="1">
      <fieldsUsage count="1">
        <fieldUsage x="57"/>
      </fieldsUsage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合計 / 57歳]" caption="合計 / 57歳" measure="1" displayFolder="" measureGroup="マスターデータ" count="0" oneField="1" hidden="1">
      <fieldsUsage count="1">
        <fieldUsage x="58"/>
      </fieldsUsage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合計 / 58歳]" caption="合計 / 58歳" measure="1" displayFolder="" measureGroup="マスターデータ" count="0" oneField="1" hidden="1">
      <fieldsUsage count="1">
        <fieldUsage x="59"/>
      </fieldsUsage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合計 / 59歳]" caption="合計 / 59歳" measure="1" displayFolder="" measureGroup="マスターデータ" count="0" oneField="1" hidden="1">
      <fieldsUsage count="1">
        <fieldUsage x="60"/>
      </fieldsUsage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合計 / 60歳]" caption="合計 / 60歳" measure="1" displayFolder="" measureGroup="マスターデータ" count="0" oneField="1" hidden="1">
      <fieldsUsage count="1">
        <fieldUsage x="61"/>
      </fieldsUsage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合計 / 61歳]" caption="合計 / 61歳" measure="1" displayFolder="" measureGroup="マスターデータ" count="0" oneField="1" hidden="1">
      <fieldsUsage count="1">
        <fieldUsage x="62"/>
      </fieldsUsage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合計 / 62歳]" caption="合計 / 62歳" measure="1" displayFolder="" measureGroup="マスターデータ" count="0" oneField="1" hidden="1">
      <fieldsUsage count="1">
        <fieldUsage x="63"/>
      </fieldsUsage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合計 / 63歳]" caption="合計 / 63歳" measure="1" displayFolder="" measureGroup="マスターデータ" count="0" oneField="1" hidden="1">
      <fieldsUsage count="1">
        <fieldUsage x="64"/>
      </fieldsUsage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合計 / 64歳]" caption="合計 / 64歳" measure="1" displayFolder="" measureGroup="マスターデータ" count="0" oneField="1" hidden="1">
      <fieldsUsage count="1">
        <fieldUsage x="65"/>
      </fieldsUsage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合計 / 65歳]" caption="合計 / 65歳" measure="1" displayFolder="" measureGroup="マスターデータ" count="0" oneField="1" hidden="1">
      <fieldsUsage count="1">
        <fieldUsage x="66"/>
      </fieldsUsage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合計 / 66歳]" caption="合計 / 66歳" measure="1" displayFolder="" measureGroup="マスターデータ" count="0" oneField="1" hidden="1">
      <fieldsUsage count="1">
        <fieldUsage x="67"/>
      </fieldsUsage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合計 / 67歳]" caption="合計 / 67歳" measure="1" displayFolder="" measureGroup="マスターデータ" count="0" oneField="1" hidden="1">
      <fieldsUsage count="1">
        <fieldUsage x="68"/>
      </fieldsUsage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合計 / 68歳]" caption="合計 / 68歳" measure="1" displayFolder="" measureGroup="マスターデータ" count="0" oneField="1" hidden="1">
      <fieldsUsage count="1">
        <fieldUsage x="69"/>
      </fieldsUsage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合計 / 69歳]" caption="合計 / 69歳" measure="1" displayFolder="" measureGroup="マスターデータ" count="0" oneField="1" hidden="1">
      <fieldsUsage count="1">
        <fieldUsage x="70"/>
      </fieldsUsage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合計 / 70歳]" caption="合計 / 70歳" measure="1" displayFolder="" measureGroup="マスターデータ" count="0" oneField="1" hidden="1">
      <fieldsUsage count="1">
        <fieldUsage x="71"/>
      </fieldsUsage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合計 / 71歳]" caption="合計 / 71歳" measure="1" displayFolder="" measureGroup="マスターデータ" count="0" oneField="1" hidden="1">
      <fieldsUsage count="1">
        <fieldUsage x="72"/>
      </fieldsUsage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合計 / 72歳]" caption="合計 / 72歳" measure="1" displayFolder="" measureGroup="マスターデータ" count="0" oneField="1" hidden="1">
      <fieldsUsage count="1">
        <fieldUsage x="73"/>
      </fieldsUsage>
      <extLst>
        <ext xmlns:x15="http://schemas.microsoft.com/office/spreadsheetml/2010/11/main" uri="{B97F6D7D-B522-45F9-BDA1-12C45D357490}">
          <x15:cacheHierarchy aggregatedColumn="76"/>
        </ext>
      </extLst>
    </cacheHierarchy>
    <cacheHierarchy uniqueName="[Measures].[合計 / 73歳]" caption="合計 / 73歳" measure="1" displayFolder="" measureGroup="マスターデータ" count="0" oneField="1" hidden="1">
      <fieldsUsage count="1">
        <fieldUsage x="74"/>
      </fieldsUsage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合計 / 74歳]" caption="合計 / 74歳" measure="1" displayFolder="" measureGroup="マスターデータ" count="0" oneField="1" hidden="1">
      <fieldsUsage count="1">
        <fieldUsage x="75"/>
      </fieldsUsage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合計 / 75歳]" caption="合計 / 75歳" measure="1" displayFolder="" measureGroup="マスターデータ" count="0" oneField="1" hidden="1">
      <fieldsUsage count="1">
        <fieldUsage x="76"/>
      </fieldsUsage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合計 / 76歳]" caption="合計 / 76歳" measure="1" displayFolder="" measureGroup="マスターデータ" count="0" oneField="1" hidden="1">
      <fieldsUsage count="1">
        <fieldUsage x="77"/>
      </fieldsUsage>
      <extLst>
        <ext xmlns:x15="http://schemas.microsoft.com/office/spreadsheetml/2010/11/main" uri="{B97F6D7D-B522-45F9-BDA1-12C45D357490}">
          <x15:cacheHierarchy aggregatedColumn="80"/>
        </ext>
      </extLst>
    </cacheHierarchy>
    <cacheHierarchy uniqueName="[Measures].[合計 / 77歳]" caption="合計 / 77歳" measure="1" displayFolder="" measureGroup="マスターデータ" count="0" oneField="1" hidden="1">
      <fieldsUsage count="1">
        <fieldUsage x="78"/>
      </fieldsUsage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合計 / 78歳]" caption="合計 / 78歳" measure="1" displayFolder="" measureGroup="マスターデータ" count="0" oneField="1" hidden="1">
      <fieldsUsage count="1">
        <fieldUsage x="79"/>
      </fieldsUsage>
      <extLst>
        <ext xmlns:x15="http://schemas.microsoft.com/office/spreadsheetml/2010/11/main" uri="{B97F6D7D-B522-45F9-BDA1-12C45D357490}">
          <x15:cacheHierarchy aggregatedColumn="82"/>
        </ext>
      </extLst>
    </cacheHierarchy>
    <cacheHierarchy uniqueName="[Measures].[合計 / 79歳]" caption="合計 / 79歳" measure="1" displayFolder="" measureGroup="マスターデータ" count="0" oneField="1" hidden="1">
      <fieldsUsage count="1">
        <fieldUsage x="80"/>
      </fieldsUsage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合計 / 80歳]" caption="合計 / 80歳" measure="1" displayFolder="" measureGroup="マスターデータ" count="0" oneField="1" hidden="1">
      <fieldsUsage count="1">
        <fieldUsage x="81"/>
      </fieldsUsage>
      <extLst>
        <ext xmlns:x15="http://schemas.microsoft.com/office/spreadsheetml/2010/11/main" uri="{B97F6D7D-B522-45F9-BDA1-12C45D357490}">
          <x15:cacheHierarchy aggregatedColumn="84"/>
        </ext>
      </extLst>
    </cacheHierarchy>
    <cacheHierarchy uniqueName="[Measures].[合計 / 81歳]" caption="合計 / 81歳" measure="1" displayFolder="" measureGroup="マスターデータ" count="0" oneField="1" hidden="1">
      <fieldsUsage count="1">
        <fieldUsage x="82"/>
      </fieldsUsage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合計 / 82歳]" caption="合計 / 82歳" measure="1" displayFolder="" measureGroup="マスターデータ" count="0" oneField="1" hidden="1">
      <fieldsUsage count="1">
        <fieldUsage x="83"/>
      </fieldsUsage>
      <extLst>
        <ext xmlns:x15="http://schemas.microsoft.com/office/spreadsheetml/2010/11/main" uri="{B97F6D7D-B522-45F9-BDA1-12C45D357490}">
          <x15:cacheHierarchy aggregatedColumn="86"/>
        </ext>
      </extLst>
    </cacheHierarchy>
    <cacheHierarchy uniqueName="[Measures].[合計 / 83歳]" caption="合計 / 83歳" measure="1" displayFolder="" measureGroup="マスターデータ" count="0" oneField="1" hidden="1">
      <fieldsUsage count="1">
        <fieldUsage x="84"/>
      </fieldsUsage>
      <extLst>
        <ext xmlns:x15="http://schemas.microsoft.com/office/spreadsheetml/2010/11/main" uri="{B97F6D7D-B522-45F9-BDA1-12C45D357490}">
          <x15:cacheHierarchy aggregatedColumn="87"/>
        </ext>
      </extLst>
    </cacheHierarchy>
    <cacheHierarchy uniqueName="[Measures].[合計 / 84歳]" caption="合計 / 84歳" measure="1" displayFolder="" measureGroup="マスターデータ" count="0" oneField="1" hidden="1">
      <fieldsUsage count="1">
        <fieldUsage x="85"/>
      </fieldsUsage>
      <extLst>
        <ext xmlns:x15="http://schemas.microsoft.com/office/spreadsheetml/2010/11/main" uri="{B97F6D7D-B522-45F9-BDA1-12C45D357490}">
          <x15:cacheHierarchy aggregatedColumn="88"/>
        </ext>
      </extLst>
    </cacheHierarchy>
    <cacheHierarchy uniqueName="[Measures].[合計 / 85歳以上]" caption="合計 / 85歳以上" measure="1" displayFolder="" measureGroup="マスターデータ" count="0" oneField="1" hidden="1">
      <fieldsUsage count="1">
        <fieldUsage x="86"/>
      </fieldsUsage>
      <extLst>
        <ext xmlns:x15="http://schemas.microsoft.com/office/spreadsheetml/2010/11/main" uri="{B97F6D7D-B522-45F9-BDA1-12C45D357490}">
          <x15:cacheHierarchy aggregatedColumn="89"/>
        </ext>
      </extLst>
    </cacheHierarchy>
  </cacheHierarchies>
  <kpis count="0"/>
  <dimensions count="4">
    <dimension measure="1" name="Measures" uniqueName="[Measures]" caption="Measures"/>
    <dimension name="マスターデータ" uniqueName="[マスターデータ]" caption="マスターデータ"/>
    <dimension name="行政センター_時系列" uniqueName="[行政センター_時系列]" caption="行政センター_時系列"/>
    <dimension name="町丁目_時系列" uniqueName="[町丁目_時系列]" caption="町丁目_時系列"/>
  </dimensions>
  <measureGroups count="3">
    <measureGroup name="マスターデータ" caption="マスターデータ"/>
    <measureGroup name="行政センター_時系列" caption="行政センター_時系列"/>
    <measureGroup name="町丁目_時系列" caption="町丁目_時系列"/>
  </measureGroups>
  <maps count="5">
    <map measureGroup="0" dimension="1"/>
    <map measureGroup="0" dimension="2"/>
    <map measureGroup="0" dimension="3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横須賀市" refreshedDate="44432.88866921296" backgroundQuery="1" createdVersion="3" refreshedVersion="6" minRefreshableVersion="3" recordCount="0" supportSubquery="1" supportAdvancedDrill="1" xr:uid="{C6568C02-B28F-45A6-92A2-92A17A165546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82">
    <cacheHierarchy uniqueName="[マスターデータ].[西暦]" caption="西暦" attribute="1" defaultMemberUniqueName="[マスターデータ].[西暦].[All]" allUniqueName="[マスターデータ].[西暦].[All]" dimensionUniqueName="[マスターデータ]" displayFolder="" count="2" memberValueDatatype="20" unbalanced="0"/>
    <cacheHierarchy uniqueName="[マスターデータ].[行政センター]" caption="行政センター" attribute="1" defaultMemberUniqueName="[マスターデータ].[行政センター].[All]" allUniqueName="[マスターデータ].[行政センター].[All]" dimensionUniqueName="[マスターデータ]" displayFolder="" count="2" memberValueDatatype="130" unbalanced="0"/>
    <cacheHierarchy uniqueName="[マスターデータ].[町丁目]" caption="町丁目" attribute="1" defaultMemberUniqueName="[マスターデータ].[町丁目].[All]" allUniqueName="[マスターデータ].[町丁目].[All]" dimensionUniqueName="[マスターデータ]" displayFolder="" count="2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0歳]" caption="0歳" attribute="1" defaultMemberUniqueName="[マスターデータ].[0歳].[All]" allUniqueName="[マスターデータ].[0歳].[All]" dimensionUniqueName="[マスターデータ]" displayFolder="" count="0" memberValueDatatype="20" unbalanced="0"/>
    <cacheHierarchy uniqueName="[マスターデータ].[1歳]" caption="1歳" attribute="1" defaultMemberUniqueName="[マスターデータ].[1歳].[All]" allUniqueName="[マスターデータ].[1歳].[All]" dimensionUniqueName="[マスターデータ]" displayFolder="" count="0" memberValueDatatype="20" unbalanced="0"/>
    <cacheHierarchy uniqueName="[マスターデータ].[2歳]" caption="2歳" attribute="1" defaultMemberUniqueName="[マスターデータ].[2歳].[All]" allUniqueName="[マスターデータ].[2歳].[All]" dimensionUniqueName="[マスターデータ]" displayFolder="" count="0" memberValueDatatype="20" unbalanced="0"/>
    <cacheHierarchy uniqueName="[マスターデータ].[3歳]" caption="3歳" attribute="1" defaultMemberUniqueName="[マスターデータ].[3歳].[All]" allUniqueName="[マスターデータ].[3歳].[All]" dimensionUniqueName="[マスターデータ]" displayFolder="" count="0" memberValueDatatype="20" unbalanced="0"/>
    <cacheHierarchy uniqueName="[マスターデータ].[4歳]" caption="4歳" attribute="1" defaultMemberUniqueName="[マスターデータ].[4歳].[All]" allUniqueName="[マスターデータ].[4歳].[All]" dimensionUniqueName="[マスターデータ]" displayFolder="" count="0" memberValueDatatype="20" unbalanced="0"/>
    <cacheHierarchy uniqueName="[マスターデータ].[5歳]" caption="5歳" attribute="1" defaultMemberUniqueName="[マスターデータ].[5歳].[All]" allUniqueName="[マスターデータ].[5歳].[All]" dimensionUniqueName="[マスターデータ]" displayFolder="" count="0" memberValueDatatype="20" unbalanced="0"/>
    <cacheHierarchy uniqueName="[マスターデータ].[6歳]" caption="6歳" attribute="1" defaultMemberUniqueName="[マスターデータ].[6歳].[All]" allUniqueName="[マスターデータ].[6歳].[All]" dimensionUniqueName="[マスターデータ]" displayFolder="" count="0" memberValueDatatype="20" unbalanced="0"/>
    <cacheHierarchy uniqueName="[マスターデータ].[7歳]" caption="7歳" attribute="1" defaultMemberUniqueName="[マスターデータ].[7歳].[All]" allUniqueName="[マスターデータ].[7歳].[All]" dimensionUniqueName="[マスターデータ]" displayFolder="" count="0" memberValueDatatype="20" unbalanced="0"/>
    <cacheHierarchy uniqueName="[マスターデータ].[8歳]" caption="8歳" attribute="1" defaultMemberUniqueName="[マスターデータ].[8歳].[All]" allUniqueName="[マスターデータ].[8歳].[All]" dimensionUniqueName="[マスターデータ]" displayFolder="" count="0" memberValueDatatype="20" unbalanced="0"/>
    <cacheHierarchy uniqueName="[マスターデータ].[9歳]" caption="9歳" attribute="1" defaultMemberUniqueName="[マスターデータ].[9歳].[All]" allUniqueName="[マスターデータ].[9歳].[All]" dimensionUniqueName="[マスターデータ]" displayFolder="" count="0" memberValueDatatype="20" unbalanced="0"/>
    <cacheHierarchy uniqueName="[マスターデータ].[10歳]" caption="10歳" attribute="1" defaultMemberUniqueName="[マスターデータ].[10歳].[All]" allUniqueName="[マスターデータ].[10歳].[All]" dimensionUniqueName="[マスターデータ]" displayFolder="" count="0" memberValueDatatype="20" unbalanced="0"/>
    <cacheHierarchy uniqueName="[マスターデータ].[11歳]" caption="11歳" attribute="1" defaultMemberUniqueName="[マスターデータ].[11歳].[All]" allUniqueName="[マスターデータ].[11歳].[All]" dimensionUniqueName="[マスターデータ]" displayFolder="" count="0" memberValueDatatype="20" unbalanced="0"/>
    <cacheHierarchy uniqueName="[マスターデータ].[12歳]" caption="12歳" attribute="1" defaultMemberUniqueName="[マスターデータ].[12歳].[All]" allUniqueName="[マスターデータ].[12歳].[All]" dimensionUniqueName="[マスターデータ]" displayFolder="" count="0" memberValueDatatype="20" unbalanced="0"/>
    <cacheHierarchy uniqueName="[マスターデータ].[13歳]" caption="13歳" attribute="1" defaultMemberUniqueName="[マスターデータ].[13歳].[All]" allUniqueName="[マスターデータ].[13歳].[All]" dimensionUniqueName="[マスターデータ]" displayFolder="" count="0" memberValueDatatype="20" unbalanced="0"/>
    <cacheHierarchy uniqueName="[マスターデータ].[14歳]" caption="14歳" attribute="1" defaultMemberUniqueName="[マスターデータ].[14歳].[All]" allUniqueName="[マスターデータ].[14歳].[All]" dimensionUniqueName="[マスターデータ]" displayFolder="" count="0" memberValueDatatype="20" unbalanced="0"/>
    <cacheHierarchy uniqueName="[マスターデータ].[15歳]" caption="15歳" attribute="1" defaultMemberUniqueName="[マスターデータ].[15歳].[All]" allUniqueName="[マスターデータ].[15歳].[All]" dimensionUniqueName="[マスターデータ]" displayFolder="" count="0" memberValueDatatype="20" unbalanced="0"/>
    <cacheHierarchy uniqueName="[マスターデータ].[16歳]" caption="16歳" attribute="1" defaultMemberUniqueName="[マスターデータ].[16歳].[All]" allUniqueName="[マスターデータ].[16歳].[All]" dimensionUniqueName="[マスターデータ]" displayFolder="" count="0" memberValueDatatype="20" unbalanced="0"/>
    <cacheHierarchy uniqueName="[マスターデータ].[17歳]" caption="17歳" attribute="1" defaultMemberUniqueName="[マスターデータ].[17歳].[All]" allUniqueName="[マスターデータ].[17歳].[All]" dimensionUniqueName="[マスターデータ]" displayFolder="" count="0" memberValueDatatype="20" unbalanced="0"/>
    <cacheHierarchy uniqueName="[マスターデータ].[18歳]" caption="18歳" attribute="1" defaultMemberUniqueName="[マスターデータ].[18歳].[All]" allUniqueName="[マスターデータ].[18歳].[All]" dimensionUniqueName="[マスターデータ]" displayFolder="" count="0" memberValueDatatype="20" unbalanced="0"/>
    <cacheHierarchy uniqueName="[マスターデータ].[19歳]" caption="19歳" attribute="1" defaultMemberUniqueName="[マスターデータ].[19歳].[All]" allUniqueName="[マスターデータ].[19歳].[All]" dimensionUniqueName="[マスターデータ]" displayFolder="" count="0" memberValueDatatype="20" unbalanced="0"/>
    <cacheHierarchy uniqueName="[マスターデータ].[20歳]" caption="20歳" attribute="1" defaultMemberUniqueName="[マスターデータ].[20歳].[All]" allUniqueName="[マスターデータ].[20歳].[All]" dimensionUniqueName="[マスターデータ]" displayFolder="" count="0" memberValueDatatype="20" unbalanced="0"/>
    <cacheHierarchy uniqueName="[マスターデータ].[21歳]" caption="21歳" attribute="1" defaultMemberUniqueName="[マスターデータ].[21歳].[All]" allUniqueName="[マスターデータ].[21歳].[All]" dimensionUniqueName="[マスターデータ]" displayFolder="" count="0" memberValueDatatype="20" unbalanced="0"/>
    <cacheHierarchy uniqueName="[マスターデータ].[22歳]" caption="22歳" attribute="1" defaultMemberUniqueName="[マスターデータ].[22歳].[All]" allUniqueName="[マスターデータ].[22歳].[All]" dimensionUniqueName="[マスターデータ]" displayFolder="" count="0" memberValueDatatype="20" unbalanced="0"/>
    <cacheHierarchy uniqueName="[マスターデータ].[23歳]" caption="23歳" attribute="1" defaultMemberUniqueName="[マスターデータ].[23歳].[All]" allUniqueName="[マスターデータ].[23歳].[All]" dimensionUniqueName="[マスターデータ]" displayFolder="" count="0" memberValueDatatype="20" unbalanced="0"/>
    <cacheHierarchy uniqueName="[マスターデータ].[24歳]" caption="24歳" attribute="1" defaultMemberUniqueName="[マスターデータ].[24歳].[All]" allUniqueName="[マスターデータ].[24歳].[All]" dimensionUniqueName="[マスターデータ]" displayFolder="" count="0" memberValueDatatype="20" unbalanced="0"/>
    <cacheHierarchy uniqueName="[マスターデータ].[25歳]" caption="25歳" attribute="1" defaultMemberUniqueName="[マスターデータ].[25歳].[All]" allUniqueName="[マスターデータ].[25歳].[All]" dimensionUniqueName="[マスターデータ]" displayFolder="" count="0" memberValueDatatype="20" unbalanced="0"/>
    <cacheHierarchy uniqueName="[マスターデータ].[26歳]" caption="26歳" attribute="1" defaultMemberUniqueName="[マスターデータ].[26歳].[All]" allUniqueName="[マスターデータ].[26歳].[All]" dimensionUniqueName="[マスターデータ]" displayFolder="" count="0" memberValueDatatype="20" unbalanced="0"/>
    <cacheHierarchy uniqueName="[マスターデータ].[27歳]" caption="27歳" attribute="1" defaultMemberUniqueName="[マスターデータ].[27歳].[All]" allUniqueName="[マスターデータ].[27歳].[All]" dimensionUniqueName="[マスターデータ]" displayFolder="" count="0" memberValueDatatype="20" unbalanced="0"/>
    <cacheHierarchy uniqueName="[マスターデータ].[28歳]" caption="28歳" attribute="1" defaultMemberUniqueName="[マスターデータ].[28歳].[All]" allUniqueName="[マスターデータ].[28歳].[All]" dimensionUniqueName="[マスターデータ]" displayFolder="" count="0" memberValueDatatype="20" unbalanced="0"/>
    <cacheHierarchy uniqueName="[マスターデータ].[29歳]" caption="29歳" attribute="1" defaultMemberUniqueName="[マスターデータ].[29歳].[All]" allUniqueName="[マスターデータ].[29歳].[All]" dimensionUniqueName="[マスターデータ]" displayFolder="" count="0" memberValueDatatype="20" unbalanced="0"/>
    <cacheHierarchy uniqueName="[マスターデータ].[30歳]" caption="30歳" attribute="1" defaultMemberUniqueName="[マスターデータ].[30歳].[All]" allUniqueName="[マスターデータ].[30歳].[All]" dimensionUniqueName="[マスターデータ]" displayFolder="" count="0" memberValueDatatype="20" unbalanced="0"/>
    <cacheHierarchy uniqueName="[マスターデータ].[31歳]" caption="31歳" attribute="1" defaultMemberUniqueName="[マスターデータ].[31歳].[All]" allUniqueName="[マスターデータ].[31歳].[All]" dimensionUniqueName="[マスターデータ]" displayFolder="" count="0" memberValueDatatype="20" unbalanced="0"/>
    <cacheHierarchy uniqueName="[マスターデータ].[32歳]" caption="32歳" attribute="1" defaultMemberUniqueName="[マスターデータ].[32歳].[All]" allUniqueName="[マスターデータ].[32歳].[All]" dimensionUniqueName="[マスターデータ]" displayFolder="" count="0" memberValueDatatype="20" unbalanced="0"/>
    <cacheHierarchy uniqueName="[マスターデータ].[33歳]" caption="33歳" attribute="1" defaultMemberUniqueName="[マスターデータ].[33歳].[All]" allUniqueName="[マスターデータ].[33歳].[All]" dimensionUniqueName="[マスターデータ]" displayFolder="" count="0" memberValueDatatype="20" unbalanced="0"/>
    <cacheHierarchy uniqueName="[マスターデータ].[34歳]" caption="34歳" attribute="1" defaultMemberUniqueName="[マスターデータ].[34歳].[All]" allUniqueName="[マスターデータ].[34歳].[All]" dimensionUniqueName="[マスターデータ]" displayFolder="" count="0" memberValueDatatype="20" unbalanced="0"/>
    <cacheHierarchy uniqueName="[マスターデータ].[35歳]" caption="35歳" attribute="1" defaultMemberUniqueName="[マスターデータ].[35歳].[All]" allUniqueName="[マスターデータ].[35歳].[All]" dimensionUniqueName="[マスターデータ]" displayFolder="" count="0" memberValueDatatype="20" unbalanced="0"/>
    <cacheHierarchy uniqueName="[マスターデータ].[36歳]" caption="36歳" attribute="1" defaultMemberUniqueName="[マスターデータ].[36歳].[All]" allUniqueName="[マスターデータ].[36歳].[All]" dimensionUniqueName="[マスターデータ]" displayFolder="" count="0" memberValueDatatype="20" unbalanced="0"/>
    <cacheHierarchy uniqueName="[マスターデータ].[37歳]" caption="37歳" attribute="1" defaultMemberUniqueName="[マスターデータ].[37歳].[All]" allUniqueName="[マスターデータ].[37歳].[All]" dimensionUniqueName="[マスターデータ]" displayFolder="" count="0" memberValueDatatype="20" unbalanced="0"/>
    <cacheHierarchy uniqueName="[マスターデータ].[38歳]" caption="38歳" attribute="1" defaultMemberUniqueName="[マスターデータ].[38歳].[All]" allUniqueName="[マスターデータ].[38歳].[All]" dimensionUniqueName="[マスターデータ]" displayFolder="" count="0" memberValueDatatype="20" unbalanced="0"/>
    <cacheHierarchy uniqueName="[マスターデータ].[39歳]" caption="39歳" attribute="1" defaultMemberUniqueName="[マスターデータ].[39歳].[All]" allUniqueName="[マスターデータ].[39歳].[All]" dimensionUniqueName="[マスターデータ]" displayFolder="" count="0" memberValueDatatype="20" unbalanced="0"/>
    <cacheHierarchy uniqueName="[マスターデータ].[40歳]" caption="40歳" attribute="1" defaultMemberUniqueName="[マスターデータ].[40歳].[All]" allUniqueName="[マスターデータ].[40歳].[All]" dimensionUniqueName="[マスターデータ]" displayFolder="" count="0" memberValueDatatype="20" unbalanced="0"/>
    <cacheHierarchy uniqueName="[マスターデータ].[41歳]" caption="41歳" attribute="1" defaultMemberUniqueName="[マスターデータ].[41歳].[All]" allUniqueName="[マスターデータ].[41歳].[All]" dimensionUniqueName="[マスターデータ]" displayFolder="" count="0" memberValueDatatype="20" unbalanced="0"/>
    <cacheHierarchy uniqueName="[マスターデータ].[42歳]" caption="42歳" attribute="1" defaultMemberUniqueName="[マスターデータ].[42歳].[All]" allUniqueName="[マスターデータ].[42歳].[All]" dimensionUniqueName="[マスターデータ]" displayFolder="" count="0" memberValueDatatype="20" unbalanced="0"/>
    <cacheHierarchy uniqueName="[マスターデータ].[43歳]" caption="43歳" attribute="1" defaultMemberUniqueName="[マスターデータ].[43歳].[All]" allUniqueName="[マスターデータ].[43歳].[All]" dimensionUniqueName="[マスターデータ]" displayFolder="" count="0" memberValueDatatype="20" unbalanced="0"/>
    <cacheHierarchy uniqueName="[マスターデータ].[44歳]" caption="44歳" attribute="1" defaultMemberUniqueName="[マスターデータ].[44歳].[All]" allUniqueName="[マスターデータ].[44歳].[All]" dimensionUniqueName="[マスターデータ]" displayFolder="" count="0" memberValueDatatype="20" unbalanced="0"/>
    <cacheHierarchy uniqueName="[マスターデータ].[45歳]" caption="45歳" attribute="1" defaultMemberUniqueName="[マスターデータ].[45歳].[All]" allUniqueName="[マスターデータ].[45歳].[All]" dimensionUniqueName="[マスターデータ]" displayFolder="" count="0" memberValueDatatype="20" unbalanced="0"/>
    <cacheHierarchy uniqueName="[マスターデータ].[46歳]" caption="46歳" attribute="1" defaultMemberUniqueName="[マスターデータ].[46歳].[All]" allUniqueName="[マスターデータ].[46歳].[All]" dimensionUniqueName="[マスターデータ]" displayFolder="" count="0" memberValueDatatype="20" unbalanced="0"/>
    <cacheHierarchy uniqueName="[マスターデータ].[47歳]" caption="47歳" attribute="1" defaultMemberUniqueName="[マスターデータ].[47歳].[All]" allUniqueName="[マスターデータ].[47歳].[All]" dimensionUniqueName="[マスターデータ]" displayFolder="" count="0" memberValueDatatype="20" unbalanced="0"/>
    <cacheHierarchy uniqueName="[マスターデータ].[48歳]" caption="48歳" attribute="1" defaultMemberUniqueName="[マスターデータ].[48歳].[All]" allUniqueName="[マスターデータ].[48歳].[All]" dimensionUniqueName="[マスターデータ]" displayFolder="" count="0" memberValueDatatype="20" unbalanced="0"/>
    <cacheHierarchy uniqueName="[マスターデータ].[49歳]" caption="49歳" attribute="1" defaultMemberUniqueName="[マスターデータ].[49歳].[All]" allUniqueName="[マスターデータ].[49歳].[All]" dimensionUniqueName="[マスターデータ]" displayFolder="" count="0" memberValueDatatype="20" unbalanced="0"/>
    <cacheHierarchy uniqueName="[マスターデータ].[50歳]" caption="50歳" attribute="1" defaultMemberUniqueName="[マスターデータ].[50歳].[All]" allUniqueName="[マスターデータ].[50歳].[All]" dimensionUniqueName="[マスターデータ]" displayFolder="" count="0" memberValueDatatype="20" unbalanced="0"/>
    <cacheHierarchy uniqueName="[マスターデータ].[51歳]" caption="51歳" attribute="1" defaultMemberUniqueName="[マスターデータ].[51歳].[All]" allUniqueName="[マスターデータ].[51歳].[All]" dimensionUniqueName="[マスターデータ]" displayFolder="" count="0" memberValueDatatype="20" unbalanced="0"/>
    <cacheHierarchy uniqueName="[マスターデータ].[52歳]" caption="52歳" attribute="1" defaultMemberUniqueName="[マスターデータ].[52歳].[All]" allUniqueName="[マスターデータ].[52歳].[All]" dimensionUniqueName="[マスターデータ]" displayFolder="" count="0" memberValueDatatype="20" unbalanced="0"/>
    <cacheHierarchy uniqueName="[マスターデータ].[53歳]" caption="53歳" attribute="1" defaultMemberUniqueName="[マスターデータ].[53歳].[All]" allUniqueName="[マスターデータ].[53歳].[All]" dimensionUniqueName="[マスターデータ]" displayFolder="" count="0" memberValueDatatype="20" unbalanced="0"/>
    <cacheHierarchy uniqueName="[マスターデータ].[54歳]" caption="54歳" attribute="1" defaultMemberUniqueName="[マスターデータ].[54歳].[All]" allUniqueName="[マスターデータ].[54歳].[All]" dimensionUniqueName="[マスターデータ]" displayFolder="" count="0" memberValueDatatype="20" unbalanced="0"/>
    <cacheHierarchy uniqueName="[マスターデータ].[55歳]" caption="55歳" attribute="1" defaultMemberUniqueName="[マスターデータ].[55歳].[All]" allUniqueName="[マスターデータ].[55歳].[All]" dimensionUniqueName="[マスターデータ]" displayFolder="" count="0" memberValueDatatype="20" unbalanced="0"/>
    <cacheHierarchy uniqueName="[マスターデータ].[56歳]" caption="56歳" attribute="1" defaultMemberUniqueName="[マスターデータ].[56歳].[All]" allUniqueName="[マスターデータ].[56歳].[All]" dimensionUniqueName="[マスターデータ]" displayFolder="" count="0" memberValueDatatype="20" unbalanced="0"/>
    <cacheHierarchy uniqueName="[マスターデータ].[57歳]" caption="57歳" attribute="1" defaultMemberUniqueName="[マスターデータ].[57歳].[All]" allUniqueName="[マスターデータ].[57歳].[All]" dimensionUniqueName="[マスターデータ]" displayFolder="" count="0" memberValueDatatype="20" unbalanced="0"/>
    <cacheHierarchy uniqueName="[マスターデータ].[58歳]" caption="58歳" attribute="1" defaultMemberUniqueName="[マスターデータ].[58歳].[All]" allUniqueName="[マスターデータ].[58歳].[All]" dimensionUniqueName="[マスターデータ]" displayFolder="" count="0" memberValueDatatype="20" unbalanced="0"/>
    <cacheHierarchy uniqueName="[マスターデータ].[59歳]" caption="59歳" attribute="1" defaultMemberUniqueName="[マスターデータ].[59歳].[All]" allUniqueName="[マスターデータ].[59歳].[All]" dimensionUniqueName="[マスターデータ]" displayFolder="" count="0" memberValueDatatype="20" unbalanced="0"/>
    <cacheHierarchy uniqueName="[マスターデータ].[60歳]" caption="60歳" attribute="1" defaultMemberUniqueName="[マスターデータ].[60歳].[All]" allUniqueName="[マスターデータ].[60歳].[All]" dimensionUniqueName="[マスターデータ]" displayFolder="" count="0" memberValueDatatype="20" unbalanced="0"/>
    <cacheHierarchy uniqueName="[マスターデータ].[61歳]" caption="61歳" attribute="1" defaultMemberUniqueName="[マスターデータ].[61歳].[All]" allUniqueName="[マスターデータ].[61歳].[All]" dimensionUniqueName="[マスターデータ]" displayFolder="" count="0" memberValueDatatype="20" unbalanced="0"/>
    <cacheHierarchy uniqueName="[マスターデータ].[62歳]" caption="62歳" attribute="1" defaultMemberUniqueName="[マスターデータ].[62歳].[All]" allUniqueName="[マスターデータ].[62歳].[All]" dimensionUniqueName="[マスターデータ]" displayFolder="" count="0" memberValueDatatype="20" unbalanced="0"/>
    <cacheHierarchy uniqueName="[マスターデータ].[63歳]" caption="63歳" attribute="1" defaultMemberUniqueName="[マスターデータ].[63歳].[All]" allUniqueName="[マスターデータ].[63歳].[All]" dimensionUniqueName="[マスターデータ]" displayFolder="" count="0" memberValueDatatype="20" unbalanced="0"/>
    <cacheHierarchy uniqueName="[マスターデータ].[64歳]" caption="64歳" attribute="1" defaultMemberUniqueName="[マスターデータ].[64歳].[All]" allUniqueName="[マスターデータ].[64歳].[All]" dimensionUniqueName="[マスターデータ]" displayFolder="" count="0" memberValueDatatype="20" unbalanced="0"/>
    <cacheHierarchy uniqueName="[マスターデータ].[65歳]" caption="65歳" attribute="1" defaultMemberUniqueName="[マスターデータ].[65歳].[All]" allUniqueName="[マスターデータ].[65歳].[All]" dimensionUniqueName="[マスターデータ]" displayFolder="" count="0" memberValueDatatype="20" unbalanced="0"/>
    <cacheHierarchy uniqueName="[マスターデータ].[66歳]" caption="66歳" attribute="1" defaultMemberUniqueName="[マスターデータ].[66歳].[All]" allUniqueName="[マスターデータ].[66歳].[All]" dimensionUniqueName="[マスターデータ]" displayFolder="" count="0" memberValueDatatype="20" unbalanced="0"/>
    <cacheHierarchy uniqueName="[マスターデータ].[67歳]" caption="67歳" attribute="1" defaultMemberUniqueName="[マスターデータ].[67歳].[All]" allUniqueName="[マスターデータ].[67歳].[All]" dimensionUniqueName="[マスターデータ]" displayFolder="" count="0" memberValueDatatype="20" unbalanced="0"/>
    <cacheHierarchy uniqueName="[マスターデータ].[68歳]" caption="68歳" attribute="1" defaultMemberUniqueName="[マスターデータ].[68歳].[All]" allUniqueName="[マスターデータ].[68歳].[All]" dimensionUniqueName="[マスターデータ]" displayFolder="" count="0" memberValueDatatype="20" unbalanced="0"/>
    <cacheHierarchy uniqueName="[マスターデータ].[69歳]" caption="69歳" attribute="1" defaultMemberUniqueName="[マスターデータ].[69歳].[All]" allUniqueName="[マスターデータ].[69歳].[All]" dimensionUniqueName="[マスターデータ]" displayFolder="" count="0" memberValueDatatype="20" unbalanced="0"/>
    <cacheHierarchy uniqueName="[マスターデータ].[70歳]" caption="70歳" attribute="1" defaultMemberUniqueName="[マスターデータ].[70歳].[All]" allUniqueName="[マスターデータ].[70歳].[All]" dimensionUniqueName="[マスターデータ]" displayFolder="" count="0" memberValueDatatype="20" unbalanced="0"/>
    <cacheHierarchy uniqueName="[マスターデータ].[71歳]" caption="71歳" attribute="1" defaultMemberUniqueName="[マスターデータ].[71歳].[All]" allUniqueName="[マスターデータ].[71歳].[All]" dimensionUniqueName="[マスターデータ]" displayFolder="" count="0" memberValueDatatype="20" unbalanced="0"/>
    <cacheHierarchy uniqueName="[マスターデータ].[72歳]" caption="72歳" attribute="1" defaultMemberUniqueName="[マスターデータ].[72歳].[All]" allUniqueName="[マスターデータ].[72歳].[All]" dimensionUniqueName="[マスターデータ]" displayFolder="" count="0" memberValueDatatype="20" unbalanced="0"/>
    <cacheHierarchy uniqueName="[マスターデータ].[73歳]" caption="73歳" attribute="1" defaultMemberUniqueName="[マスターデータ].[73歳].[All]" allUniqueName="[マスターデータ].[73歳].[All]" dimensionUniqueName="[マスターデータ]" displayFolder="" count="0" memberValueDatatype="20" unbalanced="0"/>
    <cacheHierarchy uniqueName="[マスターデータ].[74歳]" caption="74歳" attribute="1" defaultMemberUniqueName="[マスターデータ].[74歳].[All]" allUniqueName="[マスターデータ].[74歳].[All]" dimensionUniqueName="[マスターデータ]" displayFolder="" count="0" memberValueDatatype="20" unbalanced="0"/>
    <cacheHierarchy uniqueName="[マスターデータ].[75歳]" caption="75歳" attribute="1" defaultMemberUniqueName="[マスターデータ].[75歳].[All]" allUniqueName="[マスターデータ].[75歳].[All]" dimensionUniqueName="[マスターデータ]" displayFolder="" count="0" memberValueDatatype="20" unbalanced="0"/>
    <cacheHierarchy uniqueName="[マスターデータ].[76歳]" caption="76歳" attribute="1" defaultMemberUniqueName="[マスターデータ].[76歳].[All]" allUniqueName="[マスターデータ].[76歳].[All]" dimensionUniqueName="[マスターデータ]" displayFolder="" count="0" memberValueDatatype="20" unbalanced="0"/>
    <cacheHierarchy uniqueName="[マスターデータ].[77歳]" caption="77歳" attribute="1" defaultMemberUniqueName="[マスターデータ].[77歳].[All]" allUniqueName="[マスターデータ].[77歳].[All]" dimensionUniqueName="[マスターデータ]" displayFolder="" count="0" memberValueDatatype="20" unbalanced="0"/>
    <cacheHierarchy uniqueName="[マスターデータ].[78歳]" caption="78歳" attribute="1" defaultMemberUniqueName="[マスターデータ].[78歳].[All]" allUniqueName="[マスターデータ].[78歳].[All]" dimensionUniqueName="[マスターデータ]" displayFolder="" count="0" memberValueDatatype="20" unbalanced="0"/>
    <cacheHierarchy uniqueName="[マスターデータ].[79歳]" caption="79歳" attribute="1" defaultMemberUniqueName="[マスターデータ].[79歳].[All]" allUniqueName="[マスターデータ].[79歳].[All]" dimensionUniqueName="[マスターデータ]" displayFolder="" count="0" memberValueDatatype="20" unbalanced="0"/>
    <cacheHierarchy uniqueName="[マスターデータ].[80歳]" caption="80歳" attribute="1" defaultMemberUniqueName="[マスターデータ].[80歳].[All]" allUniqueName="[マスターデータ].[80歳].[All]" dimensionUniqueName="[マスターデータ]" displayFolder="" count="0" memberValueDatatype="20" unbalanced="0"/>
    <cacheHierarchy uniqueName="[マスターデータ].[81歳]" caption="81歳" attribute="1" defaultMemberUniqueName="[マスターデータ].[81歳].[All]" allUniqueName="[マスターデータ].[81歳].[All]" dimensionUniqueName="[マスターデータ]" displayFolder="" count="0" memberValueDatatype="20" unbalanced="0"/>
    <cacheHierarchy uniqueName="[マスターデータ].[82歳]" caption="82歳" attribute="1" defaultMemberUniqueName="[マスターデータ].[82歳].[All]" allUniqueName="[マスターデータ].[82歳].[All]" dimensionUniqueName="[マスターデータ]" displayFolder="" count="0" memberValueDatatype="20" unbalanced="0"/>
    <cacheHierarchy uniqueName="[マスターデータ].[83歳]" caption="83歳" attribute="1" defaultMemberUniqueName="[マスターデータ].[83歳].[All]" allUniqueName="[マスターデータ].[83歳].[All]" dimensionUniqueName="[マスターデータ]" displayFolder="" count="0" memberValueDatatype="20" unbalanced="0"/>
    <cacheHierarchy uniqueName="[マスターデータ].[84歳]" caption="84歳" attribute="1" defaultMemberUniqueName="[マスターデータ].[84歳].[All]" allUniqueName="[マスターデータ].[84歳].[All]" dimensionUniqueName="[マスターデータ]" displayFolder="" count="0" memberValueDatatype="20" unbalanced="0"/>
    <cacheHierarchy uniqueName="[マスターデータ].[85歳以上]" caption="85歳以上" attribute="1" defaultMemberUniqueName="[マスターデータ].[85歳以上].[All]" allUniqueName="[マスターデータ].[85歳以上].[All]" dimensionUniqueName="[マスターデータ]" displayFolder="" count="0" memberValueDatatype="20" unbalanced="0"/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2" memberValueDatatype="130" unbalanced="0"/>
    <cacheHierarchy uniqueName="[町丁目_時系列].[町丁目]" caption="町丁目" attribute="1" defaultMemberUniqueName="[町丁目_時系列].[町丁目].[All]" allUniqueName="[町丁目_時系列].[町丁目].[All]" dimensionUniqueName="[町丁目_時系列]" displayFolder="" count="2" memberValueDatatype="130" unbalanced="0"/>
    <cacheHierarchy uniqueName="[Measures].[__XL_Count マスターデータ]" caption="__XL_Count マスターデータ" measure="1" displayFolder="" measureGroup="マスターデータ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町丁目_時系列]" caption="__XL_Count 町丁目_時系列" measure="1" displayFolder="" measureGroup="町丁目_時系列" count="0" hidden="1"/>
    <cacheHierarchy uniqueName="[Measures].[__No measures defined]" caption="__No measures defined" measure="1" displayFolder="" count="0" hidden="1"/>
    <cacheHierarchy uniqueName="[Measures].[合計 / 0歳]" caption="合計 / 0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合計 / 1歳]" caption="合計 / 1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合計 / 2歳]" caption="合計 / 2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合計 / 3歳]" caption="合計 / 3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合計 / 4歳]" caption="合計 / 4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合計 / 5歳]" caption="合計 / 5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合計 / 6歳]" caption="合計 / 6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合計 / 7歳]" caption="合計 / 7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合計 / 8歳]" caption="合計 / 8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合計 / 9歳]" caption="合計 / 9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合計 / 10歳]" caption="合計 / 10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合計 / 11歳]" caption="合計 / 11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合計 / 12歳]" caption="合計 / 12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合計 / 13歳]" caption="合計 / 13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合計 / 14歳]" caption="合計 / 14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合計 / 15歳]" caption="合計 / 15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合計 / 16歳]" caption="合計 / 16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合計 / 17歳]" caption="合計 / 17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合計 / 18歳]" caption="合計 / 18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合計 / 19歳]" caption="合計 / 19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合計 / 21歳]" caption="合計 / 21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合計 / 22歳]" caption="合計 / 22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合計 / 20歳]" caption="合計 / 20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合計 / 23歳]" caption="合計 / 23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合計 / 24歳]" caption="合計 / 24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合計 / 25歳]" caption="合計 / 25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合計 / 26歳]" caption="合計 / 26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合計 / 27歳]" caption="合計 / 27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合計 / 28歳]" caption="合計 / 28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合計 / 29歳]" caption="合計 / 29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合計 / 30歳]" caption="合計 / 30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合計 / 32歳]" caption="合計 / 32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合計 / 33歳]" caption="合計 / 33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合計 / 31歳]" caption="合計 / 31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合計 / 34歳]" caption="合計 / 34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合計 / 35歳]" caption="合計 / 35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合計 / 36歳]" caption="合計 / 36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合計 / 37歳]" caption="合計 / 37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合計 / 38歳]" caption="合計 / 38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合計 / 40歳]" caption="合計 / 40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合計 / 39歳]" caption="合計 / 39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合計 / 41歳]" caption="合計 / 41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合計 / 43歳]" caption="合計 / 43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合計 / 42歳]" caption="合計 / 42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合計 / 44歳]" caption="合計 / 44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合計 / 45歳]" caption="合計 / 45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合計 / 46歳]" caption="合計 / 46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合計 / 47歳]" caption="合計 / 47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合計 / 48歳]" caption="合計 / 48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合計 / 49歳]" caption="合計 / 49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合計 / 50歳]" caption="合計 / 50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合計 / 51歳]" caption="合計 / 51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合計 / 52歳]" caption="合計 / 52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合計 / 53歳]" caption="合計 / 53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合計 / 54歳]" caption="合計 / 54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合計 / 55歳]" caption="合計 / 55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合計 / 56歳]" caption="合計 / 56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合計 / 57歳]" caption="合計 / 57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合計 / 58歳]" caption="合計 / 58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合計 / 59歳]" caption="合計 / 59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合計 / 60歳]" caption="合計 / 60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合計 / 61歳]" caption="合計 / 61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合計 / 62歳]" caption="合計 / 62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合計 / 63歳]" caption="合計 / 63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合計 / 64歳]" caption="合計 / 64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合計 / 65歳]" caption="合計 / 65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合計 / 66歳]" caption="合計 / 66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合計 / 67歳]" caption="合計 / 67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71"/>
        </ext>
      </extLst>
    </cacheHierarchy>
    <cacheHierarchy uniqueName="[Measures].[合計 / 68歳]" caption="合計 / 68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合計 / 69歳]" caption="合計 / 69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合計 / 70歳]" caption="合計 / 70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  <cacheHierarchy uniqueName="[Measures].[合計 / 71歳]" caption="合計 / 71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合計 / 72歳]" caption="合計 / 72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76"/>
        </ext>
      </extLst>
    </cacheHierarchy>
    <cacheHierarchy uniqueName="[Measures].[合計 / 73歳]" caption="合計 / 73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合計 / 74歳]" caption="合計 / 74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合計 / 75歳]" caption="合計 / 75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合計 / 76歳]" caption="合計 / 76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80"/>
        </ext>
      </extLst>
    </cacheHierarchy>
    <cacheHierarchy uniqueName="[Measures].[合計 / 77歳]" caption="合計 / 77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合計 / 78歳]" caption="合計 / 78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82"/>
        </ext>
      </extLst>
    </cacheHierarchy>
    <cacheHierarchy uniqueName="[Measures].[合計 / 79歳]" caption="合計 / 79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83"/>
        </ext>
      </extLst>
    </cacheHierarchy>
    <cacheHierarchy uniqueName="[Measures].[合計 / 80歳]" caption="合計 / 80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84"/>
        </ext>
      </extLst>
    </cacheHierarchy>
    <cacheHierarchy uniqueName="[Measures].[合計 / 81歳]" caption="合計 / 81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合計 / 82歳]" caption="合計 / 82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86"/>
        </ext>
      </extLst>
    </cacheHierarchy>
    <cacheHierarchy uniqueName="[Measures].[合計 / 83歳]" caption="合計 / 83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87"/>
        </ext>
      </extLst>
    </cacheHierarchy>
    <cacheHierarchy uniqueName="[Measures].[合計 / 84歳]" caption="合計 / 84歳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88"/>
        </ext>
      </extLst>
    </cacheHierarchy>
    <cacheHierarchy uniqueName="[Measures].[合計 / 85歳以上]" caption="合計 / 85歳以上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8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625041137"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206A3FA-701E-467C-AD5A-2DB5B3F558AF}" name="各歳別人口①-1（男性）" cacheId="24" applyNumberFormats="0" applyBorderFormats="0" applyFontFormats="0" applyPatternFormats="0" applyAlignmentFormats="0" applyWidthHeightFormats="1" dataCaption="値" updatedVersion="6" minRefreshableVersion="3" useAutoFormatting="1" subtotalHiddenItems="1" rowGrandTotals="0" colGrandTotals="0" itemPrintTitles="1" createdVersion="6" indent="0" outline="1" outlineData="1" multipleFieldFilters="0">
  <location ref="A1:CH4" firstHeaderRow="1" firstDataRow="3" firstDataCol="0"/>
  <pivotFields count="88"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xis="axisCol" allDrilled="1" subtotalTop="0" showAll="0" dataSourceSort="1" defaultSubtotal="0" defaultAttributeDrillState="1">
      <items count="1">
        <item s="1" x="0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</pivotFields>
  <rowItems count="1">
    <i/>
  </rowItems>
  <colFields count="2">
    <field x="-2"/>
    <field x="12"/>
  </colFields>
  <colItems count="86">
    <i>
      <x/>
      <x/>
    </i>
    <i i="1">
      <x v="1"/>
      <x/>
    </i>
    <i i="2">
      <x v="2"/>
      <x/>
    </i>
    <i i="3">
      <x v="3"/>
      <x/>
    </i>
    <i i="4">
      <x v="4"/>
      <x/>
    </i>
    <i i="5">
      <x v="5"/>
      <x/>
    </i>
    <i i="6">
      <x v="6"/>
      <x/>
    </i>
    <i i="7">
      <x v="7"/>
      <x/>
    </i>
    <i i="8">
      <x v="8"/>
      <x/>
    </i>
    <i i="9">
      <x v="9"/>
      <x/>
    </i>
    <i i="10">
      <x v="10"/>
      <x/>
    </i>
    <i i="11">
      <x v="11"/>
      <x/>
    </i>
    <i i="12">
      <x v="12"/>
      <x/>
    </i>
    <i i="13">
      <x v="13"/>
      <x/>
    </i>
    <i i="14">
      <x v="14"/>
      <x/>
    </i>
    <i i="15">
      <x v="15"/>
      <x/>
    </i>
    <i i="16">
      <x v="16"/>
      <x/>
    </i>
    <i i="17">
      <x v="17"/>
      <x/>
    </i>
    <i i="18">
      <x v="18"/>
      <x/>
    </i>
    <i i="19">
      <x v="19"/>
      <x/>
    </i>
    <i i="20">
      <x v="20"/>
      <x/>
    </i>
    <i i="21">
      <x v="21"/>
      <x/>
    </i>
    <i i="22">
      <x v="22"/>
      <x/>
    </i>
    <i i="23">
      <x v="23"/>
      <x/>
    </i>
    <i i="24">
      <x v="24"/>
      <x/>
    </i>
    <i i="25">
      <x v="25"/>
      <x/>
    </i>
    <i i="26">
      <x v="26"/>
      <x/>
    </i>
    <i i="27">
      <x v="27"/>
      <x/>
    </i>
    <i i="28">
      <x v="28"/>
      <x/>
    </i>
    <i i="29">
      <x v="29"/>
      <x/>
    </i>
    <i i="30">
      <x v="30"/>
      <x/>
    </i>
    <i i="31">
      <x v="31"/>
      <x/>
    </i>
    <i i="32">
      <x v="32"/>
      <x/>
    </i>
    <i i="33">
      <x v="33"/>
      <x/>
    </i>
    <i i="34">
      <x v="34"/>
      <x/>
    </i>
    <i i="35">
      <x v="35"/>
      <x/>
    </i>
    <i i="36">
      <x v="36"/>
      <x/>
    </i>
    <i i="37">
      <x v="37"/>
      <x/>
    </i>
    <i i="38">
      <x v="38"/>
      <x/>
    </i>
    <i i="39">
      <x v="39"/>
      <x/>
    </i>
    <i i="40">
      <x v="40"/>
      <x/>
    </i>
    <i i="41">
      <x v="41"/>
      <x/>
    </i>
    <i i="42">
      <x v="42"/>
      <x/>
    </i>
    <i i="43">
      <x v="43"/>
      <x/>
    </i>
    <i i="44">
      <x v="44"/>
      <x/>
    </i>
    <i i="45">
      <x v="45"/>
      <x/>
    </i>
    <i i="46">
      <x v="46"/>
      <x/>
    </i>
    <i i="47">
      <x v="47"/>
      <x/>
    </i>
    <i i="48">
      <x v="48"/>
      <x/>
    </i>
    <i i="49">
      <x v="49"/>
      <x/>
    </i>
    <i i="50">
      <x v="50"/>
      <x/>
    </i>
    <i i="51">
      <x v="51"/>
      <x/>
    </i>
    <i i="52">
      <x v="52"/>
      <x/>
    </i>
    <i i="53">
      <x v="53"/>
      <x/>
    </i>
    <i i="54">
      <x v="54"/>
      <x/>
    </i>
    <i i="55">
      <x v="55"/>
      <x/>
    </i>
    <i i="56">
      <x v="56"/>
      <x/>
    </i>
    <i i="57">
      <x v="57"/>
      <x/>
    </i>
    <i i="58">
      <x v="58"/>
      <x/>
    </i>
    <i i="59">
      <x v="59"/>
      <x/>
    </i>
    <i i="60">
      <x v="60"/>
      <x/>
    </i>
    <i i="61">
      <x v="61"/>
      <x/>
    </i>
    <i i="62">
      <x v="62"/>
      <x/>
    </i>
    <i i="63">
      <x v="63"/>
      <x/>
    </i>
    <i i="64">
      <x v="64"/>
      <x/>
    </i>
    <i i="65">
      <x v="65"/>
      <x/>
    </i>
    <i i="66">
      <x v="66"/>
      <x/>
    </i>
    <i i="67">
      <x v="67"/>
      <x/>
    </i>
    <i i="68">
      <x v="68"/>
      <x/>
    </i>
    <i i="69">
      <x v="69"/>
      <x/>
    </i>
    <i i="70">
      <x v="70"/>
      <x/>
    </i>
    <i i="71">
      <x v="71"/>
      <x/>
    </i>
    <i i="72">
      <x v="72"/>
      <x/>
    </i>
    <i i="73">
      <x v="73"/>
      <x/>
    </i>
    <i i="74">
      <x v="74"/>
      <x/>
    </i>
    <i i="75">
      <x v="75"/>
      <x/>
    </i>
    <i i="76">
      <x v="76"/>
      <x/>
    </i>
    <i i="77">
      <x v="77"/>
      <x/>
    </i>
    <i i="78">
      <x v="78"/>
      <x/>
    </i>
    <i i="79">
      <x v="79"/>
      <x/>
    </i>
    <i i="80">
      <x v="80"/>
      <x/>
    </i>
    <i i="81">
      <x v="81"/>
      <x/>
    </i>
    <i i="82">
      <x v="82"/>
      <x/>
    </i>
    <i i="83">
      <x v="83"/>
      <x/>
    </i>
    <i i="84">
      <x v="84"/>
      <x/>
    </i>
    <i i="85">
      <x v="85"/>
      <x/>
    </i>
  </colItems>
  <dataFields count="86">
    <dataField name="0歳" fld="14" baseField="12" baseItem="0"/>
    <dataField name="1歳" fld="13" baseField="12" baseItem="0"/>
    <dataField name="2歳" fld="0" baseField="12" baseItem="0"/>
    <dataField name="3歳" fld="1" baseField="12" baseItem="0"/>
    <dataField name="4歳" fld="2" baseField="12" baseItem="0"/>
    <dataField name="5歳" fld="3" baseField="12" baseItem="0"/>
    <dataField name="6歳" fld="4" baseField="12" baseItem="0"/>
    <dataField name="7歳" fld="5" baseField="12" baseItem="0"/>
    <dataField name="8歳" fld="6" baseField="12" baseItem="0"/>
    <dataField name="9歳" fld="7" baseField="12" baseItem="0"/>
    <dataField name="10歳" fld="8" baseField="12" baseItem="0"/>
    <dataField name="11歳" fld="9" baseField="12" baseItem="0"/>
    <dataField name="12歳" fld="10" baseField="12" baseItem="0"/>
    <dataField name="13歳" fld="11" baseField="12" baseItem="0"/>
    <dataField name="14歳" fld="15" baseField="12" baseItem="0"/>
    <dataField name="15歳" fld="16" baseField="12" baseItem="0"/>
    <dataField name="16歳" fld="17" baseField="12" baseItem="0"/>
    <dataField name="17歳" fld="18" baseField="12" baseItem="0"/>
    <dataField name="18歳" fld="19" baseField="12" baseItem="0"/>
    <dataField name="19歳" fld="20" baseField="12" baseItem="0"/>
    <dataField name="20歳" fld="23" baseField="12" baseItem="0"/>
    <dataField name="21歳" fld="21" baseField="12" baseItem="0"/>
    <dataField name="22歳" fld="22" baseField="12" baseItem="0"/>
    <dataField name="23歳" fld="24" baseField="12" baseItem="0"/>
    <dataField name="24歳" fld="25" baseField="12" baseItem="0"/>
    <dataField name="25歳" fld="26" baseField="12" baseItem="0"/>
    <dataField name="26歳" fld="27" baseField="12" baseItem="0"/>
    <dataField name="27歳" fld="28" baseField="12" baseItem="0"/>
    <dataField name="28歳" fld="29" baseField="12" baseItem="0"/>
    <dataField name="29歳" fld="30" baseField="12" baseItem="0"/>
    <dataField name="30歳" fld="31" baseField="12" baseItem="0"/>
    <dataField name="31歳" fld="34" baseField="12" baseItem="0"/>
    <dataField name="32歳" fld="32" baseField="12" baseItem="0"/>
    <dataField name="33歳" fld="33" baseField="12" baseItem="0"/>
    <dataField name="34歳" fld="35" baseField="12" baseItem="0"/>
    <dataField name="35歳" fld="36" baseField="12" baseItem="0"/>
    <dataField name="36歳" fld="37" baseField="12" baseItem="0"/>
    <dataField name="37歳" fld="38" baseField="12" baseItem="0"/>
    <dataField name="38歳" fld="39" baseField="12" baseItem="0"/>
    <dataField name="39歳" fld="41" baseField="12" baseItem="0"/>
    <dataField name="40歳" fld="40" baseField="12" baseItem="0"/>
    <dataField name="41歳" fld="42" baseField="12" baseItem="0"/>
    <dataField name="42歳" fld="44" baseField="12" baseItem="0"/>
    <dataField name="43歳" fld="43" baseField="12" baseItem="0"/>
    <dataField name="44歳" fld="45" baseField="12" baseItem="0"/>
    <dataField name="45歳" fld="46" baseField="12" baseItem="0"/>
    <dataField name="46歳" fld="47" baseField="12" baseItem="0"/>
    <dataField name="47歳" fld="48" baseField="12" baseItem="0"/>
    <dataField name="48歳" fld="49" baseField="12" baseItem="0"/>
    <dataField name="49歳" fld="50" baseField="12" baseItem="0"/>
    <dataField name="50歳" fld="51" baseField="12" baseItem="0"/>
    <dataField name="51歳" fld="52" baseField="12" baseItem="0"/>
    <dataField name="52歳" fld="53" baseField="12" baseItem="0"/>
    <dataField name="53歳" fld="54" baseField="12" baseItem="0"/>
    <dataField name="54歳" fld="55" baseField="12" baseItem="0"/>
    <dataField name="55歳" fld="56" baseField="12" baseItem="0"/>
    <dataField name="56歳" fld="57" baseField="12" baseItem="0"/>
    <dataField name="57歳" fld="58" baseField="12" baseItem="0"/>
    <dataField name="58歳" fld="59" baseField="12" baseItem="0"/>
    <dataField name="59歳" fld="60" baseField="12" baseItem="0"/>
    <dataField name="60歳" fld="61" baseField="12" baseItem="0"/>
    <dataField name="61歳" fld="62" baseField="12" baseItem="0"/>
    <dataField name="62歳" fld="63" baseField="12" baseItem="0"/>
    <dataField name="63歳" fld="64" baseField="12" baseItem="0"/>
    <dataField name="64歳" fld="65" baseField="12" baseItem="0"/>
    <dataField name="65歳" fld="66" baseField="12" baseItem="0"/>
    <dataField name="66歳" fld="67" baseField="12" baseItem="0"/>
    <dataField name="67歳" fld="68" baseField="12" baseItem="0"/>
    <dataField name="68歳" fld="69" baseField="12" baseItem="0"/>
    <dataField name="69歳" fld="70" baseField="12" baseItem="0"/>
    <dataField name="70歳" fld="71" baseField="12" baseItem="0"/>
    <dataField name="71歳" fld="72" baseField="12" baseItem="0"/>
    <dataField name="72歳" fld="73" baseField="12" baseItem="0"/>
    <dataField name="73歳" fld="74" baseField="12" baseItem="0"/>
    <dataField name="74歳" fld="75" baseField="12" baseItem="0"/>
    <dataField name="75歳" fld="76" baseField="12" baseItem="0"/>
    <dataField name="76歳" fld="77" baseField="12" baseItem="0"/>
    <dataField name="77歳" fld="78" baseField="12" baseItem="0"/>
    <dataField name="78歳" fld="79" baseField="12" baseItem="0"/>
    <dataField name="79歳" fld="80" baseField="12" baseItem="0"/>
    <dataField name="80歳" fld="81" baseField="12" baseItem="0"/>
    <dataField name="81歳" fld="82" baseField="12" baseItem="0"/>
    <dataField name="82歳" fld="83" baseField="12" baseItem="0"/>
    <dataField name="83歳" fld="84" baseField="12" baseItem="0"/>
    <dataField name="84歳" fld="85" baseField="12" baseItem="0"/>
    <dataField name="85歳以上" fld="86" baseField="12" baseItem="0"/>
  </dataFields>
  <pivotHierarchies count="182">
    <pivotHierarchy multipleItemSelectionAllowed="1"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0歳"/>
    <pivotHierarchy dragToData="1" caption="1歳"/>
    <pivotHierarchy dragToData="1" caption="2歳"/>
    <pivotHierarchy dragToData="1" caption="3歳"/>
    <pivotHierarchy dragToData="1" caption="4歳"/>
    <pivotHierarchy dragToData="1" caption="5歳"/>
    <pivotHierarchy dragToData="1" caption="6歳"/>
    <pivotHierarchy dragToData="1" caption="7歳"/>
    <pivotHierarchy dragToData="1" caption="8歳"/>
    <pivotHierarchy dragToData="1" caption="9歳"/>
    <pivotHierarchy dragToData="1" caption="10歳"/>
    <pivotHierarchy dragToData="1" caption="11歳"/>
    <pivotHierarchy dragToData="1" caption="12歳"/>
    <pivotHierarchy dragToData="1" caption="13歳"/>
    <pivotHierarchy dragToData="1" caption="14歳"/>
    <pivotHierarchy dragToData="1" caption="15歳"/>
    <pivotHierarchy dragToData="1" caption="16歳"/>
    <pivotHierarchy dragToData="1" caption="17歳"/>
    <pivotHierarchy dragToData="1" caption="18歳"/>
    <pivotHierarchy dragToData="1" caption="19歳"/>
    <pivotHierarchy dragToData="1" caption="21歳"/>
    <pivotHierarchy dragToData="1" caption="22歳"/>
    <pivotHierarchy dragToData="1" caption="20歳"/>
    <pivotHierarchy dragToData="1" caption="23歳"/>
    <pivotHierarchy dragToData="1" caption="24歳"/>
    <pivotHierarchy dragToData="1" caption="25歳"/>
    <pivotHierarchy dragToData="1" caption="26歳"/>
    <pivotHierarchy dragToData="1" caption="27歳"/>
    <pivotHierarchy dragToData="1" caption="28歳"/>
    <pivotHierarchy dragToData="1" caption="29歳"/>
    <pivotHierarchy dragToData="1" caption="30歳"/>
    <pivotHierarchy dragToData="1" caption="32歳"/>
    <pivotHierarchy dragToData="1" caption="33歳"/>
    <pivotHierarchy dragToData="1" caption="31歳"/>
    <pivotHierarchy dragToData="1" caption="34歳"/>
    <pivotHierarchy dragToData="1" caption="35歳"/>
    <pivotHierarchy dragToData="1" caption="36歳"/>
    <pivotHierarchy dragToData="1" caption="37歳"/>
    <pivotHierarchy dragToData="1" caption="38歳"/>
    <pivotHierarchy dragToData="1" caption="40歳"/>
    <pivotHierarchy dragToData="1" caption="39歳"/>
    <pivotHierarchy dragToData="1" caption="41歳"/>
    <pivotHierarchy dragToData="1" caption="43歳"/>
    <pivotHierarchy dragToData="1" caption="42歳"/>
    <pivotHierarchy dragToData="1" caption="44歳"/>
    <pivotHierarchy dragToData="1" caption="45歳"/>
    <pivotHierarchy dragToData="1" caption="46歳"/>
    <pivotHierarchy dragToData="1" caption="47歳"/>
    <pivotHierarchy dragToData="1" caption="48歳"/>
    <pivotHierarchy dragToData="1" caption="49歳"/>
    <pivotHierarchy dragToData="1" caption="50歳"/>
    <pivotHierarchy dragToData="1" caption="51歳"/>
    <pivotHierarchy dragToData="1" caption="52歳"/>
    <pivotHierarchy dragToData="1" caption="53歳"/>
    <pivotHierarchy dragToData="1" caption="54歳"/>
    <pivotHierarchy dragToData="1" caption="55歳"/>
    <pivotHierarchy dragToData="1" caption="56歳"/>
    <pivotHierarchy dragToData="1" caption="57歳"/>
    <pivotHierarchy dragToData="1" caption="58歳"/>
    <pivotHierarchy dragToData="1" caption="59歳"/>
    <pivotHierarchy dragToData="1" caption="60歳"/>
    <pivotHierarchy dragToData="1" caption="61歳"/>
    <pivotHierarchy dragToData="1" caption="62歳"/>
    <pivotHierarchy dragToData="1" caption="63歳"/>
    <pivotHierarchy dragToData="1" caption="64歳"/>
    <pivotHierarchy dragToData="1" caption="65歳"/>
    <pivotHierarchy dragToData="1" caption="66歳"/>
    <pivotHierarchy dragToData="1" caption="67歳"/>
    <pivotHierarchy dragToData="1" caption="68歳"/>
    <pivotHierarchy dragToData="1" caption="69歳"/>
    <pivotHierarchy dragToData="1" caption="70歳"/>
    <pivotHierarchy dragToData="1" caption="71歳"/>
    <pivotHierarchy dragToData="1" caption="72歳"/>
    <pivotHierarchy dragToData="1" caption="73歳"/>
    <pivotHierarchy dragToData="1" caption="74歳"/>
    <pivotHierarchy dragToData="1" caption="75歳"/>
    <pivotHierarchy dragToData="1" caption="76歳"/>
    <pivotHierarchy dragToData="1" caption="77歳"/>
    <pivotHierarchy dragToData="1" caption="78歳"/>
    <pivotHierarchy dragToData="1" caption="79歳"/>
    <pivotHierarchy dragToData="1" caption="80歳"/>
    <pivotHierarchy dragToData="1" caption="81歳"/>
    <pivotHierarchy dragToData="1" caption="82歳"/>
    <pivotHierarchy dragToData="1" caption="83歳"/>
    <pivotHierarchy dragToData="1" caption="84歳"/>
    <pivotHierarchy dragToData="1" caption="85歳以上"/>
  </pivotHierarchies>
  <pivotTableStyleInfo name="PivotStyleLight16" showRowHeaders="1" showColHeaders="1" showRowStripes="0" showColStripes="0" showLastColumn="1"/>
  <colHierarchiesUsage count="2">
    <colHierarchyUsage hierarchyUsage="-2"/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マスターデータ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3E9CDE-58D2-46C5-9F5A-DF74758443D2}" name="各歳別人口①-1（女性）" cacheId="21" applyNumberFormats="0" applyBorderFormats="0" applyFontFormats="0" applyPatternFormats="0" applyAlignmentFormats="0" applyWidthHeightFormats="1" dataCaption="値" updatedVersion="6" minRefreshableVersion="3" useAutoFormatting="1" subtotalHiddenItems="1" rowGrandTotals="0" colGrandTotals="0" itemPrintTitles="1" createdVersion="6" indent="0" outline="1" outlineData="1" multipleFieldFilters="0">
  <location ref="A8:CH11" firstHeaderRow="1" firstDataRow="3" firstDataCol="0"/>
  <pivotFields count="88">
    <pivotField axis="axisCol" allDrilled="1" subtotalTop="0" showAll="0" dataSourceSort="1" defaultSubtotal="0" defaultAttributeDrillState="1">
      <items count="1">
        <item s="1" x="0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</pivotFields>
  <rowItems count="1">
    <i/>
  </rowItems>
  <colFields count="2">
    <field x="-2"/>
    <field x="0"/>
  </colFields>
  <colItems count="86">
    <i>
      <x/>
      <x/>
    </i>
    <i i="1">
      <x v="1"/>
      <x/>
    </i>
    <i i="2">
      <x v="2"/>
      <x/>
    </i>
    <i i="3">
      <x v="3"/>
      <x/>
    </i>
    <i i="4">
      <x v="4"/>
      <x/>
    </i>
    <i i="5">
      <x v="5"/>
      <x/>
    </i>
    <i i="6">
      <x v="6"/>
      <x/>
    </i>
    <i i="7">
      <x v="7"/>
      <x/>
    </i>
    <i i="8">
      <x v="8"/>
      <x/>
    </i>
    <i i="9">
      <x v="9"/>
      <x/>
    </i>
    <i i="10">
      <x v="10"/>
      <x/>
    </i>
    <i i="11">
      <x v="11"/>
      <x/>
    </i>
    <i i="12">
      <x v="12"/>
      <x/>
    </i>
    <i i="13">
      <x v="13"/>
      <x/>
    </i>
    <i i="14">
      <x v="14"/>
      <x/>
    </i>
    <i i="15">
      <x v="15"/>
      <x/>
    </i>
    <i i="16">
      <x v="16"/>
      <x/>
    </i>
    <i i="17">
      <x v="17"/>
      <x/>
    </i>
    <i i="18">
      <x v="18"/>
      <x/>
    </i>
    <i i="19">
      <x v="19"/>
      <x/>
    </i>
    <i i="20">
      <x v="20"/>
      <x/>
    </i>
    <i i="21">
      <x v="21"/>
      <x/>
    </i>
    <i i="22">
      <x v="22"/>
      <x/>
    </i>
    <i i="23">
      <x v="23"/>
      <x/>
    </i>
    <i i="24">
      <x v="24"/>
      <x/>
    </i>
    <i i="25">
      <x v="25"/>
      <x/>
    </i>
    <i i="26">
      <x v="26"/>
      <x/>
    </i>
    <i i="27">
      <x v="27"/>
      <x/>
    </i>
    <i i="28">
      <x v="28"/>
      <x/>
    </i>
    <i i="29">
      <x v="29"/>
      <x/>
    </i>
    <i i="30">
      <x v="30"/>
      <x/>
    </i>
    <i i="31">
      <x v="31"/>
      <x/>
    </i>
    <i i="32">
      <x v="32"/>
      <x/>
    </i>
    <i i="33">
      <x v="33"/>
      <x/>
    </i>
    <i i="34">
      <x v="34"/>
      <x/>
    </i>
    <i i="35">
      <x v="35"/>
      <x/>
    </i>
    <i i="36">
      <x v="36"/>
      <x/>
    </i>
    <i i="37">
      <x v="37"/>
      <x/>
    </i>
    <i i="38">
      <x v="38"/>
      <x/>
    </i>
    <i i="39">
      <x v="39"/>
      <x/>
    </i>
    <i i="40">
      <x v="40"/>
      <x/>
    </i>
    <i i="41">
      <x v="41"/>
      <x/>
    </i>
    <i i="42">
      <x v="42"/>
      <x/>
    </i>
    <i i="43">
      <x v="43"/>
      <x/>
    </i>
    <i i="44">
      <x v="44"/>
      <x/>
    </i>
    <i i="45">
      <x v="45"/>
      <x/>
    </i>
    <i i="46">
      <x v="46"/>
      <x/>
    </i>
    <i i="47">
      <x v="47"/>
      <x/>
    </i>
    <i i="48">
      <x v="48"/>
      <x/>
    </i>
    <i i="49">
      <x v="49"/>
      <x/>
    </i>
    <i i="50">
      <x v="50"/>
      <x/>
    </i>
    <i i="51">
      <x v="51"/>
      <x/>
    </i>
    <i i="52">
      <x v="52"/>
      <x/>
    </i>
    <i i="53">
      <x v="53"/>
      <x/>
    </i>
    <i i="54">
      <x v="54"/>
      <x/>
    </i>
    <i i="55">
      <x v="55"/>
      <x/>
    </i>
    <i i="56">
      <x v="56"/>
      <x/>
    </i>
    <i i="57">
      <x v="57"/>
      <x/>
    </i>
    <i i="58">
      <x v="58"/>
      <x/>
    </i>
    <i i="59">
      <x v="59"/>
      <x/>
    </i>
    <i i="60">
      <x v="60"/>
      <x/>
    </i>
    <i i="61">
      <x v="61"/>
      <x/>
    </i>
    <i i="62">
      <x v="62"/>
      <x/>
    </i>
    <i i="63">
      <x v="63"/>
      <x/>
    </i>
    <i i="64">
      <x v="64"/>
      <x/>
    </i>
    <i i="65">
      <x v="65"/>
      <x/>
    </i>
    <i i="66">
      <x v="66"/>
      <x/>
    </i>
    <i i="67">
      <x v="67"/>
      <x/>
    </i>
    <i i="68">
      <x v="68"/>
      <x/>
    </i>
    <i i="69">
      <x v="69"/>
      <x/>
    </i>
    <i i="70">
      <x v="70"/>
      <x/>
    </i>
    <i i="71">
      <x v="71"/>
      <x/>
    </i>
    <i i="72">
      <x v="72"/>
      <x/>
    </i>
    <i i="73">
      <x v="73"/>
      <x/>
    </i>
    <i i="74">
      <x v="74"/>
      <x/>
    </i>
    <i i="75">
      <x v="75"/>
      <x/>
    </i>
    <i i="76">
      <x v="76"/>
      <x/>
    </i>
    <i i="77">
      <x v="77"/>
      <x/>
    </i>
    <i i="78">
      <x v="78"/>
      <x/>
    </i>
    <i i="79">
      <x v="79"/>
      <x/>
    </i>
    <i i="80">
      <x v="80"/>
      <x/>
    </i>
    <i i="81">
      <x v="81"/>
      <x/>
    </i>
    <i i="82">
      <x v="82"/>
      <x/>
    </i>
    <i i="83">
      <x v="83"/>
      <x/>
    </i>
    <i i="84">
      <x v="84"/>
      <x/>
    </i>
    <i i="85">
      <x v="85"/>
      <x/>
    </i>
  </colItems>
  <dataFields count="86">
    <dataField name="0歳" fld="1" baseField="0" baseItem="0"/>
    <dataField name="1歳" fld="2" baseField="0" baseItem="0"/>
    <dataField name="2歳" fld="3" baseField="0" baseItem="0"/>
    <dataField name="3歳" fld="4" baseField="0" baseItem="0"/>
    <dataField name="4歳" fld="5" baseField="0" baseItem="0"/>
    <dataField name="5歳" fld="6" baseField="0" baseItem="0"/>
    <dataField name="6歳" fld="7" baseField="0" baseItem="0"/>
    <dataField name="7歳" fld="8" baseField="0" baseItem="0"/>
    <dataField name="8歳" fld="9" baseField="0" baseItem="0"/>
    <dataField name="9歳" fld="10" baseField="0" baseItem="0"/>
    <dataField name="10歳" fld="11" baseField="0" baseItem="0"/>
    <dataField name="11歳" fld="12" baseField="0" baseItem="0"/>
    <dataField name="12歳" fld="13" baseField="0" baseItem="0"/>
    <dataField name="13歳" fld="14" baseField="0" baseItem="0"/>
    <dataField name="14歳" fld="15" baseField="0" baseItem="0"/>
    <dataField name="15歳" fld="16" baseField="0" baseItem="0"/>
    <dataField name="16歳" fld="17" baseField="0" baseItem="0"/>
    <dataField name="17歳" fld="18" baseField="0" baseItem="0"/>
    <dataField name="18歳" fld="19" baseField="0" baseItem="0"/>
    <dataField name="19歳" fld="20" baseField="0" baseItem="0"/>
    <dataField name="20歳" fld="21" baseField="0" baseItem="0"/>
    <dataField name="21歳" fld="22" baseField="0" baseItem="0"/>
    <dataField name="22歳" fld="23" baseField="0" baseItem="0"/>
    <dataField name="23歳" fld="24" baseField="0" baseItem="0"/>
    <dataField name="24歳" fld="25" baseField="0" baseItem="0"/>
    <dataField name="25歳" fld="26" baseField="0" baseItem="0"/>
    <dataField name="26歳" fld="27" baseField="0" baseItem="0"/>
    <dataField name="27歳" fld="28" baseField="0" baseItem="0"/>
    <dataField name="28歳" fld="29" baseField="0" baseItem="0"/>
    <dataField name="29歳" fld="30" baseField="0" baseItem="0"/>
    <dataField name="30歳" fld="31" baseField="0" baseItem="0"/>
    <dataField name="31歳" fld="32" baseField="0" baseItem="0"/>
    <dataField name="32歳" fld="33" baseField="0" baseItem="0"/>
    <dataField name="33歳" fld="34" baseField="0" baseItem="0"/>
    <dataField name="34歳" fld="35" baseField="0" baseItem="0"/>
    <dataField name="35歳" fld="36" baseField="0" baseItem="0"/>
    <dataField name="36歳" fld="37" baseField="0" baseItem="0"/>
    <dataField name="37歳" fld="38" baseField="0" baseItem="0"/>
    <dataField name="38歳" fld="39" baseField="0" baseItem="0"/>
    <dataField name="39歳" fld="40" baseField="0" baseItem="0"/>
    <dataField name="40歳" fld="41" baseField="0" baseItem="0"/>
    <dataField name="41歳" fld="42" baseField="0" baseItem="0"/>
    <dataField name="42歳" fld="43" baseField="0" baseItem="0"/>
    <dataField name="43歳" fld="44" baseField="0" baseItem="0"/>
    <dataField name="44歳" fld="45" baseField="0" baseItem="0"/>
    <dataField name="45歳" fld="46" baseField="0" baseItem="0"/>
    <dataField name="46歳" fld="47" baseField="0" baseItem="0"/>
    <dataField name="47歳" fld="48" baseField="0" baseItem="0"/>
    <dataField name="48歳" fld="49" baseField="0" baseItem="0"/>
    <dataField name="49歳" fld="50" baseField="0" baseItem="0"/>
    <dataField name="50歳" fld="51" baseField="0" baseItem="0"/>
    <dataField name="51歳" fld="52" baseField="0" baseItem="0"/>
    <dataField name="52歳" fld="53" baseField="0" baseItem="0"/>
    <dataField name="53歳" fld="54" baseField="0" baseItem="0"/>
    <dataField name="54歳" fld="55" baseField="0" baseItem="0"/>
    <dataField name="55歳" fld="56" baseField="0" baseItem="0"/>
    <dataField name="56歳" fld="57" baseField="0" baseItem="0"/>
    <dataField name="57歳" fld="58" baseField="0" baseItem="0"/>
    <dataField name="58歳" fld="59" baseField="0" baseItem="0"/>
    <dataField name="59歳" fld="60" baseField="0" baseItem="0"/>
    <dataField name="60歳" fld="61" baseField="0" baseItem="0"/>
    <dataField name="61歳" fld="62" baseField="0" baseItem="0"/>
    <dataField name="62歳" fld="63" baseField="0" baseItem="0"/>
    <dataField name="63歳" fld="64" baseField="0" baseItem="0"/>
    <dataField name="64歳" fld="65" baseField="0" baseItem="0"/>
    <dataField name="65歳" fld="66" baseField="0" baseItem="0"/>
    <dataField name="66歳" fld="67" baseField="0" baseItem="0"/>
    <dataField name="67歳" fld="68" baseField="0" baseItem="0"/>
    <dataField name="68歳" fld="69" baseField="0" baseItem="0"/>
    <dataField name="69歳" fld="70" baseField="0" baseItem="0"/>
    <dataField name="70歳" fld="71" baseField="0" baseItem="0"/>
    <dataField name="71歳" fld="72" baseField="0" baseItem="0"/>
    <dataField name="72歳" fld="73" baseField="0" baseItem="0"/>
    <dataField name="73歳" fld="74" baseField="0" baseItem="0"/>
    <dataField name="74歳" fld="75" baseField="0" baseItem="0"/>
    <dataField name="75歳" fld="76" baseField="0" baseItem="0"/>
    <dataField name="76歳" fld="77" baseField="0" baseItem="0"/>
    <dataField name="77歳" fld="78" baseField="0" baseItem="0"/>
    <dataField name="78歳" fld="79" baseField="0" baseItem="0"/>
    <dataField name="79歳" fld="80" baseField="0" baseItem="0"/>
    <dataField name="80歳" fld="81" baseField="0" baseItem="0"/>
    <dataField name="81歳" fld="82" baseField="0" baseItem="0"/>
    <dataField name="82歳" fld="83" baseField="0" baseItem="0"/>
    <dataField name="83歳" fld="84" baseField="0" baseItem="0"/>
    <dataField name="84歳" fld="85" baseField="0" baseItem="0"/>
    <dataField name="85歳以上" fld="86" baseField="0" baseItem="0"/>
  </dataFields>
  <pivotHierarchies count="182">
    <pivotHierarchy multipleItemSelectionAllowed="1"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0歳"/>
    <pivotHierarchy dragToData="1" caption="1歳"/>
    <pivotHierarchy dragToData="1" caption="2歳"/>
    <pivotHierarchy dragToData="1" caption="3歳"/>
    <pivotHierarchy dragToData="1" caption="4歳"/>
    <pivotHierarchy dragToData="1" caption="5歳"/>
    <pivotHierarchy dragToData="1" caption="6歳"/>
    <pivotHierarchy dragToData="1" caption="7歳"/>
    <pivotHierarchy dragToData="1" caption="8歳"/>
    <pivotHierarchy dragToData="1" caption="9歳"/>
    <pivotHierarchy dragToData="1" caption="10歳"/>
    <pivotHierarchy dragToData="1" caption="11歳"/>
    <pivotHierarchy dragToData="1" caption="12歳"/>
    <pivotHierarchy dragToData="1" caption="13歳"/>
    <pivotHierarchy dragToData="1" caption="14歳"/>
    <pivotHierarchy dragToData="1" caption="15歳"/>
    <pivotHierarchy dragToData="1" caption="16歳"/>
    <pivotHierarchy dragToData="1" caption="17歳"/>
    <pivotHierarchy dragToData="1" caption="18歳"/>
    <pivotHierarchy dragToData="1" caption="19歳"/>
    <pivotHierarchy dragToData="1" caption="21歳"/>
    <pivotHierarchy dragToData="1" caption="22歳"/>
    <pivotHierarchy dragToData="1" caption="20歳"/>
    <pivotHierarchy dragToData="1" caption="23歳"/>
    <pivotHierarchy dragToData="1" caption="24歳"/>
    <pivotHierarchy dragToData="1" caption="25歳"/>
    <pivotHierarchy dragToData="1" caption="26歳"/>
    <pivotHierarchy dragToData="1" caption="27歳"/>
    <pivotHierarchy dragToData="1" caption="28歳"/>
    <pivotHierarchy dragToData="1" caption="29歳"/>
    <pivotHierarchy dragToData="1" caption="30歳"/>
    <pivotHierarchy dragToData="1" caption="32歳"/>
    <pivotHierarchy dragToData="1" caption="33歳"/>
    <pivotHierarchy dragToData="1" caption="31歳"/>
    <pivotHierarchy dragToData="1" caption="34歳"/>
    <pivotHierarchy dragToData="1" caption="35歳"/>
    <pivotHierarchy dragToData="1" caption="36歳"/>
    <pivotHierarchy dragToData="1" caption="37歳"/>
    <pivotHierarchy dragToData="1" caption="38歳"/>
    <pivotHierarchy dragToData="1" caption="40歳"/>
    <pivotHierarchy dragToData="1" caption="39歳"/>
    <pivotHierarchy dragToData="1" caption="41歳"/>
    <pivotHierarchy dragToData="1" caption="43歳"/>
    <pivotHierarchy dragToData="1" caption="42歳"/>
    <pivotHierarchy dragToData="1" caption="44歳"/>
    <pivotHierarchy dragToData="1" caption="45歳"/>
    <pivotHierarchy dragToData="1" caption="46歳"/>
    <pivotHierarchy dragToData="1" caption="47歳"/>
    <pivotHierarchy dragToData="1" caption="48歳"/>
    <pivotHierarchy dragToData="1" caption="49歳"/>
    <pivotHierarchy dragToData="1" caption="50歳"/>
    <pivotHierarchy dragToData="1" caption="51歳"/>
    <pivotHierarchy dragToData="1" caption="52歳"/>
    <pivotHierarchy dragToData="1" caption="53歳"/>
    <pivotHierarchy dragToData="1" caption="54歳"/>
    <pivotHierarchy dragToData="1" caption="55歳"/>
    <pivotHierarchy dragToData="1" caption="56歳"/>
    <pivotHierarchy dragToData="1" caption="57歳"/>
    <pivotHierarchy dragToData="1" caption="58歳"/>
    <pivotHierarchy dragToData="1" caption="59歳"/>
    <pivotHierarchy dragToData="1" caption="60歳"/>
    <pivotHierarchy dragToData="1" caption="61歳"/>
    <pivotHierarchy dragToData="1" caption="62歳"/>
    <pivotHierarchy dragToData="1" caption="63歳"/>
    <pivotHierarchy dragToData="1" caption="64歳"/>
    <pivotHierarchy dragToData="1" caption="65歳"/>
    <pivotHierarchy dragToData="1" caption="66歳"/>
    <pivotHierarchy dragToData="1" caption="67歳"/>
    <pivotHierarchy dragToData="1" caption="68歳"/>
    <pivotHierarchy dragToData="1" caption="69歳"/>
    <pivotHierarchy dragToData="1" caption="70歳"/>
    <pivotHierarchy dragToData="1" caption="71歳"/>
    <pivotHierarchy dragToData="1" caption="72歳"/>
    <pivotHierarchy dragToData="1" caption="73歳"/>
    <pivotHierarchy dragToData="1" caption="74歳"/>
    <pivotHierarchy dragToData="1" caption="75歳"/>
    <pivotHierarchy dragToData="1" caption="76歳"/>
    <pivotHierarchy dragToData="1" caption="77歳"/>
    <pivotHierarchy dragToData="1" caption="78歳"/>
    <pivotHierarchy dragToData="1" caption="79歳"/>
    <pivotHierarchy dragToData="1" caption="80歳"/>
    <pivotHierarchy dragToData="1" caption="81歳"/>
    <pivotHierarchy dragToData="1" caption="82歳"/>
    <pivotHierarchy dragToData="1" caption="83歳"/>
    <pivotHierarchy dragToData="1" caption="84歳"/>
    <pivotHierarchy dragToData="1" caption="85歳以上"/>
  </pivotHierarchies>
  <pivotTableStyleInfo name="PivotStyleLight16" showRowHeaders="1" showColHeaders="1" showRowStripes="0" showColStripes="0" showLastColumn="1"/>
  <colHierarchiesUsage count="2">
    <colHierarchyUsage hierarchyUsage="-2"/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マスターデータ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487A1D-C9EC-4F99-B140-2E3345D96F00}" name="各歳別人口②-1（女性）" cacheId="27" applyNumberFormats="0" applyBorderFormats="0" applyFontFormats="0" applyPatternFormats="0" applyAlignmentFormats="0" applyWidthHeightFormats="1" dataCaption="値" updatedVersion="6" minRefreshableVersion="3" useAutoFormatting="1" subtotalHiddenItems="1" rowGrandTotals="0" colGrandTotals="0" itemPrintTitles="1" createdVersion="6" indent="0" outline="1" outlineData="1" multipleFieldFilters="0">
  <location ref="A8:CH11" firstHeaderRow="1" firstDataRow="3" firstDataCol="0"/>
  <pivotFields count="88">
    <pivotField axis="axisCol" allDrilled="1" subtotalTop="0" showAll="0" dataSourceSort="1" defaultSubtotal="0" defaultAttributeDrillState="1">
      <items count="1">
        <item s="1" x="0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</pivotFields>
  <rowItems count="1">
    <i/>
  </rowItems>
  <colFields count="2">
    <field x="-2"/>
    <field x="0"/>
  </colFields>
  <colItems count="86">
    <i>
      <x/>
      <x/>
    </i>
    <i i="1">
      <x v="1"/>
      <x/>
    </i>
    <i i="2">
      <x v="2"/>
      <x/>
    </i>
    <i i="3">
      <x v="3"/>
      <x/>
    </i>
    <i i="4">
      <x v="4"/>
      <x/>
    </i>
    <i i="5">
      <x v="5"/>
      <x/>
    </i>
    <i i="6">
      <x v="6"/>
      <x/>
    </i>
    <i i="7">
      <x v="7"/>
      <x/>
    </i>
    <i i="8">
      <x v="8"/>
      <x/>
    </i>
    <i i="9">
      <x v="9"/>
      <x/>
    </i>
    <i i="10">
      <x v="10"/>
      <x/>
    </i>
    <i i="11">
      <x v="11"/>
      <x/>
    </i>
    <i i="12">
      <x v="12"/>
      <x/>
    </i>
    <i i="13">
      <x v="13"/>
      <x/>
    </i>
    <i i="14">
      <x v="14"/>
      <x/>
    </i>
    <i i="15">
      <x v="15"/>
      <x/>
    </i>
    <i i="16">
      <x v="16"/>
      <x/>
    </i>
    <i i="17">
      <x v="17"/>
      <x/>
    </i>
    <i i="18">
      <x v="18"/>
      <x/>
    </i>
    <i i="19">
      <x v="19"/>
      <x/>
    </i>
    <i i="20">
      <x v="20"/>
      <x/>
    </i>
    <i i="21">
      <x v="21"/>
      <x/>
    </i>
    <i i="22">
      <x v="22"/>
      <x/>
    </i>
    <i i="23">
      <x v="23"/>
      <x/>
    </i>
    <i i="24">
      <x v="24"/>
      <x/>
    </i>
    <i i="25">
      <x v="25"/>
      <x/>
    </i>
    <i i="26">
      <x v="26"/>
      <x/>
    </i>
    <i i="27">
      <x v="27"/>
      <x/>
    </i>
    <i i="28">
      <x v="28"/>
      <x/>
    </i>
    <i i="29">
      <x v="29"/>
      <x/>
    </i>
    <i i="30">
      <x v="30"/>
      <x/>
    </i>
    <i i="31">
      <x v="31"/>
      <x/>
    </i>
    <i i="32">
      <x v="32"/>
      <x/>
    </i>
    <i i="33">
      <x v="33"/>
      <x/>
    </i>
    <i i="34">
      <x v="34"/>
      <x/>
    </i>
    <i i="35">
      <x v="35"/>
      <x/>
    </i>
    <i i="36">
      <x v="36"/>
      <x/>
    </i>
    <i i="37">
      <x v="37"/>
      <x/>
    </i>
    <i i="38">
      <x v="38"/>
      <x/>
    </i>
    <i i="39">
      <x v="39"/>
      <x/>
    </i>
    <i i="40">
      <x v="40"/>
      <x/>
    </i>
    <i i="41">
      <x v="41"/>
      <x/>
    </i>
    <i i="42">
      <x v="42"/>
      <x/>
    </i>
    <i i="43">
      <x v="43"/>
      <x/>
    </i>
    <i i="44">
      <x v="44"/>
      <x/>
    </i>
    <i i="45">
      <x v="45"/>
      <x/>
    </i>
    <i i="46">
      <x v="46"/>
      <x/>
    </i>
    <i i="47">
      <x v="47"/>
      <x/>
    </i>
    <i i="48">
      <x v="48"/>
      <x/>
    </i>
    <i i="49">
      <x v="49"/>
      <x/>
    </i>
    <i i="50">
      <x v="50"/>
      <x/>
    </i>
    <i i="51">
      <x v="51"/>
      <x/>
    </i>
    <i i="52">
      <x v="52"/>
      <x/>
    </i>
    <i i="53">
      <x v="53"/>
      <x/>
    </i>
    <i i="54">
      <x v="54"/>
      <x/>
    </i>
    <i i="55">
      <x v="55"/>
      <x/>
    </i>
    <i i="56">
      <x v="56"/>
      <x/>
    </i>
    <i i="57">
      <x v="57"/>
      <x/>
    </i>
    <i i="58">
      <x v="58"/>
      <x/>
    </i>
    <i i="59">
      <x v="59"/>
      <x/>
    </i>
    <i i="60">
      <x v="60"/>
      <x/>
    </i>
    <i i="61">
      <x v="61"/>
      <x/>
    </i>
    <i i="62">
      <x v="62"/>
      <x/>
    </i>
    <i i="63">
      <x v="63"/>
      <x/>
    </i>
    <i i="64">
      <x v="64"/>
      <x/>
    </i>
    <i i="65">
      <x v="65"/>
      <x/>
    </i>
    <i i="66">
      <x v="66"/>
      <x/>
    </i>
    <i i="67">
      <x v="67"/>
      <x/>
    </i>
    <i i="68">
      <x v="68"/>
      <x/>
    </i>
    <i i="69">
      <x v="69"/>
      <x/>
    </i>
    <i i="70">
      <x v="70"/>
      <x/>
    </i>
    <i i="71">
      <x v="71"/>
      <x/>
    </i>
    <i i="72">
      <x v="72"/>
      <x/>
    </i>
    <i i="73">
      <x v="73"/>
      <x/>
    </i>
    <i i="74">
      <x v="74"/>
      <x/>
    </i>
    <i i="75">
      <x v="75"/>
      <x/>
    </i>
    <i i="76">
      <x v="76"/>
      <x/>
    </i>
    <i i="77">
      <x v="77"/>
      <x/>
    </i>
    <i i="78">
      <x v="78"/>
      <x/>
    </i>
    <i i="79">
      <x v="79"/>
      <x/>
    </i>
    <i i="80">
      <x v="80"/>
      <x/>
    </i>
    <i i="81">
      <x v="81"/>
      <x/>
    </i>
    <i i="82">
      <x v="82"/>
      <x/>
    </i>
    <i i="83">
      <x v="83"/>
      <x/>
    </i>
    <i i="84">
      <x v="84"/>
      <x/>
    </i>
    <i i="85">
      <x v="85"/>
      <x/>
    </i>
  </colItems>
  <dataFields count="86">
    <dataField name="0歳" fld="1" baseField="0" baseItem="0"/>
    <dataField name="1歳" fld="2" baseField="0" baseItem="0"/>
    <dataField name="2歳" fld="3" baseField="0" baseItem="0"/>
    <dataField name="3歳" fld="4" baseField="0" baseItem="0"/>
    <dataField name="4歳" fld="5" baseField="0" baseItem="0"/>
    <dataField name="5歳" fld="6" baseField="0" baseItem="0"/>
    <dataField name="6歳" fld="7" baseField="0" baseItem="0"/>
    <dataField name="7歳" fld="8" baseField="0" baseItem="0"/>
    <dataField name="8歳" fld="9" baseField="0" baseItem="0"/>
    <dataField name="9歳" fld="10" baseField="0" baseItem="0"/>
    <dataField name="10歳" fld="11" baseField="0" baseItem="0"/>
    <dataField name="11歳" fld="12" baseField="0" baseItem="0"/>
    <dataField name="12歳" fld="13" baseField="0" baseItem="0"/>
    <dataField name="13歳" fld="14" baseField="0" baseItem="0"/>
    <dataField name="14歳" fld="15" baseField="0" baseItem="0"/>
    <dataField name="15歳" fld="16" baseField="0" baseItem="0"/>
    <dataField name="16歳" fld="17" baseField="0" baseItem="0"/>
    <dataField name="17歳" fld="18" baseField="0" baseItem="0"/>
    <dataField name="18歳" fld="19" baseField="0" baseItem="0"/>
    <dataField name="19歳" fld="20" baseField="0" baseItem="0"/>
    <dataField name="20歳" fld="21" baseField="0" baseItem="0"/>
    <dataField name="21歳" fld="22" baseField="0" baseItem="0"/>
    <dataField name="22歳" fld="23" baseField="0" baseItem="0"/>
    <dataField name="23歳" fld="24" baseField="0" baseItem="0"/>
    <dataField name="24歳" fld="25" baseField="0" baseItem="0"/>
    <dataField name="25歳" fld="26" baseField="0" baseItem="0"/>
    <dataField name="26歳" fld="27" baseField="0" baseItem="0"/>
    <dataField name="27歳" fld="28" baseField="0" baseItem="0"/>
    <dataField name="28歳" fld="29" baseField="0" baseItem="0"/>
    <dataField name="29歳" fld="30" baseField="0" baseItem="0"/>
    <dataField name="30歳" fld="31" baseField="0" baseItem="0"/>
    <dataField name="31歳" fld="32" baseField="0" baseItem="0"/>
    <dataField name="32歳" fld="33" baseField="0" baseItem="0"/>
    <dataField name="33歳" fld="34" baseField="0" baseItem="0"/>
    <dataField name="34歳" fld="35" baseField="0" baseItem="0"/>
    <dataField name="35歳" fld="36" baseField="0" baseItem="0"/>
    <dataField name="36歳" fld="37" baseField="0" baseItem="0"/>
    <dataField name="37歳" fld="38" baseField="0" baseItem="0"/>
    <dataField name="38歳" fld="39" baseField="0" baseItem="0"/>
    <dataField name="39歳" fld="40" baseField="0" baseItem="0"/>
    <dataField name="40歳" fld="41" baseField="0" baseItem="0"/>
    <dataField name="41歳" fld="42" baseField="0" baseItem="0"/>
    <dataField name="42歳" fld="43" baseField="0" baseItem="0"/>
    <dataField name="43歳" fld="44" baseField="0" baseItem="0"/>
    <dataField name="44歳" fld="45" baseField="0" baseItem="0"/>
    <dataField name="45歳" fld="46" baseField="0" baseItem="0"/>
    <dataField name="46歳" fld="47" baseField="0" baseItem="0"/>
    <dataField name="47歳" fld="48" baseField="0" baseItem="0"/>
    <dataField name="48歳" fld="49" baseField="0" baseItem="0"/>
    <dataField name="49歳" fld="50" baseField="0" baseItem="0"/>
    <dataField name="50歳" fld="51" baseField="0" baseItem="0"/>
    <dataField name="51歳" fld="52" baseField="0" baseItem="0"/>
    <dataField name="52歳" fld="53" baseField="0" baseItem="0"/>
    <dataField name="53歳" fld="54" baseField="0" baseItem="0"/>
    <dataField name="54歳" fld="55" baseField="0" baseItem="0"/>
    <dataField name="55歳" fld="56" baseField="0" baseItem="0"/>
    <dataField name="56歳" fld="57" baseField="0" baseItem="0"/>
    <dataField name="57歳" fld="58" baseField="0" baseItem="0"/>
    <dataField name="58歳" fld="59" baseField="0" baseItem="0"/>
    <dataField name="59歳" fld="60" baseField="0" baseItem="0"/>
    <dataField name="60歳" fld="61" baseField="0" baseItem="0"/>
    <dataField name="61歳" fld="62" baseField="0" baseItem="0"/>
    <dataField name="62歳" fld="63" baseField="0" baseItem="0"/>
    <dataField name="63歳" fld="64" baseField="0" baseItem="0"/>
    <dataField name="64歳" fld="65" baseField="0" baseItem="0"/>
    <dataField name="65歳" fld="66" baseField="0" baseItem="0"/>
    <dataField name="66歳" fld="67" baseField="0" baseItem="0"/>
    <dataField name="67歳" fld="68" baseField="0" baseItem="0"/>
    <dataField name="68歳" fld="69" baseField="0" baseItem="0"/>
    <dataField name="69歳" fld="70" baseField="0" baseItem="0"/>
    <dataField name="70歳" fld="71" baseField="0" baseItem="0"/>
    <dataField name="71歳" fld="72" baseField="0" baseItem="0"/>
    <dataField name="72歳" fld="73" baseField="0" baseItem="0"/>
    <dataField name="73歳" fld="74" baseField="0" baseItem="0"/>
    <dataField name="74歳" fld="75" baseField="0" baseItem="0"/>
    <dataField name="75歳" fld="76" baseField="0" baseItem="0"/>
    <dataField name="76歳" fld="77" baseField="0" baseItem="0"/>
    <dataField name="77歳" fld="78" baseField="0" baseItem="0"/>
    <dataField name="78歳" fld="79" baseField="0" baseItem="0"/>
    <dataField name="79歳" fld="80" baseField="0" baseItem="0"/>
    <dataField name="80歳" fld="81" baseField="0" baseItem="0"/>
    <dataField name="81歳" fld="82" baseField="0" baseItem="0"/>
    <dataField name="82歳" fld="83" baseField="0" baseItem="0"/>
    <dataField name="83歳" fld="84" baseField="0" baseItem="0"/>
    <dataField name="84歳" fld="85" baseField="0" baseItem="0"/>
    <dataField name="85歳以上" fld="86" baseField="0" baseItem="0"/>
  </dataFields>
  <pivotHierarchies count="182"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0歳"/>
    <pivotHierarchy dragToData="1" caption="1歳"/>
    <pivotHierarchy dragToData="1" caption="2歳"/>
    <pivotHierarchy dragToData="1" caption="3歳"/>
    <pivotHierarchy dragToData="1" caption="4歳"/>
    <pivotHierarchy dragToData="1" caption="5歳"/>
    <pivotHierarchy dragToData="1" caption="6歳"/>
    <pivotHierarchy dragToData="1" caption="7歳"/>
    <pivotHierarchy dragToData="1" caption="8歳"/>
    <pivotHierarchy dragToData="1" caption="9歳"/>
    <pivotHierarchy dragToData="1" caption="10歳"/>
    <pivotHierarchy dragToData="1" caption="11歳"/>
    <pivotHierarchy dragToData="1" caption="12歳"/>
    <pivotHierarchy dragToData="1" caption="13歳"/>
    <pivotHierarchy dragToData="1" caption="14歳"/>
    <pivotHierarchy dragToData="1" caption="15歳"/>
    <pivotHierarchy dragToData="1" caption="16歳"/>
    <pivotHierarchy dragToData="1" caption="17歳"/>
    <pivotHierarchy dragToData="1" caption="18歳"/>
    <pivotHierarchy dragToData="1" caption="19歳"/>
    <pivotHierarchy dragToData="1" caption="21歳"/>
    <pivotHierarchy dragToData="1" caption="22歳"/>
    <pivotHierarchy dragToData="1" caption="20歳"/>
    <pivotHierarchy dragToData="1" caption="23歳"/>
    <pivotHierarchy dragToData="1" caption="24歳"/>
    <pivotHierarchy dragToData="1" caption="25歳"/>
    <pivotHierarchy dragToData="1" caption="26歳"/>
    <pivotHierarchy dragToData="1" caption="27歳"/>
    <pivotHierarchy dragToData="1" caption="28歳"/>
    <pivotHierarchy dragToData="1" caption="29歳"/>
    <pivotHierarchy dragToData="1" caption="30歳"/>
    <pivotHierarchy dragToData="1" caption="32歳"/>
    <pivotHierarchy dragToData="1" caption="33歳"/>
    <pivotHierarchy dragToData="1" caption="31歳"/>
    <pivotHierarchy dragToData="1" caption="34歳"/>
    <pivotHierarchy dragToData="1" caption="35歳"/>
    <pivotHierarchy dragToData="1" caption="36歳"/>
    <pivotHierarchy dragToData="1" caption="37歳"/>
    <pivotHierarchy dragToData="1" caption="38歳"/>
    <pivotHierarchy dragToData="1" caption="40歳"/>
    <pivotHierarchy dragToData="1" caption="39歳"/>
    <pivotHierarchy dragToData="1" caption="41歳"/>
    <pivotHierarchy dragToData="1" caption="43歳"/>
    <pivotHierarchy dragToData="1" caption="42歳"/>
    <pivotHierarchy dragToData="1" caption="44歳"/>
    <pivotHierarchy dragToData="1" caption="45歳"/>
    <pivotHierarchy dragToData="1" caption="46歳"/>
    <pivotHierarchy dragToData="1" caption="47歳"/>
    <pivotHierarchy dragToData="1" caption="48歳"/>
    <pivotHierarchy dragToData="1" caption="49歳"/>
    <pivotHierarchy dragToData="1" caption="50歳"/>
    <pivotHierarchy dragToData="1" caption="51歳"/>
    <pivotHierarchy dragToData="1" caption="52歳"/>
    <pivotHierarchy dragToData="1" caption="53歳"/>
    <pivotHierarchy dragToData="1" caption="54歳"/>
    <pivotHierarchy dragToData="1" caption="55歳"/>
    <pivotHierarchy dragToData="1" caption="56歳"/>
    <pivotHierarchy dragToData="1" caption="57歳"/>
    <pivotHierarchy dragToData="1" caption="58歳"/>
    <pivotHierarchy dragToData="1" caption="59歳"/>
    <pivotHierarchy dragToData="1" caption="60歳"/>
    <pivotHierarchy dragToData="1" caption="61歳"/>
    <pivotHierarchy dragToData="1" caption="62歳"/>
    <pivotHierarchy dragToData="1" caption="63歳"/>
    <pivotHierarchy dragToData="1" caption="64歳"/>
    <pivotHierarchy dragToData="1" caption="65歳"/>
    <pivotHierarchy dragToData="1" caption="66歳"/>
    <pivotHierarchy dragToData="1" caption="67歳"/>
    <pivotHierarchy dragToData="1" caption="68歳"/>
    <pivotHierarchy dragToData="1" caption="69歳"/>
    <pivotHierarchy dragToData="1" caption="70歳"/>
    <pivotHierarchy dragToData="1" caption="71歳"/>
    <pivotHierarchy dragToData="1" caption="72歳"/>
    <pivotHierarchy dragToData="1" caption="73歳"/>
    <pivotHierarchy dragToData="1" caption="74歳"/>
    <pivotHierarchy dragToData="1" caption="75歳"/>
    <pivotHierarchy dragToData="1" caption="76歳"/>
    <pivotHierarchy dragToData="1" caption="77歳"/>
    <pivotHierarchy dragToData="1" caption="78歳"/>
    <pivotHierarchy dragToData="1" caption="79歳"/>
    <pivotHierarchy dragToData="1" caption="80歳"/>
    <pivotHierarchy dragToData="1" caption="81歳"/>
    <pivotHierarchy dragToData="1" caption="82歳"/>
    <pivotHierarchy dragToData="1" caption="83歳"/>
    <pivotHierarchy dragToData="1" caption="84歳"/>
    <pivotHierarchy dragToData="1" caption="85歳以上"/>
  </pivotHierarchies>
  <pivotTableStyleInfo name="PivotStyleLight16" showRowHeaders="1" showColHeaders="1" showRowStripes="0" showColStripes="0" showLastColumn="1"/>
  <colHierarchiesUsage count="2">
    <colHierarchyUsage hierarchyUsage="-2"/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マスターデータ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EC2C500-7C2D-4452-8E02-9E6D2B3BEACC}" name="各歳別人口②-1（男性）" cacheId="30" applyNumberFormats="0" applyBorderFormats="0" applyFontFormats="0" applyPatternFormats="0" applyAlignmentFormats="0" applyWidthHeightFormats="1" dataCaption="値" updatedVersion="6" minRefreshableVersion="3" useAutoFormatting="1" subtotalHiddenItems="1" rowGrandTotals="0" colGrandTotals="0" itemPrintTitles="1" createdVersion="6" indent="0" outline="1" outlineData="1" multipleFieldFilters="0">
  <location ref="A1:CH4" firstHeaderRow="1" firstDataRow="3" firstDataCol="0"/>
  <pivotFields count="88"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xis="axisCol" allDrilled="1" subtotalTop="0" showAll="0" dataSourceSort="1" defaultSubtotal="0" defaultAttributeDrillState="1">
      <items count="1">
        <item s="1" x="0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</pivotFields>
  <rowItems count="1">
    <i/>
  </rowItems>
  <colFields count="2">
    <field x="-2"/>
    <field x="12"/>
  </colFields>
  <colItems count="86">
    <i>
      <x/>
      <x/>
    </i>
    <i i="1">
      <x v="1"/>
      <x/>
    </i>
    <i i="2">
      <x v="2"/>
      <x/>
    </i>
    <i i="3">
      <x v="3"/>
      <x/>
    </i>
    <i i="4">
      <x v="4"/>
      <x/>
    </i>
    <i i="5">
      <x v="5"/>
      <x/>
    </i>
    <i i="6">
      <x v="6"/>
      <x/>
    </i>
    <i i="7">
      <x v="7"/>
      <x/>
    </i>
    <i i="8">
      <x v="8"/>
      <x/>
    </i>
    <i i="9">
      <x v="9"/>
      <x/>
    </i>
    <i i="10">
      <x v="10"/>
      <x/>
    </i>
    <i i="11">
      <x v="11"/>
      <x/>
    </i>
    <i i="12">
      <x v="12"/>
      <x/>
    </i>
    <i i="13">
      <x v="13"/>
      <x/>
    </i>
    <i i="14">
      <x v="14"/>
      <x/>
    </i>
    <i i="15">
      <x v="15"/>
      <x/>
    </i>
    <i i="16">
      <x v="16"/>
      <x/>
    </i>
    <i i="17">
      <x v="17"/>
      <x/>
    </i>
    <i i="18">
      <x v="18"/>
      <x/>
    </i>
    <i i="19">
      <x v="19"/>
      <x/>
    </i>
    <i i="20">
      <x v="20"/>
      <x/>
    </i>
    <i i="21">
      <x v="21"/>
      <x/>
    </i>
    <i i="22">
      <x v="22"/>
      <x/>
    </i>
    <i i="23">
      <x v="23"/>
      <x/>
    </i>
    <i i="24">
      <x v="24"/>
      <x/>
    </i>
    <i i="25">
      <x v="25"/>
      <x/>
    </i>
    <i i="26">
      <x v="26"/>
      <x/>
    </i>
    <i i="27">
      <x v="27"/>
      <x/>
    </i>
    <i i="28">
      <x v="28"/>
      <x/>
    </i>
    <i i="29">
      <x v="29"/>
      <x/>
    </i>
    <i i="30">
      <x v="30"/>
      <x/>
    </i>
    <i i="31">
      <x v="31"/>
      <x/>
    </i>
    <i i="32">
      <x v="32"/>
      <x/>
    </i>
    <i i="33">
      <x v="33"/>
      <x/>
    </i>
    <i i="34">
      <x v="34"/>
      <x/>
    </i>
    <i i="35">
      <x v="35"/>
      <x/>
    </i>
    <i i="36">
      <x v="36"/>
      <x/>
    </i>
    <i i="37">
      <x v="37"/>
      <x/>
    </i>
    <i i="38">
      <x v="38"/>
      <x/>
    </i>
    <i i="39">
      <x v="39"/>
      <x/>
    </i>
    <i i="40">
      <x v="40"/>
      <x/>
    </i>
    <i i="41">
      <x v="41"/>
      <x/>
    </i>
    <i i="42">
      <x v="42"/>
      <x/>
    </i>
    <i i="43">
      <x v="43"/>
      <x/>
    </i>
    <i i="44">
      <x v="44"/>
      <x/>
    </i>
    <i i="45">
      <x v="45"/>
      <x/>
    </i>
    <i i="46">
      <x v="46"/>
      <x/>
    </i>
    <i i="47">
      <x v="47"/>
      <x/>
    </i>
    <i i="48">
      <x v="48"/>
      <x/>
    </i>
    <i i="49">
      <x v="49"/>
      <x/>
    </i>
    <i i="50">
      <x v="50"/>
      <x/>
    </i>
    <i i="51">
      <x v="51"/>
      <x/>
    </i>
    <i i="52">
      <x v="52"/>
      <x/>
    </i>
    <i i="53">
      <x v="53"/>
      <x/>
    </i>
    <i i="54">
      <x v="54"/>
      <x/>
    </i>
    <i i="55">
      <x v="55"/>
      <x/>
    </i>
    <i i="56">
      <x v="56"/>
      <x/>
    </i>
    <i i="57">
      <x v="57"/>
      <x/>
    </i>
    <i i="58">
      <x v="58"/>
      <x/>
    </i>
    <i i="59">
      <x v="59"/>
      <x/>
    </i>
    <i i="60">
      <x v="60"/>
      <x/>
    </i>
    <i i="61">
      <x v="61"/>
      <x/>
    </i>
    <i i="62">
      <x v="62"/>
      <x/>
    </i>
    <i i="63">
      <x v="63"/>
      <x/>
    </i>
    <i i="64">
      <x v="64"/>
      <x/>
    </i>
    <i i="65">
      <x v="65"/>
      <x/>
    </i>
    <i i="66">
      <x v="66"/>
      <x/>
    </i>
    <i i="67">
      <x v="67"/>
      <x/>
    </i>
    <i i="68">
      <x v="68"/>
      <x/>
    </i>
    <i i="69">
      <x v="69"/>
      <x/>
    </i>
    <i i="70">
      <x v="70"/>
      <x/>
    </i>
    <i i="71">
      <x v="71"/>
      <x/>
    </i>
    <i i="72">
      <x v="72"/>
      <x/>
    </i>
    <i i="73">
      <x v="73"/>
      <x/>
    </i>
    <i i="74">
      <x v="74"/>
      <x/>
    </i>
    <i i="75">
      <x v="75"/>
      <x/>
    </i>
    <i i="76">
      <x v="76"/>
      <x/>
    </i>
    <i i="77">
      <x v="77"/>
      <x/>
    </i>
    <i i="78">
      <x v="78"/>
      <x/>
    </i>
    <i i="79">
      <x v="79"/>
      <x/>
    </i>
    <i i="80">
      <x v="80"/>
      <x/>
    </i>
    <i i="81">
      <x v="81"/>
      <x/>
    </i>
    <i i="82">
      <x v="82"/>
      <x/>
    </i>
    <i i="83">
      <x v="83"/>
      <x/>
    </i>
    <i i="84">
      <x v="84"/>
      <x/>
    </i>
    <i i="85">
      <x v="85"/>
      <x/>
    </i>
  </colItems>
  <dataFields count="86">
    <dataField name="0歳" fld="14" baseField="12" baseItem="0"/>
    <dataField name="1歳" fld="13" baseField="12" baseItem="0"/>
    <dataField name="2歳" fld="0" baseField="12" baseItem="0"/>
    <dataField name="3歳" fld="1" baseField="12" baseItem="0"/>
    <dataField name="4歳" fld="2" baseField="12" baseItem="0"/>
    <dataField name="5歳" fld="3" baseField="12" baseItem="0"/>
    <dataField name="6歳" fld="4" baseField="12" baseItem="0"/>
    <dataField name="7歳" fld="5" baseField="12" baseItem="0"/>
    <dataField name="8歳" fld="6" baseField="12" baseItem="0"/>
    <dataField name="9歳" fld="7" baseField="12" baseItem="0"/>
    <dataField name="10歳" fld="8" baseField="12" baseItem="0"/>
    <dataField name="11歳" fld="9" baseField="12" baseItem="0"/>
    <dataField name="12歳" fld="10" baseField="12" baseItem="0"/>
    <dataField name="13歳" fld="11" baseField="12" baseItem="0"/>
    <dataField name="14歳" fld="15" baseField="12" baseItem="0"/>
    <dataField name="15歳" fld="16" baseField="12" baseItem="0"/>
    <dataField name="16歳" fld="17" baseField="12" baseItem="0"/>
    <dataField name="17歳" fld="18" baseField="12" baseItem="0"/>
    <dataField name="18歳" fld="19" baseField="12" baseItem="0"/>
    <dataField name="19歳" fld="20" baseField="12" baseItem="0"/>
    <dataField name="20歳" fld="23" baseField="12" baseItem="0"/>
    <dataField name="21歳" fld="21" baseField="12" baseItem="0"/>
    <dataField name="22歳" fld="22" baseField="12" baseItem="0"/>
    <dataField name="23歳" fld="24" baseField="12" baseItem="0"/>
    <dataField name="24歳" fld="25" baseField="12" baseItem="0"/>
    <dataField name="25歳" fld="26" baseField="12" baseItem="0"/>
    <dataField name="26歳" fld="27" baseField="12" baseItem="0"/>
    <dataField name="27歳" fld="28" baseField="12" baseItem="0"/>
    <dataField name="28歳" fld="29" baseField="12" baseItem="0"/>
    <dataField name="29歳" fld="30" baseField="12" baseItem="0"/>
    <dataField name="30歳" fld="31" baseField="12" baseItem="0"/>
    <dataField name="31歳" fld="34" baseField="12" baseItem="0"/>
    <dataField name="32歳" fld="32" baseField="12" baseItem="0"/>
    <dataField name="33歳" fld="33" baseField="12" baseItem="0"/>
    <dataField name="34歳" fld="35" baseField="12" baseItem="0"/>
    <dataField name="35歳" fld="36" baseField="12" baseItem="0"/>
    <dataField name="36歳" fld="37" baseField="12" baseItem="0"/>
    <dataField name="37歳" fld="38" baseField="12" baseItem="0"/>
    <dataField name="38歳" fld="39" baseField="12" baseItem="0"/>
    <dataField name="39歳" fld="41" baseField="12" baseItem="0"/>
    <dataField name="40歳" fld="40" baseField="12" baseItem="0"/>
    <dataField name="41歳" fld="42" baseField="12" baseItem="0"/>
    <dataField name="42歳" fld="44" baseField="12" baseItem="0"/>
    <dataField name="43歳" fld="43" baseField="12" baseItem="0"/>
    <dataField name="44歳" fld="45" baseField="12" baseItem="0"/>
    <dataField name="45歳" fld="46" baseField="12" baseItem="0"/>
    <dataField name="46歳" fld="47" baseField="12" baseItem="0"/>
    <dataField name="47歳" fld="48" baseField="12" baseItem="0"/>
    <dataField name="48歳" fld="49" baseField="12" baseItem="0"/>
    <dataField name="49歳" fld="50" baseField="12" baseItem="0"/>
    <dataField name="50歳" fld="51" baseField="12" baseItem="0"/>
    <dataField name="51歳" fld="52" baseField="12" baseItem="0"/>
    <dataField name="52歳" fld="53" baseField="12" baseItem="0"/>
    <dataField name="53歳" fld="54" baseField="12" baseItem="0"/>
    <dataField name="54歳" fld="55" baseField="12" baseItem="0"/>
    <dataField name="55歳" fld="56" baseField="12" baseItem="0"/>
    <dataField name="56歳" fld="57" baseField="12" baseItem="0"/>
    <dataField name="57歳" fld="58" baseField="12" baseItem="0"/>
    <dataField name="58歳" fld="59" baseField="12" baseItem="0"/>
    <dataField name="59歳" fld="60" baseField="12" baseItem="0"/>
    <dataField name="60歳" fld="61" baseField="12" baseItem="0"/>
    <dataField name="61歳" fld="62" baseField="12" baseItem="0"/>
    <dataField name="62歳" fld="63" baseField="12" baseItem="0"/>
    <dataField name="63歳" fld="64" baseField="12" baseItem="0"/>
    <dataField name="64歳" fld="65" baseField="12" baseItem="0"/>
    <dataField name="65歳" fld="66" baseField="12" baseItem="0"/>
    <dataField name="66歳" fld="67" baseField="12" baseItem="0"/>
    <dataField name="67歳" fld="68" baseField="12" baseItem="0"/>
    <dataField name="68歳" fld="69" baseField="12" baseItem="0"/>
    <dataField name="69歳" fld="70" baseField="12" baseItem="0"/>
    <dataField name="70歳" fld="71" baseField="12" baseItem="0"/>
    <dataField name="71歳" fld="72" baseField="12" baseItem="0"/>
    <dataField name="72歳" fld="73" baseField="12" baseItem="0"/>
    <dataField name="73歳" fld="74" baseField="12" baseItem="0"/>
    <dataField name="74歳" fld="75" baseField="12" baseItem="0"/>
    <dataField name="75歳" fld="76" baseField="12" baseItem="0"/>
    <dataField name="76歳" fld="77" baseField="12" baseItem="0"/>
    <dataField name="77歳" fld="78" baseField="12" baseItem="0"/>
    <dataField name="78歳" fld="79" baseField="12" baseItem="0"/>
    <dataField name="79歳" fld="80" baseField="12" baseItem="0"/>
    <dataField name="80歳" fld="81" baseField="12" baseItem="0"/>
    <dataField name="81歳" fld="82" baseField="12" baseItem="0"/>
    <dataField name="82歳" fld="83" baseField="12" baseItem="0"/>
    <dataField name="83歳" fld="84" baseField="12" baseItem="0"/>
    <dataField name="84歳" fld="85" baseField="12" baseItem="0"/>
    <dataField name="85歳以上" fld="86" baseField="12" baseItem="0"/>
  </dataFields>
  <pivotHierarchies count="182"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0歳"/>
    <pivotHierarchy dragToData="1" caption="1歳"/>
    <pivotHierarchy dragToData="1" caption="2歳"/>
    <pivotHierarchy dragToData="1" caption="3歳"/>
    <pivotHierarchy dragToData="1" caption="4歳"/>
    <pivotHierarchy dragToData="1" caption="5歳"/>
    <pivotHierarchy dragToData="1" caption="6歳"/>
    <pivotHierarchy dragToData="1" caption="7歳"/>
    <pivotHierarchy dragToData="1" caption="8歳"/>
    <pivotHierarchy dragToData="1" caption="9歳"/>
    <pivotHierarchy dragToData="1" caption="10歳"/>
    <pivotHierarchy dragToData="1" caption="11歳"/>
    <pivotHierarchy dragToData="1" caption="12歳"/>
    <pivotHierarchy dragToData="1" caption="13歳"/>
    <pivotHierarchy dragToData="1" caption="14歳"/>
    <pivotHierarchy dragToData="1" caption="15歳"/>
    <pivotHierarchy dragToData="1" caption="16歳"/>
    <pivotHierarchy dragToData="1" caption="17歳"/>
    <pivotHierarchy dragToData="1" caption="18歳"/>
    <pivotHierarchy dragToData="1" caption="19歳"/>
    <pivotHierarchy dragToData="1" caption="21歳"/>
    <pivotHierarchy dragToData="1" caption="22歳"/>
    <pivotHierarchy dragToData="1" caption="20歳"/>
    <pivotHierarchy dragToData="1" caption="23歳"/>
    <pivotHierarchy dragToData="1" caption="24歳"/>
    <pivotHierarchy dragToData="1" caption="25歳"/>
    <pivotHierarchy dragToData="1" caption="26歳"/>
    <pivotHierarchy dragToData="1" caption="27歳"/>
    <pivotHierarchy dragToData="1" caption="28歳"/>
    <pivotHierarchy dragToData="1" caption="29歳"/>
    <pivotHierarchy dragToData="1" caption="30歳"/>
    <pivotHierarchy dragToData="1" caption="32歳"/>
    <pivotHierarchy dragToData="1" caption="33歳"/>
    <pivotHierarchy dragToData="1" caption="31歳"/>
    <pivotHierarchy dragToData="1" caption="34歳"/>
    <pivotHierarchy dragToData="1" caption="35歳"/>
    <pivotHierarchy dragToData="1" caption="36歳"/>
    <pivotHierarchy dragToData="1" caption="37歳"/>
    <pivotHierarchy dragToData="1" caption="38歳"/>
    <pivotHierarchy dragToData="1" caption="40歳"/>
    <pivotHierarchy dragToData="1" caption="39歳"/>
    <pivotHierarchy dragToData="1" caption="41歳"/>
    <pivotHierarchy dragToData="1" caption="43歳"/>
    <pivotHierarchy dragToData="1" caption="42歳"/>
    <pivotHierarchy dragToData="1" caption="44歳"/>
    <pivotHierarchy dragToData="1" caption="45歳"/>
    <pivotHierarchy dragToData="1" caption="46歳"/>
    <pivotHierarchy dragToData="1" caption="47歳"/>
    <pivotHierarchy dragToData="1" caption="48歳"/>
    <pivotHierarchy dragToData="1" caption="49歳"/>
    <pivotHierarchy dragToData="1" caption="50歳"/>
    <pivotHierarchy dragToData="1" caption="51歳"/>
    <pivotHierarchy dragToData="1" caption="52歳"/>
    <pivotHierarchy dragToData="1" caption="53歳"/>
    <pivotHierarchy dragToData="1" caption="54歳"/>
    <pivotHierarchy dragToData="1" caption="55歳"/>
    <pivotHierarchy dragToData="1" caption="56歳"/>
    <pivotHierarchy dragToData="1" caption="57歳"/>
    <pivotHierarchy dragToData="1" caption="58歳"/>
    <pivotHierarchy dragToData="1" caption="59歳"/>
    <pivotHierarchy dragToData="1" caption="60歳"/>
    <pivotHierarchy dragToData="1" caption="61歳"/>
    <pivotHierarchy dragToData="1" caption="62歳"/>
    <pivotHierarchy dragToData="1" caption="63歳"/>
    <pivotHierarchy dragToData="1" caption="64歳"/>
    <pivotHierarchy dragToData="1" caption="65歳"/>
    <pivotHierarchy dragToData="1" caption="66歳"/>
    <pivotHierarchy dragToData="1" caption="67歳"/>
    <pivotHierarchy dragToData="1" caption="68歳"/>
    <pivotHierarchy dragToData="1" caption="69歳"/>
    <pivotHierarchy dragToData="1" caption="70歳"/>
    <pivotHierarchy dragToData="1" caption="71歳"/>
    <pivotHierarchy dragToData="1" caption="72歳"/>
    <pivotHierarchy dragToData="1" caption="73歳"/>
    <pivotHierarchy dragToData="1" caption="74歳"/>
    <pivotHierarchy dragToData="1" caption="75歳"/>
    <pivotHierarchy dragToData="1" caption="76歳"/>
    <pivotHierarchy dragToData="1" caption="77歳"/>
    <pivotHierarchy dragToData="1" caption="78歳"/>
    <pivotHierarchy dragToData="1" caption="79歳"/>
    <pivotHierarchy dragToData="1" caption="80歳"/>
    <pivotHierarchy dragToData="1" caption="81歳"/>
    <pivotHierarchy dragToData="1" caption="82歳"/>
    <pivotHierarchy dragToData="1" caption="83歳"/>
    <pivotHierarchy dragToData="1" caption="84歳"/>
    <pivotHierarchy dragToData="1" caption="85歳以上"/>
  </pivotHierarchies>
  <pivotTableStyleInfo name="PivotStyleLight16" showRowHeaders="1" showColHeaders="1" showRowStripes="0" showColStripes="0" showLastColumn="1"/>
  <colHierarchiesUsage count="2">
    <colHierarchyUsage hierarchyUsage="-2"/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マスターデータ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359110-41E3-4322-B37F-B72DA6AAA5F2}" name="各歳別人口③" cacheId="4" dataPosition="0" applyNumberFormats="0" applyBorderFormats="0" applyFontFormats="0" applyPatternFormats="0" applyAlignmentFormats="0" applyWidthHeightFormats="1" dataCaption="値" updatedVersion="6" minRefreshableVersion="3" useAutoFormatting="1" subtotalHiddenItems="1" rowGrandTotals="0" colGrandTotals="0" itemPrintTitles="1" createdVersion="6" indent="0" outline="1" outlineData="1" multipleFieldFilters="0">
  <location ref="A1:CI23" firstHeaderRow="1" firstDataRow="3" firstDataCol="1"/>
  <pivotFields count="89">
    <pivotField axis="axisRow" allDrilled="1" subtotalTop="0" showAll="0" dataSourceSort="1" defaultSubtotal="0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axis="axisCol" allDrilled="1" subtotalTop="0" showAll="0" dataSourceSort="1" defaultSubtotal="0" defaultAttributeDrillState="1">
      <items count="1">
        <item s="1" x="0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</rowItems>
  <colFields count="2">
    <field x="-2"/>
    <field x="1"/>
  </colFields>
  <colItems count="86">
    <i>
      <x/>
      <x/>
    </i>
    <i i="1">
      <x v="1"/>
      <x/>
    </i>
    <i i="2">
      <x v="2"/>
      <x/>
    </i>
    <i i="3">
      <x v="3"/>
      <x/>
    </i>
    <i i="4">
      <x v="4"/>
      <x/>
    </i>
    <i i="5">
      <x v="5"/>
      <x/>
    </i>
    <i i="6">
      <x v="6"/>
      <x/>
    </i>
    <i i="7">
      <x v="7"/>
      <x/>
    </i>
    <i i="8">
      <x v="8"/>
      <x/>
    </i>
    <i i="9">
      <x v="9"/>
      <x/>
    </i>
    <i i="10">
      <x v="10"/>
      <x/>
    </i>
    <i i="11">
      <x v="11"/>
      <x/>
    </i>
    <i i="12">
      <x v="12"/>
      <x/>
    </i>
    <i i="13">
      <x v="13"/>
      <x/>
    </i>
    <i i="14">
      <x v="14"/>
      <x/>
    </i>
    <i i="15">
      <x v="15"/>
      <x/>
    </i>
    <i i="16">
      <x v="16"/>
      <x/>
    </i>
    <i i="17">
      <x v="17"/>
      <x/>
    </i>
    <i i="18">
      <x v="18"/>
      <x/>
    </i>
    <i i="19">
      <x v="19"/>
      <x/>
    </i>
    <i i="20">
      <x v="20"/>
      <x/>
    </i>
    <i i="21">
      <x v="21"/>
      <x/>
    </i>
    <i i="22">
      <x v="22"/>
      <x/>
    </i>
    <i i="23">
      <x v="23"/>
      <x/>
    </i>
    <i i="24">
      <x v="24"/>
      <x/>
    </i>
    <i i="25">
      <x v="25"/>
      <x/>
    </i>
    <i i="26">
      <x v="26"/>
      <x/>
    </i>
    <i i="27">
      <x v="27"/>
      <x/>
    </i>
    <i i="28">
      <x v="28"/>
      <x/>
    </i>
    <i i="29">
      <x v="29"/>
      <x/>
    </i>
    <i i="30">
      <x v="30"/>
      <x/>
    </i>
    <i i="31">
      <x v="31"/>
      <x/>
    </i>
    <i i="32">
      <x v="32"/>
      <x/>
    </i>
    <i i="33">
      <x v="33"/>
      <x/>
    </i>
    <i i="34">
      <x v="34"/>
      <x/>
    </i>
    <i i="35">
      <x v="35"/>
      <x/>
    </i>
    <i i="36">
      <x v="36"/>
      <x/>
    </i>
    <i i="37">
      <x v="37"/>
      <x/>
    </i>
    <i i="38">
      <x v="38"/>
      <x/>
    </i>
    <i i="39">
      <x v="39"/>
      <x/>
    </i>
    <i i="40">
      <x v="40"/>
      <x/>
    </i>
    <i i="41">
      <x v="41"/>
      <x/>
    </i>
    <i i="42">
      <x v="42"/>
      <x/>
    </i>
    <i i="43">
      <x v="43"/>
      <x/>
    </i>
    <i i="44">
      <x v="44"/>
      <x/>
    </i>
    <i i="45">
      <x v="45"/>
      <x/>
    </i>
    <i i="46">
      <x v="46"/>
      <x/>
    </i>
    <i i="47">
      <x v="47"/>
      <x/>
    </i>
    <i i="48">
      <x v="48"/>
      <x/>
    </i>
    <i i="49">
      <x v="49"/>
      <x/>
    </i>
    <i i="50">
      <x v="50"/>
      <x/>
    </i>
    <i i="51">
      <x v="51"/>
      <x/>
    </i>
    <i i="52">
      <x v="52"/>
      <x/>
    </i>
    <i i="53">
      <x v="53"/>
      <x/>
    </i>
    <i i="54">
      <x v="54"/>
      <x/>
    </i>
    <i i="55">
      <x v="55"/>
      <x/>
    </i>
    <i i="56">
      <x v="56"/>
      <x/>
    </i>
    <i i="57">
      <x v="57"/>
      <x/>
    </i>
    <i i="58">
      <x v="58"/>
      <x/>
    </i>
    <i i="59">
      <x v="59"/>
      <x/>
    </i>
    <i i="60">
      <x v="60"/>
      <x/>
    </i>
    <i i="61">
      <x v="61"/>
      <x/>
    </i>
    <i i="62">
      <x v="62"/>
      <x/>
    </i>
    <i i="63">
      <x v="63"/>
      <x/>
    </i>
    <i i="64">
      <x v="64"/>
      <x/>
    </i>
    <i i="65">
      <x v="65"/>
      <x/>
    </i>
    <i i="66">
      <x v="66"/>
      <x/>
    </i>
    <i i="67">
      <x v="67"/>
      <x/>
    </i>
    <i i="68">
      <x v="68"/>
      <x/>
    </i>
    <i i="69">
      <x v="69"/>
      <x/>
    </i>
    <i i="70">
      <x v="70"/>
      <x/>
    </i>
    <i i="71">
      <x v="71"/>
      <x/>
    </i>
    <i i="72">
      <x v="72"/>
      <x/>
    </i>
    <i i="73">
      <x v="73"/>
      <x/>
    </i>
    <i i="74">
      <x v="74"/>
      <x/>
    </i>
    <i i="75">
      <x v="75"/>
      <x/>
    </i>
    <i i="76">
      <x v="76"/>
      <x/>
    </i>
    <i i="77">
      <x v="77"/>
      <x/>
    </i>
    <i i="78">
      <x v="78"/>
      <x/>
    </i>
    <i i="79">
      <x v="79"/>
      <x/>
    </i>
    <i i="80">
      <x v="80"/>
      <x/>
    </i>
    <i i="81">
      <x v="81"/>
      <x/>
    </i>
    <i i="82">
      <x v="82"/>
      <x/>
    </i>
    <i i="83">
      <x v="83"/>
      <x/>
    </i>
    <i i="84">
      <x v="84"/>
      <x/>
    </i>
    <i i="85">
      <x v="85"/>
      <x/>
    </i>
  </colItems>
  <dataFields count="86">
    <dataField name="0歳" fld="2" baseField="0" baseItem="0"/>
    <dataField name="1歳" fld="3" baseField="0" baseItem="0"/>
    <dataField name="2歳" fld="4" baseField="0" baseItem="0"/>
    <dataField name="3歳" fld="5" baseField="0" baseItem="0"/>
    <dataField name="4歳" fld="6" baseField="0" baseItem="0"/>
    <dataField name="5歳" fld="7" baseField="0" baseItem="0"/>
    <dataField name="6歳" fld="8" baseField="0" baseItem="0"/>
    <dataField name="7歳" fld="9" baseField="0" baseItem="0"/>
    <dataField name="8歳" fld="10" baseField="0" baseItem="0"/>
    <dataField name="9歳" fld="11" baseField="0" baseItem="0"/>
    <dataField name="10歳" fld="12" baseField="0" baseItem="0"/>
    <dataField name="11歳" fld="13" baseField="0" baseItem="0"/>
    <dataField name="12歳" fld="14" baseField="0" baseItem="0"/>
    <dataField name="13歳" fld="15" baseField="0" baseItem="0"/>
    <dataField name="14歳" fld="16" baseField="0" baseItem="0"/>
    <dataField name="15歳" fld="17" baseField="0" baseItem="0"/>
    <dataField name="16歳" fld="18" baseField="0" baseItem="0"/>
    <dataField name="17歳" fld="19" baseField="0" baseItem="0"/>
    <dataField name="18歳" fld="20" baseField="0" baseItem="0"/>
    <dataField name="19歳" fld="21" baseField="0" baseItem="0"/>
    <dataField name="20歳" fld="22" baseField="0" baseItem="0"/>
    <dataField name="21歳" fld="23" baseField="0" baseItem="0"/>
    <dataField name="22歳" fld="24" baseField="0" baseItem="0"/>
    <dataField name="23歳" fld="25" baseField="0" baseItem="0"/>
    <dataField name="24歳" fld="26" baseField="0" baseItem="0"/>
    <dataField name="25歳" fld="27" baseField="0" baseItem="0"/>
    <dataField name="26歳" fld="28" baseField="0" baseItem="0"/>
    <dataField name="27歳" fld="29" baseField="0" baseItem="0"/>
    <dataField name="28歳" fld="30" baseField="0" baseItem="0"/>
    <dataField name="29歳" fld="31" baseField="0" baseItem="0"/>
    <dataField name="30歳" fld="32" baseField="0" baseItem="0"/>
    <dataField name="31歳" fld="33" baseField="0" baseItem="0"/>
    <dataField name="32歳" fld="34" baseField="0" baseItem="0"/>
    <dataField name="33歳" fld="35" baseField="0" baseItem="0"/>
    <dataField name="34歳" fld="36" baseField="0" baseItem="0"/>
    <dataField name="35歳" fld="37" baseField="0" baseItem="0"/>
    <dataField name="36歳" fld="38" baseField="0" baseItem="0"/>
    <dataField name="37歳" fld="39" baseField="0" baseItem="0"/>
    <dataField name="38歳" fld="40" baseField="0" baseItem="0"/>
    <dataField name="39歳" fld="41" baseField="0" baseItem="0"/>
    <dataField name="40歳" fld="42" baseField="0" baseItem="0"/>
    <dataField name="41歳" fld="43" baseField="0" baseItem="0"/>
    <dataField name="42歳" fld="44" baseField="0" baseItem="0"/>
    <dataField name="43歳" fld="45" baseField="0" baseItem="0"/>
    <dataField name="44歳" fld="46" baseField="0" baseItem="0"/>
    <dataField name="45歳" fld="47" baseField="0" baseItem="0"/>
    <dataField name="46歳" fld="48" baseField="0" baseItem="0"/>
    <dataField name="47歳" fld="49" baseField="0" baseItem="0"/>
    <dataField name="48歳" fld="50" baseField="0" baseItem="0"/>
    <dataField name="49歳" fld="51" baseField="0" baseItem="0"/>
    <dataField name="50歳" fld="52" baseField="0" baseItem="0"/>
    <dataField name="51歳" fld="53" baseField="0" baseItem="0"/>
    <dataField name="52歳" fld="54" baseField="0" baseItem="0"/>
    <dataField name="53歳" fld="55" baseField="0" baseItem="0"/>
    <dataField name="54歳" fld="56" baseField="0" baseItem="0"/>
    <dataField name="55歳" fld="57" baseField="0" baseItem="0"/>
    <dataField name="56歳" fld="58" baseField="0" baseItem="0"/>
    <dataField name="57歳" fld="59" baseField="0" baseItem="0"/>
    <dataField name="58歳" fld="60" baseField="0" baseItem="0"/>
    <dataField name="59歳" fld="61" baseField="0" baseItem="0"/>
    <dataField name="60歳" fld="62" baseField="0" baseItem="0"/>
    <dataField name="61歳" fld="63" baseField="0" baseItem="0"/>
    <dataField name="62歳" fld="64" baseField="0" baseItem="0"/>
    <dataField name="63歳" fld="65" baseField="0" baseItem="0"/>
    <dataField name="64歳" fld="66" baseField="0" baseItem="0"/>
    <dataField name="65歳" fld="67" baseField="0" baseItem="0"/>
    <dataField name="66歳" fld="68" baseField="0" baseItem="0"/>
    <dataField name="67歳" fld="69" baseField="0" baseItem="0"/>
    <dataField name="68歳" fld="70" baseField="0" baseItem="0"/>
    <dataField name="69歳" fld="71" baseField="0" baseItem="0"/>
    <dataField name="70歳" fld="72" baseField="0" baseItem="0"/>
    <dataField name="71歳" fld="73" baseField="0" baseItem="0"/>
    <dataField name="72歳" fld="74" baseField="0" baseItem="0"/>
    <dataField name="73歳" fld="75" baseField="0" baseItem="0"/>
    <dataField name="74歳" fld="76" baseField="0" baseItem="0"/>
    <dataField name="75歳" fld="77" baseField="0" baseItem="0"/>
    <dataField name="76歳" fld="78" baseField="0" baseItem="0"/>
    <dataField name="77歳" fld="79" baseField="0" baseItem="0"/>
    <dataField name="78歳" fld="80" baseField="0" baseItem="0"/>
    <dataField name="79歳" fld="81" baseField="0" baseItem="0"/>
    <dataField name="80歳" fld="82" baseField="0" baseItem="0"/>
    <dataField name="81歳" fld="83" baseField="0" baseItem="0"/>
    <dataField name="82歳" fld="84" baseField="0" baseItem="0"/>
    <dataField name="83歳" fld="85" baseField="0" baseItem="0"/>
    <dataField name="84歳" fld="86" baseField="0" baseItem="0"/>
    <dataField name="85歳以上" fld="87" baseField="0" baseItem="0"/>
  </dataFields>
  <pivotHierarchies count="18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0歳"/>
    <pivotHierarchy dragToData="1" caption="1歳"/>
    <pivotHierarchy dragToData="1" caption="2歳"/>
    <pivotHierarchy dragToData="1" caption="3歳"/>
    <pivotHierarchy dragToData="1" caption="4歳"/>
    <pivotHierarchy dragToData="1" caption="5歳"/>
    <pivotHierarchy dragToData="1" caption="6歳"/>
    <pivotHierarchy dragToData="1" caption="7歳"/>
    <pivotHierarchy dragToData="1" caption="8歳"/>
    <pivotHierarchy dragToData="1" caption="9歳"/>
    <pivotHierarchy dragToData="1" caption="10歳"/>
    <pivotHierarchy dragToData="1" caption="11歳"/>
    <pivotHierarchy dragToData="1" caption="12歳"/>
    <pivotHierarchy dragToData="1" caption="13歳"/>
    <pivotHierarchy dragToData="1" caption="14歳"/>
    <pivotHierarchy dragToData="1" caption="15歳"/>
    <pivotHierarchy dragToData="1" caption="16歳"/>
    <pivotHierarchy dragToData="1" caption="17歳"/>
    <pivotHierarchy dragToData="1" caption="18歳"/>
    <pivotHierarchy dragToData="1" caption="19歳"/>
    <pivotHierarchy dragToData="1" caption="21歳"/>
    <pivotHierarchy dragToData="1" caption="22歳"/>
    <pivotHierarchy dragToData="1" caption="20歳"/>
    <pivotHierarchy dragToData="1" caption="23歳"/>
    <pivotHierarchy dragToData="1" caption="24歳"/>
    <pivotHierarchy dragToData="1" caption="25歳"/>
    <pivotHierarchy dragToData="1" caption="26歳"/>
    <pivotHierarchy dragToData="1" caption="27歳"/>
    <pivotHierarchy dragToData="1" caption="28歳"/>
    <pivotHierarchy dragToData="1" caption="29歳"/>
    <pivotHierarchy dragToData="1" caption="30歳"/>
    <pivotHierarchy dragToData="1" caption="32歳"/>
    <pivotHierarchy dragToData="1" caption="33歳"/>
    <pivotHierarchy dragToData="1" caption="31歳"/>
    <pivotHierarchy dragToData="1" caption="34歳"/>
    <pivotHierarchy dragToData="1" caption="35歳"/>
    <pivotHierarchy dragToData="1" caption="36歳"/>
    <pivotHierarchy dragToData="1" caption="37歳"/>
    <pivotHierarchy dragToData="1" caption="38歳"/>
    <pivotHierarchy dragToData="1" caption="40歳"/>
    <pivotHierarchy dragToData="1" caption="39歳"/>
    <pivotHierarchy dragToData="1" caption="41歳"/>
    <pivotHierarchy dragToData="1" caption="43歳"/>
    <pivotHierarchy dragToData="1" caption="42歳"/>
    <pivotHierarchy dragToData="1" caption="44歳"/>
    <pivotHierarchy dragToData="1" caption="45歳"/>
    <pivotHierarchy dragToData="1" caption="46歳"/>
    <pivotHierarchy dragToData="1" caption="47歳"/>
    <pivotHierarchy dragToData="1" caption="48歳"/>
    <pivotHierarchy dragToData="1" caption="49歳"/>
    <pivotHierarchy dragToData="1" caption="50歳"/>
    <pivotHierarchy dragToData="1" caption="51歳"/>
    <pivotHierarchy dragToData="1" caption="52歳"/>
    <pivotHierarchy dragToData="1" caption="53歳"/>
    <pivotHierarchy dragToData="1" caption="54歳"/>
    <pivotHierarchy dragToData="1" caption="55歳"/>
    <pivotHierarchy dragToData="1" caption="56歳"/>
    <pivotHierarchy dragToData="1" caption="57歳"/>
    <pivotHierarchy dragToData="1" caption="58歳"/>
    <pivotHierarchy dragToData="1" caption="59歳"/>
    <pivotHierarchy dragToData="1" caption="60歳"/>
    <pivotHierarchy dragToData="1" caption="61歳"/>
    <pivotHierarchy dragToData="1" caption="62歳"/>
    <pivotHierarchy dragToData="1" caption="63歳"/>
    <pivotHierarchy dragToData="1" caption="64歳"/>
    <pivotHierarchy dragToData="1" caption="65歳"/>
    <pivotHierarchy dragToData="1" caption="66歳"/>
    <pivotHierarchy dragToData="1" caption="67歳"/>
    <pivotHierarchy dragToData="1" caption="68歳"/>
    <pivotHierarchy dragToData="1" caption="69歳"/>
    <pivotHierarchy dragToData="1" caption="70歳"/>
    <pivotHierarchy dragToData="1" caption="71歳"/>
    <pivotHierarchy dragToData="1" caption="72歳"/>
    <pivotHierarchy dragToData="1" caption="73歳"/>
    <pivotHierarchy dragToData="1" caption="74歳"/>
    <pivotHierarchy dragToData="1" caption="75歳"/>
    <pivotHierarchy dragToData="1" caption="76歳"/>
    <pivotHierarchy dragToData="1" caption="77歳"/>
    <pivotHierarchy dragToData="1" caption="78歳"/>
    <pivotHierarchy dragToData="1" caption="79歳"/>
    <pivotHierarchy dragToData="1" caption="80歳"/>
    <pivotHierarchy dragToData="1" caption="81歳"/>
    <pivotHierarchy dragToData="1" caption="82歳"/>
    <pivotHierarchy dragToData="1" caption="83歳"/>
    <pivotHierarchy dragToData="1" caption="84歳"/>
    <pivotHierarchy dragToData="1" caption="85歳以上"/>
  </pivotHierarchies>
  <pivotTableStyleInfo name="PivotStyleLight16" showRowHeaders="1" showColHeaders="1" showRowStripes="0" showColStripes="0" showLastColumn="1"/>
  <rowHierarchiesUsage count="1">
    <rowHierarchyUsage hierarchyUsage="0"/>
  </rowHierarchiesUsage>
  <colHierarchiesUsage count="2">
    <colHierarchyUsage hierarchyUsage="-2"/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マスターデータ]"/>
        <x15:activeTabTopLevelEntity name="[行政センター_時系列]"/>
        <x15:activeTabTopLevelEntity name="[町丁目_時系列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DD2EB7-B843-46D3-9BC4-6E9956C0585C}" name="各歳別人口④" cacheId="5" dataPosition="0" applyNumberFormats="0" applyBorderFormats="0" applyFontFormats="0" applyPatternFormats="0" applyAlignmentFormats="0" applyWidthHeightFormats="1" dataCaption="値" updatedVersion="6" minRefreshableVersion="3" useAutoFormatting="1" subtotalHiddenItems="1" rowGrandTotals="0" colGrandTotals="0" itemPrintTitles="1" createdVersion="6" indent="0" outline="1" outlineData="1" multipleFieldFilters="0">
  <location ref="A1:CI23" firstHeaderRow="1" firstDataRow="3" firstDataCol="1"/>
  <pivotFields count="89">
    <pivotField axis="axisRow" allDrilled="1" subtotalTop="0" showAll="0" dataSourceSort="1" defaultSubtotal="0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axis="axisCol" allDrilled="1" subtotalTop="0" showAll="0" dataSourceSort="1" defaultSubtotal="0" defaultAttributeDrillState="1">
      <items count="1">
        <item s="1" x="0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</rowItems>
  <colFields count="2">
    <field x="-2"/>
    <field x="1"/>
  </colFields>
  <colItems count="86">
    <i>
      <x/>
      <x/>
    </i>
    <i i="1">
      <x v="1"/>
      <x/>
    </i>
    <i i="2">
      <x v="2"/>
      <x/>
    </i>
    <i i="3">
      <x v="3"/>
      <x/>
    </i>
    <i i="4">
      <x v="4"/>
      <x/>
    </i>
    <i i="5">
      <x v="5"/>
      <x/>
    </i>
    <i i="6">
      <x v="6"/>
      <x/>
    </i>
    <i i="7">
      <x v="7"/>
      <x/>
    </i>
    <i i="8">
      <x v="8"/>
      <x/>
    </i>
    <i i="9">
      <x v="9"/>
      <x/>
    </i>
    <i i="10">
      <x v="10"/>
      <x/>
    </i>
    <i i="11">
      <x v="11"/>
      <x/>
    </i>
    <i i="12">
      <x v="12"/>
      <x/>
    </i>
    <i i="13">
      <x v="13"/>
      <x/>
    </i>
    <i i="14">
      <x v="14"/>
      <x/>
    </i>
    <i i="15">
      <x v="15"/>
      <x/>
    </i>
    <i i="16">
      <x v="16"/>
      <x/>
    </i>
    <i i="17">
      <x v="17"/>
      <x/>
    </i>
    <i i="18">
      <x v="18"/>
      <x/>
    </i>
    <i i="19">
      <x v="19"/>
      <x/>
    </i>
    <i i="20">
      <x v="20"/>
      <x/>
    </i>
    <i i="21">
      <x v="21"/>
      <x/>
    </i>
    <i i="22">
      <x v="22"/>
      <x/>
    </i>
    <i i="23">
      <x v="23"/>
      <x/>
    </i>
    <i i="24">
      <x v="24"/>
      <x/>
    </i>
    <i i="25">
      <x v="25"/>
      <x/>
    </i>
    <i i="26">
      <x v="26"/>
      <x/>
    </i>
    <i i="27">
      <x v="27"/>
      <x/>
    </i>
    <i i="28">
      <x v="28"/>
      <x/>
    </i>
    <i i="29">
      <x v="29"/>
      <x/>
    </i>
    <i i="30">
      <x v="30"/>
      <x/>
    </i>
    <i i="31">
      <x v="31"/>
      <x/>
    </i>
    <i i="32">
      <x v="32"/>
      <x/>
    </i>
    <i i="33">
      <x v="33"/>
      <x/>
    </i>
    <i i="34">
      <x v="34"/>
      <x/>
    </i>
    <i i="35">
      <x v="35"/>
      <x/>
    </i>
    <i i="36">
      <x v="36"/>
      <x/>
    </i>
    <i i="37">
      <x v="37"/>
      <x/>
    </i>
    <i i="38">
      <x v="38"/>
      <x/>
    </i>
    <i i="39">
      <x v="39"/>
      <x/>
    </i>
    <i i="40">
      <x v="40"/>
      <x/>
    </i>
    <i i="41">
      <x v="41"/>
      <x/>
    </i>
    <i i="42">
      <x v="42"/>
      <x/>
    </i>
    <i i="43">
      <x v="43"/>
      <x/>
    </i>
    <i i="44">
      <x v="44"/>
      <x/>
    </i>
    <i i="45">
      <x v="45"/>
      <x/>
    </i>
    <i i="46">
      <x v="46"/>
      <x/>
    </i>
    <i i="47">
      <x v="47"/>
      <x/>
    </i>
    <i i="48">
      <x v="48"/>
      <x/>
    </i>
    <i i="49">
      <x v="49"/>
      <x/>
    </i>
    <i i="50">
      <x v="50"/>
      <x/>
    </i>
    <i i="51">
      <x v="51"/>
      <x/>
    </i>
    <i i="52">
      <x v="52"/>
      <x/>
    </i>
    <i i="53">
      <x v="53"/>
      <x/>
    </i>
    <i i="54">
      <x v="54"/>
      <x/>
    </i>
    <i i="55">
      <x v="55"/>
      <x/>
    </i>
    <i i="56">
      <x v="56"/>
      <x/>
    </i>
    <i i="57">
      <x v="57"/>
      <x/>
    </i>
    <i i="58">
      <x v="58"/>
      <x/>
    </i>
    <i i="59">
      <x v="59"/>
      <x/>
    </i>
    <i i="60">
      <x v="60"/>
      <x/>
    </i>
    <i i="61">
      <x v="61"/>
      <x/>
    </i>
    <i i="62">
      <x v="62"/>
      <x/>
    </i>
    <i i="63">
      <x v="63"/>
      <x/>
    </i>
    <i i="64">
      <x v="64"/>
      <x/>
    </i>
    <i i="65">
      <x v="65"/>
      <x/>
    </i>
    <i i="66">
      <x v="66"/>
      <x/>
    </i>
    <i i="67">
      <x v="67"/>
      <x/>
    </i>
    <i i="68">
      <x v="68"/>
      <x/>
    </i>
    <i i="69">
      <x v="69"/>
      <x/>
    </i>
    <i i="70">
      <x v="70"/>
      <x/>
    </i>
    <i i="71">
      <x v="71"/>
      <x/>
    </i>
    <i i="72">
      <x v="72"/>
      <x/>
    </i>
    <i i="73">
      <x v="73"/>
      <x/>
    </i>
    <i i="74">
      <x v="74"/>
      <x/>
    </i>
    <i i="75">
      <x v="75"/>
      <x/>
    </i>
    <i i="76">
      <x v="76"/>
      <x/>
    </i>
    <i i="77">
      <x v="77"/>
      <x/>
    </i>
    <i i="78">
      <x v="78"/>
      <x/>
    </i>
    <i i="79">
      <x v="79"/>
      <x/>
    </i>
    <i i="80">
      <x v="80"/>
      <x/>
    </i>
    <i i="81">
      <x v="81"/>
      <x/>
    </i>
    <i i="82">
      <x v="82"/>
      <x/>
    </i>
    <i i="83">
      <x v="83"/>
      <x/>
    </i>
    <i i="84">
      <x v="84"/>
      <x/>
    </i>
    <i i="85">
      <x v="85"/>
      <x/>
    </i>
  </colItems>
  <dataFields count="86">
    <dataField name="0歳" fld="2" baseField="0" baseItem="0"/>
    <dataField name="1歳" fld="3" baseField="0" baseItem="0"/>
    <dataField name="2歳" fld="4" baseField="0" baseItem="0"/>
    <dataField name="3歳" fld="5" baseField="0" baseItem="0"/>
    <dataField name="4歳" fld="6" baseField="0" baseItem="0"/>
    <dataField name="5歳" fld="7" baseField="0" baseItem="0"/>
    <dataField name="6歳" fld="8" baseField="0" baseItem="0"/>
    <dataField name="7歳" fld="9" baseField="0" baseItem="0"/>
    <dataField name="8歳" fld="10" baseField="0" baseItem="0"/>
    <dataField name="9歳" fld="11" baseField="0" baseItem="0"/>
    <dataField name="10歳" fld="12" baseField="0" baseItem="0"/>
    <dataField name="11歳" fld="13" baseField="0" baseItem="0"/>
    <dataField name="12歳" fld="14" baseField="0" baseItem="0"/>
    <dataField name="13歳" fld="15" baseField="0" baseItem="0"/>
    <dataField name="14歳" fld="16" baseField="0" baseItem="0"/>
    <dataField name="15歳" fld="17" baseField="0" baseItem="0"/>
    <dataField name="16歳" fld="18" baseField="0" baseItem="0"/>
    <dataField name="17歳" fld="19" baseField="0" baseItem="0"/>
    <dataField name="18歳" fld="20" baseField="0" baseItem="0"/>
    <dataField name="19歳" fld="21" baseField="0" baseItem="0"/>
    <dataField name="20歳" fld="22" baseField="0" baseItem="0"/>
    <dataField name="21歳" fld="23" baseField="0" baseItem="0"/>
    <dataField name="22歳" fld="24" baseField="0" baseItem="0"/>
    <dataField name="23歳" fld="25" baseField="0" baseItem="0"/>
    <dataField name="24歳" fld="26" baseField="0" baseItem="0"/>
    <dataField name="25歳" fld="27" baseField="0" baseItem="0"/>
    <dataField name="26歳" fld="28" baseField="0" baseItem="0"/>
    <dataField name="27歳" fld="29" baseField="0" baseItem="0"/>
    <dataField name="28歳" fld="30" baseField="0" baseItem="0"/>
    <dataField name="29歳" fld="31" baseField="0" baseItem="0"/>
    <dataField name="30歳" fld="32" baseField="0" baseItem="0"/>
    <dataField name="31歳" fld="33" baseField="0" baseItem="0"/>
    <dataField name="32歳" fld="34" baseField="0" baseItem="0"/>
    <dataField name="33歳" fld="35" baseField="0" baseItem="0"/>
    <dataField name="34歳" fld="36" baseField="0" baseItem="0"/>
    <dataField name="35歳" fld="37" baseField="0" baseItem="0"/>
    <dataField name="36歳" fld="38" baseField="0" baseItem="0"/>
    <dataField name="37歳" fld="39" baseField="0" baseItem="0"/>
    <dataField name="38歳" fld="40" baseField="0" baseItem="0"/>
    <dataField name="39歳" fld="41" baseField="0" baseItem="0"/>
    <dataField name="40歳" fld="42" baseField="0" baseItem="0"/>
    <dataField name="41歳" fld="43" baseField="0" baseItem="0"/>
    <dataField name="42歳" fld="44" baseField="0" baseItem="0"/>
    <dataField name="43歳" fld="45" baseField="0" baseItem="0"/>
    <dataField name="44歳" fld="46" baseField="0" baseItem="0"/>
    <dataField name="45歳" fld="47" baseField="0" baseItem="0"/>
    <dataField name="46歳" fld="48" baseField="0" baseItem="0"/>
    <dataField name="47歳" fld="49" baseField="0" baseItem="0"/>
    <dataField name="48歳" fld="50" baseField="0" baseItem="0"/>
    <dataField name="49歳" fld="51" baseField="0" baseItem="0"/>
    <dataField name="50歳" fld="52" baseField="0" baseItem="0"/>
    <dataField name="51歳" fld="53" baseField="0" baseItem="0"/>
    <dataField name="52歳" fld="54" baseField="0" baseItem="0"/>
    <dataField name="53歳" fld="55" baseField="0" baseItem="0"/>
    <dataField name="54歳" fld="56" baseField="0" baseItem="0"/>
    <dataField name="55歳" fld="57" baseField="0" baseItem="0"/>
    <dataField name="56歳" fld="58" baseField="0" baseItem="0"/>
    <dataField name="57歳" fld="59" baseField="0" baseItem="0"/>
    <dataField name="58歳" fld="60" baseField="0" baseItem="0"/>
    <dataField name="59歳" fld="61" baseField="0" baseItem="0"/>
    <dataField name="60歳" fld="62" baseField="0" baseItem="0"/>
    <dataField name="61歳" fld="63" baseField="0" baseItem="0"/>
    <dataField name="62歳" fld="64" baseField="0" baseItem="0"/>
    <dataField name="63歳" fld="65" baseField="0" baseItem="0"/>
    <dataField name="64歳" fld="66" baseField="0" baseItem="0"/>
    <dataField name="65歳" fld="67" baseField="0" baseItem="0"/>
    <dataField name="66歳" fld="68" baseField="0" baseItem="0"/>
    <dataField name="67歳" fld="69" baseField="0" baseItem="0"/>
    <dataField name="68歳" fld="70" baseField="0" baseItem="0"/>
    <dataField name="69歳" fld="71" baseField="0" baseItem="0"/>
    <dataField name="70歳" fld="72" baseField="0" baseItem="0"/>
    <dataField name="71歳" fld="73" baseField="0" baseItem="0"/>
    <dataField name="72歳" fld="74" baseField="0" baseItem="0"/>
    <dataField name="73歳" fld="75" baseField="0" baseItem="0"/>
    <dataField name="74歳" fld="76" baseField="0" baseItem="0"/>
    <dataField name="75歳" fld="77" baseField="0" baseItem="0"/>
    <dataField name="76歳" fld="78" baseField="0" baseItem="0"/>
    <dataField name="77歳" fld="79" baseField="0" baseItem="0"/>
    <dataField name="78歳" fld="80" baseField="0" baseItem="0"/>
    <dataField name="79歳" fld="81" baseField="0" baseItem="0"/>
    <dataField name="80歳" fld="82" baseField="0" baseItem="0"/>
    <dataField name="81歳" fld="83" baseField="0" baseItem="0"/>
    <dataField name="82歳" fld="84" baseField="0" baseItem="0"/>
    <dataField name="83歳" fld="85" baseField="0" baseItem="0"/>
    <dataField name="84歳" fld="86" baseField="0" baseItem="0"/>
    <dataField name="85歳以上" fld="87" baseField="0" baseItem="0"/>
  </dataFields>
  <pivotHierarchies count="18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0歳"/>
    <pivotHierarchy dragToData="1" caption="1歳"/>
    <pivotHierarchy dragToData="1" caption="2歳"/>
    <pivotHierarchy dragToData="1" caption="3歳"/>
    <pivotHierarchy dragToData="1" caption="4歳"/>
    <pivotHierarchy dragToData="1" caption="5歳"/>
    <pivotHierarchy dragToData="1" caption="6歳"/>
    <pivotHierarchy dragToData="1" caption="7歳"/>
    <pivotHierarchy dragToData="1" caption="8歳"/>
    <pivotHierarchy dragToData="1" caption="9歳"/>
    <pivotHierarchy dragToData="1" caption="10歳"/>
    <pivotHierarchy dragToData="1" caption="11歳"/>
    <pivotHierarchy dragToData="1" caption="12歳"/>
    <pivotHierarchy dragToData="1" caption="13歳"/>
    <pivotHierarchy dragToData="1" caption="14歳"/>
    <pivotHierarchy dragToData="1" caption="15歳"/>
    <pivotHierarchy dragToData="1" caption="16歳"/>
    <pivotHierarchy dragToData="1" caption="17歳"/>
    <pivotHierarchy dragToData="1" caption="18歳"/>
    <pivotHierarchy dragToData="1" caption="19歳"/>
    <pivotHierarchy dragToData="1" caption="21歳"/>
    <pivotHierarchy dragToData="1" caption="22歳"/>
    <pivotHierarchy dragToData="1" caption="20歳"/>
    <pivotHierarchy dragToData="1" caption="23歳"/>
    <pivotHierarchy dragToData="1" caption="24歳"/>
    <pivotHierarchy dragToData="1" caption="25歳"/>
    <pivotHierarchy dragToData="1" caption="26歳"/>
    <pivotHierarchy dragToData="1" caption="27歳"/>
    <pivotHierarchy dragToData="1" caption="28歳"/>
    <pivotHierarchy dragToData="1" caption="29歳"/>
    <pivotHierarchy dragToData="1" caption="30歳"/>
    <pivotHierarchy dragToData="1" caption="32歳"/>
    <pivotHierarchy dragToData="1" caption="33歳"/>
    <pivotHierarchy dragToData="1" caption="31歳"/>
    <pivotHierarchy dragToData="1" caption="34歳"/>
    <pivotHierarchy dragToData="1" caption="35歳"/>
    <pivotHierarchy dragToData="1" caption="36歳"/>
    <pivotHierarchy dragToData="1" caption="37歳"/>
    <pivotHierarchy dragToData="1" caption="38歳"/>
    <pivotHierarchy dragToData="1" caption="40歳"/>
    <pivotHierarchy dragToData="1" caption="39歳"/>
    <pivotHierarchy dragToData="1" caption="41歳"/>
    <pivotHierarchy dragToData="1" caption="43歳"/>
    <pivotHierarchy dragToData="1" caption="42歳"/>
    <pivotHierarchy dragToData="1" caption="44歳"/>
    <pivotHierarchy dragToData="1" caption="45歳"/>
    <pivotHierarchy dragToData="1" caption="46歳"/>
    <pivotHierarchy dragToData="1" caption="47歳"/>
    <pivotHierarchy dragToData="1" caption="48歳"/>
    <pivotHierarchy dragToData="1" caption="49歳"/>
    <pivotHierarchy dragToData="1" caption="50歳"/>
    <pivotHierarchy dragToData="1" caption="51歳"/>
    <pivotHierarchy dragToData="1" caption="52歳"/>
    <pivotHierarchy dragToData="1" caption="53歳"/>
    <pivotHierarchy dragToData="1" caption="54歳"/>
    <pivotHierarchy dragToData="1" caption="55歳"/>
    <pivotHierarchy dragToData="1" caption="56歳"/>
    <pivotHierarchy dragToData="1" caption="57歳"/>
    <pivotHierarchy dragToData="1" caption="58歳"/>
    <pivotHierarchy dragToData="1" caption="59歳"/>
    <pivotHierarchy dragToData="1" caption="60歳"/>
    <pivotHierarchy dragToData="1" caption="61歳"/>
    <pivotHierarchy dragToData="1" caption="62歳"/>
    <pivotHierarchy dragToData="1" caption="63歳"/>
    <pivotHierarchy dragToData="1" caption="64歳"/>
    <pivotHierarchy dragToData="1" caption="65歳"/>
    <pivotHierarchy dragToData="1" caption="66歳"/>
    <pivotHierarchy dragToData="1" caption="67歳"/>
    <pivotHierarchy dragToData="1" caption="68歳"/>
    <pivotHierarchy dragToData="1" caption="69歳"/>
    <pivotHierarchy dragToData="1" caption="70歳"/>
    <pivotHierarchy dragToData="1" caption="71歳"/>
    <pivotHierarchy dragToData="1" caption="72歳"/>
    <pivotHierarchy dragToData="1" caption="73歳"/>
    <pivotHierarchy dragToData="1" caption="74歳"/>
    <pivotHierarchy dragToData="1" caption="75歳"/>
    <pivotHierarchy dragToData="1" caption="76歳"/>
    <pivotHierarchy dragToData="1" caption="77歳"/>
    <pivotHierarchy dragToData="1" caption="78歳"/>
    <pivotHierarchy dragToData="1" caption="79歳"/>
    <pivotHierarchy dragToData="1" caption="80歳"/>
    <pivotHierarchy dragToData="1" caption="81歳"/>
    <pivotHierarchy dragToData="1" caption="82歳"/>
    <pivotHierarchy dragToData="1" caption="83歳"/>
    <pivotHierarchy dragToData="1" caption="84歳"/>
    <pivotHierarchy dragToData="1" caption="85歳以上"/>
  </pivotHierarchies>
  <pivotTableStyleInfo name="PivotStyleLight16" showRowHeaders="1" showColHeaders="1" showRowStripes="0" showColStripes="0" showLastColumn="1"/>
  <rowHierarchiesUsage count="1">
    <rowHierarchyUsage hierarchyUsage="0"/>
  </rowHierarchiesUsage>
  <colHierarchiesUsage count="2">
    <colHierarchyUsage hierarchyUsage="-2"/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マスターデータ]"/>
        <x15:activeTabTopLevelEntity name="[行政センター_時系列]"/>
        <x15:activeTabTopLevelEntity name="[町丁目_時系列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西暦" xr10:uid="{A62D1B0D-A173-4AF1-9112-CB1D03FF2254}" sourceName="[マスターデータ].[西暦]">
  <pivotTables>
    <pivotTable tabId="1" name="各歳別人口①-1（女性）"/>
    <pivotTable tabId="1" name="各歳別人口①-1（男性）"/>
    <pivotTable tabId="2" name="各歳別人口②-1（女性）"/>
    <pivotTable tabId="2" name="各歳別人口②-1（男性）"/>
  </pivotTables>
  <data>
    <olap pivotCacheId="1625041137">
      <levels count="2">
        <level uniqueName="[マスターデータ].[西暦].[(All)]" sourceCaption="(All)" count="0"/>
        <level uniqueName="[マスターデータ].[西暦].[西暦]" sourceCaption="西暦" count="20" sortOrder="ascending" crossFilter="showItemsWithNoData">
          <ranges>
            <range startItem="0">
              <i n="[マスターデータ].[西暦].&amp;[2021]" c="2021"/>
              <i n="[マスターデータ].[西暦].&amp;[2022]" c="2022"/>
              <i n="[マスターデータ].[西暦].&amp;[2023]" c="2023"/>
              <i n="[マスターデータ].[西暦].&amp;[2024]" c="2024"/>
              <i n="[マスターデータ].[西暦].&amp;[2025]" c="2025"/>
              <i n="[マスターデータ].[西暦].&amp;[2026]" c="2026"/>
              <i n="[マスターデータ].[西暦].&amp;[2027]" c="2027"/>
              <i n="[マスターデータ].[西暦].&amp;[2028]" c="2028"/>
              <i n="[マスターデータ].[西暦].&amp;[2029]" c="2029"/>
              <i n="[マスターデータ].[西暦].&amp;[2030]" c="2030"/>
              <i n="[マスターデータ].[西暦].&amp;[2031]" c="2031"/>
              <i n="[マスターデータ].[西暦].&amp;[2032]" c="2032"/>
              <i n="[マスターデータ].[西暦].&amp;[2033]" c="2033"/>
              <i n="[マスターデータ].[西暦].&amp;[2034]" c="2034"/>
              <i n="[マスターデータ].[西暦].&amp;[2035]" c="2035"/>
              <i n="[マスターデータ].[西暦].&amp;[2036]" c="2036"/>
              <i n="[マスターデータ].[西暦].&amp;[2037]" c="2037"/>
              <i n="[マスターデータ].[西暦].&amp;[2038]" c="2038"/>
              <i n="[マスターデータ].[西暦].&amp;[2039]" c="2039"/>
              <i n="[マスターデータ].[西暦].&amp;[2040]" c="2040"/>
            </range>
          </ranges>
        </level>
      </levels>
      <selections count="1">
        <selection n="[マスターデータ].[西暦].[All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行政センター" xr10:uid="{AFD91F74-39FA-47A4-915B-AB8C194B40D0}" sourceName="[マスターデータ].[行政センター]">
  <pivotTables>
    <pivotTable tabId="1" name="各歳別人口①-1（女性）"/>
    <pivotTable tabId="1" name="各歳別人口①-1（男性）"/>
  </pivotTables>
  <data>
    <olap pivotCacheId="1625041137">
      <levels count="2">
        <level uniqueName="[マスターデータ].[行政センター].[(All)]" sourceCaption="(All)" count="0"/>
        <level uniqueName="[マスターデータ].[行政センター].[行政センター]" sourceCaption="行政センター" count="10" sortOrder="descending">
          <ranges>
            <range startItem="0">
              <i n="[マスターデータ].[行政センター].&amp;[本庁]" c="本庁"/>
              <i n="[マスターデータ].[行政センター].&amp;[北下浦]" c="北下浦"/>
              <i n="[マスターデータ].[行政センター].&amp;[田浦]" c="田浦"/>
              <i n="[マスターデータ].[行政センター].&amp;[追浜]" c="追浜"/>
              <i n="[マスターデータ].[行政センター].&amp;[大津]" c="大津"/>
              <i n="[マスターデータ].[行政センター].&amp;[西]" c="西"/>
              <i n="[マスターデータ].[行政センター].&amp;[久里浜]" c="久里浜"/>
              <i n="[マスターデータ].[行政センター].&amp;[浦賀]" c="浦賀"/>
              <i n="[マスターデータ].[行政センター].&amp;[逸見]" c="逸見"/>
              <i n="[マスターデータ].[行政センター].&amp;[衣笠]" c="衣笠"/>
            </range>
          </ranges>
        </level>
      </levels>
      <selections count="1">
        <selection n="[マスターデータ].[行政センター].[All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町丁目" xr10:uid="{8C9E84E0-1326-4CA9-BECD-D752B82E6761}" sourceName="[マスターデータ].[町丁目]">
  <pivotTables>
    <pivotTable tabId="1" name="各歳別人口①-1（女性）"/>
    <pivotTable tabId="1" name="各歳別人口①-1（男性）"/>
  </pivotTables>
  <data>
    <olap pivotCacheId="1625041137">
      <levels count="2">
        <level uniqueName="[マスターデータ].[町丁目].[(All)]" sourceCaption="(All)" count="0"/>
        <level uniqueName="[マスターデータ].[町丁目].[町丁目]" sourceCaption="町丁目" count="348">
          <ranges>
            <range startItem="0">
              <i n="[マスターデータ].[町丁目].&amp;[グリーンハイツ]" c="グリーンハイツ"/>
              <i n="[マスターデータ].[町丁目].&amp;[ハイランド１丁目]" c="ハイランド１丁目"/>
              <i n="[マスターデータ].[町丁目].&amp;[ハイランド２丁目]" c="ハイランド２丁目"/>
              <i n="[マスターデータ].[町丁目].&amp;[ハイランド３丁目]" c="ハイランド３丁目"/>
              <i n="[マスターデータ].[町丁目].&amp;[ハイランド４丁目]" c="ハイランド４丁目"/>
              <i n="[マスターデータ].[町丁目].&amp;[ハイランド５丁目]" c="ハイランド５丁目"/>
              <i n="[マスターデータ].[町丁目].&amp;[阿部倉]" c="阿部倉"/>
              <i n="[マスターデータ].[町丁目].&amp;[芦名１丁目]" c="芦名１丁目"/>
              <i n="[マスターデータ].[町丁目].&amp;[芦名２丁目]" c="芦名２丁目"/>
              <i n="[マスターデータ].[町丁目].&amp;[芦名３丁目]" c="芦名３丁目"/>
              <i n="[マスターデータ].[町丁目].&amp;[粟田１丁目]" c="粟田１丁目"/>
              <i n="[マスターデータ].[町丁目].&amp;[粟田２丁目]" c="粟田２丁目"/>
              <i n="[マスターデータ].[町丁目].&amp;[安浦町１丁目]" c="安浦町１丁目"/>
              <i n="[マスターデータ].[町丁目].&amp;[安浦町２丁目]" c="安浦町２丁目"/>
              <i n="[マスターデータ].[町丁目].&amp;[安浦町３丁目]" c="安浦町３丁目"/>
              <i n="[マスターデータ].[町丁目].&amp;[安針台]" c="安針台"/>
              <i n="[マスターデータ].[町丁目].&amp;[衣笠栄町１丁目]" c="衣笠栄町１丁目"/>
              <i n="[マスターデータ].[町丁目].&amp;[衣笠栄町２丁目]" c="衣笠栄町２丁目"/>
              <i n="[マスターデータ].[町丁目].&amp;[衣笠栄町３丁目]" c="衣笠栄町３丁目"/>
              <i n="[マスターデータ].[町丁目].&amp;[衣笠栄町４丁目]" c="衣笠栄町４丁目"/>
              <i n="[マスターデータ].[町丁目].&amp;[衣笠町]" c="衣笠町"/>
              <i n="[マスターデータ].[町丁目].&amp;[逸見が丘]" c="逸見が丘"/>
              <i n="[マスターデータ].[町丁目].&amp;[稲岡町]" c="稲岡町"/>
              <i n="[マスターデータ].[町丁目].&amp;[浦賀１丁目]" c="浦賀１丁目"/>
              <i n="[マスターデータ].[町丁目].&amp;[浦賀２丁目]" c="浦賀２丁目"/>
              <i n="[マスターデータ].[町丁目].&amp;[浦賀３丁目]" c="浦賀３丁目"/>
              <i n="[マスターデータ].[町丁目].&amp;[浦賀４丁目]" c="浦賀４丁目"/>
              <i n="[マスターデータ].[町丁目].&amp;[浦賀５丁目]" c="浦賀５丁目"/>
              <i n="[マスターデータ].[町丁目].&amp;[浦賀６丁目]" c="浦賀６丁目"/>
              <i n="[マスターデータ].[町丁目].&amp;[浦賀７丁目]" c="浦賀７丁目"/>
              <i n="[マスターデータ].[町丁目].&amp;[浦賀丘１丁目]" c="浦賀丘１丁目"/>
              <i n="[マスターデータ].[町丁目].&amp;[浦賀丘２丁目]" c="浦賀丘２丁目"/>
              <i n="[マスターデータ].[町丁目].&amp;[浦賀丘３丁目]" c="浦賀丘３丁目"/>
              <i n="[マスターデータ].[町丁目].&amp;[浦郷町１丁目]" c="浦郷町１丁目"/>
              <i n="[マスターデータ].[町丁目].&amp;[浦郷町２丁目]" c="浦郷町２丁目"/>
              <i n="[マスターデータ].[町丁目].&amp;[浦郷町３丁目]" c="浦郷町３丁目"/>
              <i n="[マスターデータ].[町丁目].&amp;[浦郷町４丁目]" c="浦郷町４丁目"/>
              <i n="[マスターデータ].[町丁目].&amp;[浦郷町５丁目]" c="浦郷町５丁目"/>
              <i n="[マスターデータ].[町丁目].&amp;[浦上台１丁目]" c="浦上台１丁目"/>
              <i n="[マスターデータ].[町丁目].&amp;[浦上台２丁目]" c="浦上台２丁目"/>
              <i n="[マスターデータ].[町丁目].&amp;[浦上台３丁目]" c="浦上台３丁目"/>
              <i n="[マスターデータ].[町丁目].&amp;[浦上台４丁目]" c="浦上台４丁目"/>
              <i n="[マスターデータ].[町丁目].&amp;[猿島]" c="猿島"/>
              <i n="[マスターデータ].[町丁目].&amp;[荻野]" c="荻野"/>
              <i n="[マスターデータ].[町丁目].&amp;[夏島町]" c="夏島町"/>
              <i n="[マスターデータ].[町丁目].&amp;[鴨居１丁目]" c="鴨居１丁目"/>
              <i n="[マスターデータ].[町丁目].&amp;[鴨居２丁目]" c="鴨居２丁目"/>
              <i n="[マスターデータ].[町丁目].&amp;[鴨居３丁目]" c="鴨居３丁目"/>
              <i n="[マスターデータ].[町丁目].&amp;[鴨居４丁目]" c="鴨居４丁目"/>
              <i n="[マスターデータ].[町丁目].&amp;[岩戸１丁目]" c="岩戸１丁目"/>
              <i n="[マスターデータ].[町丁目].&amp;[岩戸２丁目]" c="岩戸２丁目"/>
              <i n="[マスターデータ].[町丁目].&amp;[岩戸３丁目]" c="岩戸３丁目"/>
              <i n="[マスターデータ].[町丁目].&amp;[岩戸４丁目]" c="岩戸４丁目"/>
              <i n="[マスターデータ].[町丁目].&amp;[岩戸５丁目]" c="岩戸５丁目"/>
              <i n="[マスターデータ].[町丁目].&amp;[吉井１丁目]" c="吉井１丁目"/>
              <i n="[マスターデータ].[町丁目].&amp;[吉井２丁目]" c="吉井２丁目"/>
              <i n="[マスターデータ].[町丁目].&amp;[吉井３丁目]" c="吉井３丁目"/>
              <i n="[マスターデータ].[町丁目].&amp;[吉井４丁目]" c="吉井４丁目"/>
              <i n="[マスターデータ].[町丁目].&amp;[吉倉町１丁目]" c="吉倉町１丁目"/>
              <i n="[マスターデータ].[町丁目].&amp;[吉倉町２丁目]" c="吉倉町２丁目"/>
              <i n="[マスターデータ].[町丁目].&amp;[久村]" c="久村"/>
              <i n="[マスターデータ].[町丁目].&amp;[久比里１丁目]" c="久比里１丁目"/>
              <i n="[マスターデータ].[町丁目].&amp;[久比里２丁目]" c="久比里２丁目"/>
              <i n="[マスターデータ].[町丁目].&amp;[久里浜１丁目]" c="久里浜１丁目"/>
              <i n="[マスターデータ].[町丁目].&amp;[久里浜２丁目]" c="久里浜２丁目"/>
              <i n="[マスターデータ].[町丁目].&amp;[久里浜３丁目]" c="久里浜３丁目"/>
              <i n="[マスターデータ].[町丁目].&amp;[久里浜４丁目]" c="久里浜４丁目"/>
              <i n="[マスターデータ].[町丁目].&amp;[久里浜５丁目]" c="久里浜５丁目"/>
              <i n="[マスターデータ].[町丁目].&amp;[久里浜６丁目]" c="久里浜６丁目"/>
              <i n="[マスターデータ].[町丁目].&amp;[久里浜７丁目]" c="久里浜７丁目"/>
              <i n="[マスターデータ].[町丁目].&amp;[久里浜８丁目]" c="久里浜８丁目"/>
              <i n="[マスターデータ].[町丁目].&amp;[久里浜９丁目]" c="久里浜９丁目"/>
              <i n="[マスターデータ].[町丁目].&amp;[久里浜台１丁目]" c="久里浜台１丁目"/>
              <i n="[マスターデータ].[町丁目].&amp;[久里浜台２丁目]" c="久里浜台２丁目"/>
              <i n="[マスターデータ].[町丁目].&amp;[金谷１丁目]" c="金谷１丁目"/>
              <i n="[マスターデータ].[町丁目].&amp;[金谷２丁目]" c="金谷２丁目"/>
              <i n="[マスターデータ].[町丁目].&amp;[金谷３丁目]" c="金谷３丁目"/>
              <i n="[マスターデータ].[町丁目].&amp;[御幸浜]" c="御幸浜"/>
              <i n="[マスターデータ].[町丁目].&amp;[光の丘]" c="光の丘"/>
              <i n="[マスターデータ].[町丁目].&amp;[光風台]" c="光風台"/>
              <i n="[マスターデータ].[町丁目].&amp;[公郷町１丁目]" c="公郷町１丁目"/>
              <i n="[マスターデータ].[町丁目].&amp;[公郷町２丁目]" c="公郷町２丁目"/>
              <i n="[マスターデータ].[町丁目].&amp;[公郷町３丁目]" c="公郷町３丁目"/>
              <i n="[マスターデータ].[町丁目].&amp;[公郷町４丁目]" c="公郷町４丁目"/>
              <i n="[マスターデータ].[町丁目].&amp;[公郷町５丁目]" c="公郷町５丁目"/>
              <i n="[マスターデータ].[町丁目].&amp;[公郷町６丁目]" c="公郷町６丁目"/>
              <i n="[マスターデータ].[町丁目].&amp;[港が丘１丁目]" c="港が丘１丁目"/>
              <i n="[マスターデータ].[町丁目].&amp;[港が丘２丁目]" c="港が丘２丁目"/>
              <i n="[マスターデータ].[町丁目].&amp;[根岸町１丁目]" c="根岸町１丁目"/>
              <i n="[マスターデータ].[町丁目].&amp;[根岸町２丁目]" c="根岸町２丁目"/>
              <i n="[マスターデータ].[町丁目].&amp;[根岸町３丁目]" c="根岸町３丁目"/>
              <i n="[マスターデータ].[町丁目].&amp;[根岸町４丁目]" c="根岸町４丁目"/>
              <i n="[マスターデータ].[町丁目].&amp;[根岸町５丁目]" c="根岸町５丁目"/>
              <i n="[マスターデータ].[町丁目].&amp;[佐原１丁目]" c="佐原１丁目"/>
              <i n="[マスターデータ].[町丁目].&amp;[佐原２丁目]" c="佐原２丁目"/>
              <i n="[マスターデータ].[町丁目].&amp;[佐原３丁目]" c="佐原３丁目"/>
              <i n="[マスターデータ].[町丁目].&amp;[佐原４丁目]" c="佐原４丁目"/>
              <i n="[マスターデータ].[町丁目].&amp;[佐原５丁目]" c="佐原５丁目"/>
              <i n="[マスターデータ].[町丁目].&amp;[佐島１丁目]" c="佐島１丁目"/>
              <i n="[マスターデータ].[町丁目].&amp;[佐島２丁目]" c="佐島２丁目"/>
              <i n="[マスターデータ].[町丁目].&amp;[佐島３丁目]" c="佐島３丁目"/>
              <i n="[マスターデータ].[町丁目].&amp;[佐島の丘１丁目]" c="佐島の丘１丁目"/>
              <i n="[マスターデータ].[町丁目].&amp;[佐島の丘２丁目]" c="佐島の丘２丁目"/>
              <i n="[マスターデータ].[町丁目].&amp;[佐野町１丁目]" c="佐野町１丁目"/>
              <i n="[マスターデータ].[町丁目].&amp;[佐野町２丁目]" c="佐野町２丁目"/>
              <i n="[マスターデータ].[町丁目].&amp;[佐野町３丁目]" c="佐野町３丁目"/>
              <i n="[マスターデータ].[町丁目].&amp;[佐野町４丁目]" c="佐野町４丁目"/>
              <i n="[マスターデータ].[町丁目].&amp;[佐野町５丁目]" c="佐野町５丁目"/>
              <i n="[マスターデータ].[町丁目].&amp;[佐野町６丁目]" c="佐野町６丁目"/>
              <i n="[マスターデータ].[町丁目].&amp;[坂本町１丁目]" c="坂本町１丁目"/>
              <i n="[マスターデータ].[町丁目].&amp;[坂本町２丁目]" c="坂本町２丁目"/>
              <i n="[マスターデータ].[町丁目].&amp;[坂本町３丁目]" c="坂本町３丁目"/>
              <i n="[マスターデータ].[町丁目].&amp;[坂本町４丁目]" c="坂本町４丁目"/>
              <i n="[マスターデータ].[町丁目].&amp;[坂本町５丁目]" c="坂本町５丁目"/>
              <i n="[マスターデータ].[町丁目].&amp;[坂本町６丁目]" c="坂本町６丁目"/>
              <i n="[マスターデータ].[町丁目].&amp;[桜が丘１丁目]" c="桜が丘１丁目"/>
              <i n="[マスターデータ].[町丁目].&amp;[桜が丘２丁目]" c="桜が丘２丁目"/>
              <i n="[マスターデータ].[町丁目].&amp;[三春町１丁目]" c="三春町１丁目"/>
              <i n="[マスターデータ].[町丁目].&amp;[三春町２丁目]" c="三春町２丁目"/>
              <i n="[マスターデータ].[町丁目].&amp;[三春町３丁目]" c="三春町３丁目"/>
              <i n="[マスターデータ].[町丁目].&amp;[三春町４丁目]" c="三春町４丁目"/>
              <i n="[マスターデータ].[町丁目].&amp;[三春町５丁目]" c="三春町５丁目"/>
              <i n="[マスターデータ].[町丁目].&amp;[三春町６丁目]" c="三春町６丁目"/>
              <i n="[マスターデータ].[町丁目].&amp;[山科台]" c="山科台"/>
              <i n="[マスターデータ].[町丁目].&amp;[山中町]" c="山中町"/>
              <i n="[マスターデータ].[町丁目].&amp;[子安]" c="子安"/>
              <i n="[マスターデータ].[町丁目].&amp;[汐見台１丁目]" c="汐見台１丁目"/>
              <i n="[マスターデータ].[町丁目].&amp;[汐見台２丁目]" c="汐見台２丁目"/>
              <i n="[マスターデータ].[町丁目].&amp;[汐見台３丁目]" c="汐見台３丁目"/>
              <i n="[マスターデータ].[町丁目].&amp;[汐入町１丁目]" c="汐入町１丁目"/>
              <i n="[マスターデータ].[町丁目].&amp;[汐入町２丁目]" c="汐入町２丁目"/>
              <i n="[マスターデータ].[町丁目].&amp;[汐入町３丁目]" c="汐入町３丁目"/>
              <i n="[マスターデータ].[町丁目].&amp;[汐入町４丁目]" c="汐入町４丁目"/>
              <i n="[マスターデータ].[町丁目].&amp;[汐入町５丁目]" c="汐入町５丁目"/>
              <i n="[マスターデータ].[町丁目].&amp;[若宮台]" c="若宮台"/>
              <i n="[マスターデータ].[町丁目].&amp;[若松町１丁目]" c="若松町１丁目"/>
              <i n="[マスターデータ].[町丁目].&amp;[若松町２丁目]" c="若松町２丁目"/>
              <i n="[マスターデータ].[町丁目].&amp;[若松町３丁目]" c="若松町３丁目"/>
              <i n="[マスターデータ].[町丁目].&amp;[秋谷]" c="秋谷"/>
              <i n="[マスターデータ].[町丁目].&amp;[秋谷１丁目]" c="秋谷１丁目"/>
              <i n="[マスターデータ].[町丁目].&amp;[秋谷２丁目]" c="秋谷２丁目"/>
              <i n="[マスターデータ].[町丁目].&amp;[秋谷３丁目]" c="秋谷３丁目"/>
              <i n="[マスターデータ].[町丁目].&amp;[秋谷４丁目]" c="秋谷４丁目"/>
              <i n="[マスターデータ].[町丁目].&amp;[舟倉１丁目]" c="舟倉１丁目"/>
              <i n="[マスターデータ].[町丁目].&amp;[舟倉２丁目]" c="舟倉２丁目"/>
              <i n="[マスターデータ].[町丁目].&amp;[小原台]" c="小原台"/>
              <i n="[マスターデータ].[町丁目].&amp;[小川町]" c="小川町"/>
              <i n="[マスターデータ].[町丁目].&amp;[小矢部１丁目]" c="小矢部１丁目"/>
              <i n="[マスターデータ].[町丁目].&amp;[小矢部２丁目]" c="小矢部２丁目"/>
              <i n="[マスターデータ].[町丁目].&amp;[小矢部３丁目]" c="小矢部３丁目"/>
              <i n="[マスターデータ].[町丁目].&amp;[小矢部４丁目]" c="小矢部４丁目"/>
              <i n="[マスターデータ].[町丁目].&amp;[湘南国際村１丁目]" c="湘南国際村１丁目"/>
              <i n="[マスターデータ].[町丁目].&amp;[湘南国際村２丁目]" c="湘南国際村２丁目"/>
              <i n="[マスターデータ].[町丁目].&amp;[湘南国際村３丁目]" c="湘南国際村３丁目"/>
              <i n="[マスターデータ].[町丁目].&amp;[湘南鷹取１丁目]" c="湘南鷹取１丁目"/>
              <i n="[マスターデータ].[町丁目].&amp;[湘南鷹取２丁目]" c="湘南鷹取２丁目"/>
              <i n="[マスターデータ].[町丁目].&amp;[湘南鷹取３丁目]" c="湘南鷹取３丁目"/>
              <i n="[マスターデータ].[町丁目].&amp;[湘南鷹取４丁目]" c="湘南鷹取４丁目"/>
              <i n="[マスターデータ].[町丁目].&amp;[湘南鷹取５丁目]" c="湘南鷹取５丁目"/>
              <i n="[マスターデータ].[町丁目].&amp;[湘南鷹取６丁目]" c="湘南鷹取６丁目"/>
              <i n="[マスターデータ].[町丁目].&amp;[上町１丁目]" c="上町１丁目"/>
              <i n="[マスターデータ].[町丁目].&amp;[上町２丁目]" c="上町２丁目"/>
              <i n="[マスターデータ].[町丁目].&amp;[上町３丁目]" c="上町３丁目"/>
              <i n="[マスターデータ].[町丁目].&amp;[上町４丁目]" c="上町４丁目"/>
              <i n="[マスターデータ].[町丁目].&amp;[新港町]" c="新港町"/>
              <i n="[マスターデータ].[町丁目].&amp;[森崎１丁目]" c="森崎１丁目"/>
              <i n="[マスターデータ].[町丁目].&amp;[森崎２丁目]" c="森崎２丁目"/>
              <i n="[マスターデータ].[町丁目].&amp;[森崎３丁目]" c="森崎３丁目"/>
              <i n="[マスターデータ].[町丁目].&amp;[森崎４丁目]" c="森崎４丁目"/>
              <i n="[マスターデータ].[町丁目].&amp;[森崎５丁目]" c="森崎５丁目"/>
              <i n="[マスターデータ].[町丁目].&amp;[森崎６丁目]" c="森崎６丁目"/>
              <i n="[マスターデータ].[町丁目].&amp;[深田台]" c="深田台"/>
              <i n="[マスターデータ].[町丁目].&amp;[神明町]" c="神明町"/>
              <i n="[マスターデータ].[町丁目].&amp;[須軽谷]" c="須軽谷"/>
              <i n="[マスターデータ].[町丁目].&amp;[西逸見町１丁目]" c="西逸見町１丁目"/>
              <i n="[マスターデータ].[町丁目].&amp;[西逸見町２丁目]" c="西逸見町２丁目"/>
              <i n="[マスターデータ].[町丁目].&amp;[西逸見町３丁目]" c="西逸見町３丁目"/>
              <i n="[マスターデータ].[町丁目].&amp;[西浦賀１丁目]" c="西浦賀１丁目"/>
              <i n="[マスターデータ].[町丁目].&amp;[西浦賀２丁目]" c="西浦賀２丁目"/>
              <i n="[マスターデータ].[町丁目].&amp;[西浦賀３丁目]" c="西浦賀３丁目"/>
              <i n="[マスターデータ].[町丁目].&amp;[西浦賀４丁目]" c="西浦賀４丁目"/>
              <i n="[マスターデータ].[町丁目].&amp;[西浦賀５丁目]" c="西浦賀５丁目"/>
              <i n="[マスターデータ].[町丁目].&amp;[西浦賀６丁目]" c="西浦賀６丁目"/>
              <i n="[マスターデータ].[町丁目].&amp;[船越町１丁目]" c="船越町１丁目"/>
              <i n="[マスターデータ].[町丁目].&amp;[船越町２丁目]" c="船越町２丁目"/>
              <i n="[マスターデータ].[町丁目].&amp;[船越町３丁目]" c="船越町３丁目"/>
              <i n="[マスターデータ].[町丁目].&amp;[船越町４丁目]" c="船越町４丁目"/>
              <i n="[マスターデータ].[町丁目].&amp;[船越町５丁目]" c="船越町５丁目"/>
              <i n="[マスターデータ].[町丁目].&amp;[船越町６丁目]" c="船越町６丁目"/>
              <i n="[マスターデータ].[町丁目].&amp;[船越町７丁目]" c="船越町７丁目"/>
              <i n="[マスターデータ].[町丁目].&amp;[船越町８丁目]" c="船越町８丁目"/>
              <i n="[マスターデータ].[町丁目].&amp;[走水１丁目]" c="走水１丁目"/>
              <i n="[マスターデータ].[町丁目].&amp;[走水２丁目]" c="走水２丁目"/>
              <i n="[マスターデータ].[町丁目].&amp;[太田和１丁目]" c="太田和１丁目"/>
              <i n="[マスターデータ].[町丁目].&amp;[太田和２丁目]" c="太田和２丁目"/>
              <i n="[マスターデータ].[町丁目].&amp;[太田和３丁目]" c="太田和３丁目"/>
              <i n="[マスターデータ].[町丁目].&amp;[太田和４丁目]" c="太田和４丁目"/>
              <i n="[マスターデータ].[町丁目].&amp;[太田和５丁目]" c="太田和５丁目"/>
              <i n="[マスターデータ].[町丁目].&amp;[大滝町１丁目]" c="大滝町１丁目"/>
              <i n="[マスターデータ].[町丁目].&amp;[大滝町２丁目]" c="大滝町２丁目"/>
              <i n="[マスターデータ].[町丁目].&amp;[大津町１丁目]" c="大津町１丁目"/>
              <i n="[マスターデータ].[町丁目].&amp;[大津町２丁目]" c="大津町２丁目"/>
              <i n="[マスターデータ].[町丁目].&amp;[大津町３丁目]" c="大津町３丁目"/>
              <i n="[マスターデータ].[町丁目].&amp;[大津町４丁目]" c="大津町４丁目"/>
              <i n="[マスターデータ].[町丁目].&amp;[大津町５丁目]" c="大津町５丁目"/>
              <i n="[マスターデータ].[町丁目].&amp;[大矢部１丁目]" c="大矢部１丁目"/>
              <i n="[マスターデータ].[町丁目].&amp;[大矢部２丁目]" c="大矢部２丁目"/>
              <i n="[マスターデータ].[町丁目].&amp;[大矢部３丁目]" c="大矢部３丁目"/>
              <i n="[マスターデータ].[町丁目].&amp;[大矢部４丁目]" c="大矢部４丁目"/>
              <i n="[マスターデータ].[町丁目].&amp;[大矢部５丁目]" c="大矢部５丁目"/>
              <i n="[マスターデータ].[町丁目].&amp;[大矢部６丁目]" c="大矢部６丁目"/>
              <i n="[マスターデータ].[町丁目].&amp;[鷹取１丁目]" c="鷹取１丁目"/>
              <i n="[マスターデータ].[町丁目].&amp;[鷹取２丁目]" c="鷹取２丁目"/>
              <i n="[マスターデータ].[町丁目].&amp;[池上１丁目]" c="池上１丁目"/>
              <i n="[マスターデータ].[町丁目].&amp;[池上２丁目]" c="池上２丁目"/>
              <i n="[マスターデータ].[町丁目].&amp;[池上３丁目]" c="池上３丁目"/>
              <i n="[マスターデータ].[町丁目].&amp;[池上４丁目]" c="池上４丁目"/>
              <i n="[マスターデータ].[町丁目].&amp;[池上５丁目]" c="池上５丁目"/>
              <i n="[マスターデータ].[町丁目].&amp;[池上６丁目]" c="池上６丁目"/>
              <i n="[マスターデータ].[町丁目].&amp;[池上７丁目]" c="池上７丁目"/>
              <i n="[マスターデータ].[町丁目].&amp;[池田町１丁目]" c="池田町１丁目"/>
              <i n="[マスターデータ].[町丁目].&amp;[池田町２丁目]" c="池田町２丁目"/>
              <i n="[マスターデータ].[町丁目].&amp;[池田町３丁目]" c="池田町３丁目"/>
              <i n="[マスターデータ].[町丁目].&amp;[池田町４丁目]" c="池田町４丁目"/>
              <i n="[マスターデータ].[町丁目].&amp;[池田町５丁目]" c="池田町５丁目"/>
              <i n="[マスターデータ].[町丁目].&amp;[池田町６丁目]" c="池田町６丁目"/>
              <i n="[マスターデータ].[町丁目].&amp;[長井１丁目]" c="長井１丁目"/>
              <i n="[マスターデータ].[町丁目].&amp;[長井２丁目]" c="長井２丁目"/>
              <i n="[マスターデータ].[町丁目].&amp;[長井３丁目]" c="長井３丁目"/>
              <i n="[マスターデータ].[町丁目].&amp;[長井４丁目]" c="長井４丁目"/>
              <i n="[マスターデータ].[町丁目].&amp;[長井５丁目]" c="長井５丁目"/>
              <i n="[マスターデータ].[町丁目].&amp;[長井６丁目]" c="長井６丁目"/>
              <i n="[マスターデータ].[町丁目].&amp;[長浦町１丁目]" c="長浦町１丁目"/>
              <i n="[マスターデータ].[町丁目].&amp;[長浦町２丁目]" c="長浦町２丁目"/>
              <i n="[マスターデータ].[町丁目].&amp;[長浦町３丁目]" c="長浦町３丁目"/>
              <i n="[マスターデータ].[町丁目].&amp;[長浦町４丁目]" c="長浦町４丁目"/>
              <i n="[マスターデータ].[町丁目].&amp;[長浦町５丁目]" c="長浦町５丁目"/>
              <i n="[マスターデータ].[町丁目].&amp;[長坂１丁目]" c="長坂１丁目"/>
              <i n="[マスターデータ].[町丁目].&amp;[長坂２丁目]" c="長坂２丁目"/>
              <i n="[マスターデータ].[町丁目].&amp;[長坂３丁目]" c="長坂３丁目"/>
              <i n="[マスターデータ].[町丁目].&amp;[長坂４丁目]" c="長坂４丁目"/>
              <i n="[マスターデータ].[町丁目].&amp;[長坂５丁目]" c="長坂５丁目"/>
              <i n="[マスターデータ].[町丁目].&amp;[長瀬１丁目]" c="長瀬１丁目"/>
              <i n="[マスターデータ].[町丁目].&amp;[長瀬２丁目]" c="長瀬２丁目"/>
              <i n="[マスターデータ].[町丁目].&amp;[長瀬３丁目]" c="長瀬３丁目"/>
              <i n="[マスターデータ].[町丁目].&amp;[長沢１丁目]" c="長沢１丁目"/>
              <i n="[マスターデータ].[町丁目].&amp;[長沢２丁目]" c="長沢２丁目"/>
              <i n="[マスターデータ].[町丁目].&amp;[長沢３丁目]" c="長沢３丁目"/>
              <i n="[マスターデータ].[町丁目].&amp;[長沢４丁目]" c="長沢４丁目"/>
              <i n="[マスターデータ].[町丁目].&amp;[長沢５丁目]" c="長沢５丁目"/>
              <i n="[マスターデータ].[町丁目].&amp;[長沢６丁目]" c="長沢６丁目"/>
              <i n="[マスターデータ].[町丁目].&amp;[津久井１丁目]" c="津久井１丁目"/>
              <i n="[マスターデータ].[町丁目].&amp;[津久井２丁目]" c="津久井２丁目"/>
              <i n="[マスターデータ].[町丁目].&amp;[津久井３丁目]" c="津久井３丁目"/>
              <i n="[マスターデータ].[町丁目].&amp;[津久井４丁目]" c="津久井４丁目"/>
              <i n="[マスターデータ].[町丁目].&amp;[津久井５丁目]" c="津久井５丁目"/>
              <i n="[マスターデータ].[町丁目].&amp;[追浜町１丁目]" c="追浜町１丁目"/>
              <i n="[マスターデータ].[町丁目].&amp;[追浜町２丁目]" c="追浜町２丁目"/>
              <i n="[マスターデータ].[町丁目].&amp;[追浜町３丁目]" c="追浜町３丁目"/>
              <i n="[マスターデータ].[町丁目].&amp;[追浜東町１丁目]" c="追浜東町１丁目"/>
              <i n="[マスターデータ].[町丁目].&amp;[追浜東町２丁目]" c="追浜東町２丁目"/>
              <i n="[マスターデータ].[町丁目].&amp;[追浜東町３丁目]" c="追浜東町３丁目"/>
              <i n="[マスターデータ].[町丁目].&amp;[追浜南町１丁目]" c="追浜南町１丁目"/>
              <i n="[マスターデータ].[町丁目].&amp;[追浜南町２丁目]" c="追浜南町２丁目"/>
              <i n="[マスターデータ].[町丁目].&amp;[追浜南町３丁目]" c="追浜南町３丁目"/>
              <i n="[マスターデータ].[町丁目].&amp;[追浜本町１丁目]" c="追浜本町１丁目"/>
              <i n="[マスターデータ].[町丁目].&amp;[追浜本町２丁目]" c="追浜本町２丁目"/>
              <i n="[マスターデータ].[町丁目].&amp;[鶴が丘１丁目]" c="鶴が丘１丁目"/>
              <i n="[マスターデータ].[町丁目].&amp;[鶴が丘２丁目]" c="鶴が丘２丁目"/>
              <i n="[マスターデータ].[町丁目].&amp;[田浦港町]" c="田浦港町"/>
              <i n="[マスターデータ].[町丁目].&amp;[田浦泉町]" c="田浦泉町"/>
              <i n="[マスターデータ].[町丁目].&amp;[田浦大作町]" c="田浦大作町"/>
              <i n="[マスターデータ].[町丁目].&amp;[田浦町１丁目]" c="田浦町１丁目"/>
              <i n="[マスターデータ].[町丁目].&amp;[田浦町２丁目]" c="田浦町２丁目"/>
              <i n="[マスターデータ].[町丁目].&amp;[田浦町３丁目]" c="田浦町３丁目"/>
              <i n="[マスターデータ].[町丁目].&amp;[田浦町４丁目]" c="田浦町４丁目"/>
              <i n="[マスターデータ].[町丁目].&amp;[田浦町５丁目]" c="田浦町５丁目"/>
              <i n="[マスターデータ].[町丁目].&amp;[田浦町６丁目]" c="田浦町６丁目"/>
              <i n="[マスターデータ].[町丁目].&amp;[田戸台]" c="田戸台"/>
              <i n="[マスターデータ].[町丁目].&amp;[東逸見町１丁目]" c="東逸見町１丁目"/>
              <i n="[マスターデータ].[町丁目].&amp;[東逸見町２丁目]" c="東逸見町２丁目"/>
              <i n="[マスターデータ].[町丁目].&amp;[東逸見町３丁目]" c="東逸見町３丁目"/>
              <i n="[マスターデータ].[町丁目].&amp;[東逸見町４丁目]" c="東逸見町４丁目"/>
              <i n="[マスターデータ].[町丁目].&amp;[東浦賀１丁目]" c="東浦賀１丁目"/>
              <i n="[マスターデータ].[町丁目].&amp;[東浦賀２丁目]" c="東浦賀２丁目"/>
              <i n="[マスターデータ].[町丁目].&amp;[内川１丁目]" c="内川１丁目"/>
              <i n="[マスターデータ].[町丁目].&amp;[内川２丁目]" c="内川２丁目"/>
              <i n="[マスターデータ].[町丁目].&amp;[内川新田]" c="内川新田"/>
              <i n="[マスターデータ].[町丁目].&amp;[南浦賀]" c="南浦賀"/>
              <i n="[マスターデータ].[町丁目].&amp;[楠ヶ浦町]" c="楠ヶ浦町"/>
              <i n="[マスターデータ].[町丁目].&amp;[二葉１丁目]" c="二葉１丁目"/>
              <i n="[マスターデータ].[町丁目].&amp;[二葉２丁目]" c="二葉２丁目"/>
              <i n="[マスターデータ].[町丁目].&amp;[日の出町１丁目]" c="日の出町１丁目"/>
              <i n="[マスターデータ].[町丁目].&amp;[日の出町２丁目]" c="日の出町２丁目"/>
              <i n="[マスターデータ].[町丁目].&amp;[日の出町３丁目]" c="日の出町３丁目"/>
              <i n="[マスターデータ].[町丁目].&amp;[馬堀海岸１丁目]" c="馬堀海岸１丁目"/>
              <i n="[マスターデータ].[町丁目].&amp;[馬堀海岸２丁目]" c="馬堀海岸２丁目"/>
              <i n="[マスターデータ].[町丁目].&amp;[馬堀海岸３丁目]" c="馬堀海岸３丁目"/>
              <i n="[マスターデータ].[町丁目].&amp;[馬堀海岸４丁目]" c="馬堀海岸４丁目"/>
              <i n="[マスターデータ].[町丁目].&amp;[馬堀町１丁目]" c="馬堀町１丁目"/>
              <i n="[マスターデータ].[町丁目].&amp;[馬堀町２丁目]" c="馬堀町２丁目"/>
              <i n="[マスターデータ].[町丁目].&amp;[馬堀町３丁目]" c="馬堀町３丁目"/>
              <i n="[マスターデータ].[町丁目].&amp;[馬堀町４丁目]" c="馬堀町４丁目"/>
              <i n="[マスターデータ].[町丁目].&amp;[泊町]" c="泊町"/>
              <i n="[マスターデータ].[町丁目].&amp;[箱崎町]" c="箱崎町"/>
              <i n="[マスターデータ].[町丁目].&amp;[浜見台１丁目]" c="浜見台１丁目"/>
              <i n="[マスターデータ].[町丁目].&amp;[浜見台２丁目]" c="浜見台２丁目"/>
              <i n="[マスターデータ].[町丁目].&amp;[不入斗町１丁目]" c="不入斗町１丁目"/>
              <i n="[マスターデータ].[町丁目].&amp;[不入斗町２丁目]" c="不入斗町２丁目"/>
              <i n="[マスターデータ].[町丁目].&amp;[不入斗町３丁目]" c="不入斗町３丁目"/>
              <i n="[マスターデータ].[町丁目].&amp;[不入斗町４丁目]" c="不入斗町４丁目"/>
              <i n="[マスターデータ].[町丁目].&amp;[富士見町１丁目]" c="富士見町１丁目"/>
              <i n="[マスターデータ].[町丁目].&amp;[富士見町２丁目]" c="富士見町２丁目"/>
              <i n="[マスターデータ].[町丁目].&amp;[富士見町３丁目]" c="富士見町３丁目"/>
              <i n="[マスターデータ].[町丁目].&amp;[武１丁目]" c="武１丁目"/>
              <i n="[マスターデータ].[町丁目].&amp;[武２丁目]" c="武２丁目"/>
              <i n="[マスターデータ].[町丁目].&amp;[武３丁目]" c="武３丁目"/>
              <i n="[マスターデータ].[町丁目].&amp;[武４丁目]" c="武４丁目"/>
              <i n="[マスターデータ].[町丁目].&amp;[武５丁目]" c="武５丁目"/>
              <i n="[マスターデータ].[町丁目].&amp;[平作１丁目]" c="平作１丁目"/>
              <i n="[マスターデータ].[町丁目].&amp;[平作２丁目]" c="平作２丁目"/>
              <i n="[マスターデータ].[町丁目].&amp;[平作３丁目]" c="平作３丁目"/>
              <i n="[マスターデータ].[町丁目].&amp;[平作４丁目]" c="平作４丁目"/>
              <i n="[マスターデータ].[町丁目].&amp;[平作５丁目]" c="平作５丁目"/>
              <i n="[マスターデータ].[町丁目].&amp;[平作６丁目]" c="平作６丁目"/>
              <i n="[マスターデータ].[町丁目].&amp;[平作７丁目]" c="平作７丁目"/>
              <i n="[マスターデータ].[町丁目].&amp;[平作８丁目]" c="平作８丁目"/>
              <i n="[マスターデータ].[町丁目].&amp;[平成町１丁目]" c="平成町１丁目"/>
              <i n="[マスターデータ].[町丁目].&amp;[平成町２丁目]" c="平成町２丁目"/>
              <i n="[マスターデータ].[町丁目].&amp;[平成町３丁目]" c="平成町３丁目"/>
              <i n="[マスターデータ].[町丁目].&amp;[平和台]" c="平和台"/>
              <i n="[マスターデータ].[町丁目].&amp;[米が浜通１丁目]" c="米が浜通１丁目"/>
              <i n="[マスターデータ].[町丁目].&amp;[米が浜通２丁目]" c="米が浜通２丁目"/>
              <i n="[マスターデータ].[町丁目].&amp;[望洋台]" c="望洋台"/>
              <i n="[マスターデータ].[町丁目].&amp;[本町１丁目]" c="本町１丁目"/>
              <i n="[マスターデータ].[町丁目].&amp;[本町２丁目]" c="本町２丁目"/>
              <i n="[マスターデータ].[町丁目].&amp;[本町３丁目]" c="本町３丁目"/>
              <i n="[マスターデータ].[町丁目].&amp;[野比１丁目]" c="野比１丁目"/>
              <i n="[マスターデータ].[町丁目].&amp;[野比２丁目]" c="野比２丁目"/>
              <i n="[マスターデータ].[町丁目].&amp;[野比３丁目]" c="野比３丁目"/>
              <i n="[マスターデータ].[町丁目].&amp;[野比４丁目]" c="野比４丁目"/>
              <i n="[マスターデータ].[町丁目].&amp;[野比５丁目]" c="野比５丁目"/>
              <i n="[マスターデータ].[町丁目].&amp;[緑が丘]" c="緑が丘"/>
              <i n="[マスターデータ].[町丁目].&amp;[林１丁目]" c="林１丁目"/>
              <i n="[マスターデータ].[町丁目].&amp;[林２丁目]" c="林２丁目"/>
              <i n="[マスターデータ].[町丁目].&amp;[林３丁目]" c="林３丁目"/>
              <i n="[マスターデータ].[町丁目].&amp;[林４丁目]" c="林４丁目"/>
              <i n="[マスターデータ].[町丁目].&amp;[林５丁目]" c="林５丁目"/>
            </range>
          </ranges>
        </level>
      </levels>
      <selections count="1">
        <selection n="[マスターデータ].[町丁目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マスターデータ].[町丁目].[町丁目]" count="0"/>
      </x15:slicerCacheHideItemsWithNoData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行政センター1" xr10:uid="{420D8058-4381-445D-A101-99D963D3EB42}" sourceName="[行政センター_時系列].[行政センター]">
  <pivotTables>
    <pivotTable tabId="11" name="各歳別人口③"/>
    <pivotTable tabId="13" name="各歳別人口④"/>
  </pivotTables>
  <data>
    <olap pivotCacheId="1625041137">
      <levels count="2">
        <level uniqueName="[行政センター_時系列].[行政センター].[(All)]" sourceCaption="(All)" count="0"/>
        <level uniqueName="[行政センター_時系列].[行政センター].[行政センター]" sourceCaption="行政センター" count="10" sortOrder="descending">
          <ranges>
            <range startItem="0">
              <i n="[行政センター_時系列].[行政センター].&amp;[本庁]" c="本庁"/>
              <i n="[行政センター_時系列].[行政センター].&amp;[北下浦]" c="北下浦"/>
              <i n="[行政センター_時系列].[行政センター].&amp;[田浦]" c="田浦"/>
              <i n="[行政センター_時系列].[行政センター].&amp;[追浜]" c="追浜"/>
              <i n="[行政センター_時系列].[行政センター].&amp;[大津]" c="大津"/>
              <i n="[行政センター_時系列].[行政センター].&amp;[西]" c="西"/>
              <i n="[行政センター_時系列].[行政センター].&amp;[久里浜]" c="久里浜"/>
              <i n="[行政センター_時系列].[行政センター].&amp;[浦賀]" c="浦賀"/>
              <i n="[行政センター_時系列].[行政センター].&amp;[逸見]" c="逸見"/>
              <i n="[行政センター_時系列].[行政センター].&amp;[衣笠]" c="衣笠"/>
            </range>
          </ranges>
        </level>
      </levels>
      <selections count="1">
        <selection n="[行政センター_時系列].[行政センター].[All]"/>
      </selections>
    </olap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町丁目1" xr10:uid="{589CDF87-2A4A-4776-8C2F-172230C8CCAF}" sourceName="[町丁目_時系列].[町丁目]">
  <pivotTables>
    <pivotTable tabId="11" name="各歳別人口③"/>
    <pivotTable tabId="13" name="各歳別人口④"/>
  </pivotTables>
  <data>
    <olap pivotCacheId="1625041137">
      <levels count="2">
        <level uniqueName="[町丁目_時系列].[町丁目].[(All)]" sourceCaption="(All)" count="0"/>
        <level uniqueName="[町丁目_時系列].[町丁目].[町丁目]" sourceCaption="町丁目" count="378">
          <ranges>
            <range startItem="0">
              <i n="[町丁目_時系列].[町丁目].&amp;[グリーンハイツ]" c="グリーンハイツ"/>
              <i n="[町丁目_時系列].[町丁目].&amp;[ハイランド１丁目]" c="ハイランド１丁目"/>
              <i n="[町丁目_時系列].[町丁目].&amp;[ハイランド２丁目]" c="ハイランド２丁目"/>
              <i n="[町丁目_時系列].[町丁目].&amp;[ハイランド３丁目]" c="ハイランド３丁目"/>
              <i n="[町丁目_時系列].[町丁目].&amp;[ハイランド４丁目]" c="ハイランド４丁目"/>
              <i n="[町丁目_時系列].[町丁目].&amp;[ハイランド５丁目]" c="ハイランド５丁目"/>
              <i n="[町丁目_時系列].[町丁目].&amp;[阿部倉]" c="阿部倉"/>
              <i n="[町丁目_時系列].[町丁目].&amp;[芦名１丁目]" c="芦名１丁目"/>
              <i n="[町丁目_時系列].[町丁目].&amp;[芦名２丁目]" c="芦名２丁目"/>
              <i n="[町丁目_時系列].[町丁目].&amp;[芦名３丁目]" c="芦名３丁目"/>
              <i n="[町丁目_時系列].[町丁目].&amp;[粟田１丁目]" c="粟田１丁目"/>
              <i n="[町丁目_時系列].[町丁目].&amp;[粟田２丁目]" c="粟田２丁目"/>
              <i n="[町丁目_時系列].[町丁目].&amp;[安浦町１丁目]" c="安浦町１丁目"/>
              <i n="[町丁目_時系列].[町丁目].&amp;[安浦町２丁目]" c="安浦町２丁目"/>
              <i n="[町丁目_時系列].[町丁目].&amp;[安浦町３丁目]" c="安浦町３丁目"/>
              <i n="[町丁目_時系列].[町丁目].&amp;[安針台]" c="安針台"/>
              <i n="[町丁目_時系列].[町丁目].&amp;[衣笠栄町１丁目]" c="衣笠栄町１丁目"/>
              <i n="[町丁目_時系列].[町丁目].&amp;[衣笠栄町２丁目]" c="衣笠栄町２丁目"/>
              <i n="[町丁目_時系列].[町丁目].&amp;[衣笠栄町３丁目]" c="衣笠栄町３丁目"/>
              <i n="[町丁目_時系列].[町丁目].&amp;[衣笠栄町４丁目]" c="衣笠栄町４丁目"/>
              <i n="[町丁目_時系列].[町丁目].&amp;[衣笠町]" c="衣笠町"/>
              <i n="[町丁目_時系列].[町丁目].&amp;[逸見が丘]" c="逸見が丘"/>
              <i n="[町丁目_時系列].[町丁目].&amp;[稲岡町]" c="稲岡町"/>
              <i n="[町丁目_時系列].[町丁目].&amp;[浦賀１丁目]" c="浦賀１丁目"/>
              <i n="[町丁目_時系列].[町丁目].&amp;[浦賀２丁目]" c="浦賀２丁目"/>
              <i n="[町丁目_時系列].[町丁目].&amp;[浦賀３丁目]" c="浦賀３丁目"/>
              <i n="[町丁目_時系列].[町丁目].&amp;[浦賀４丁目]" c="浦賀４丁目"/>
              <i n="[町丁目_時系列].[町丁目].&amp;[浦賀５丁目]" c="浦賀５丁目"/>
              <i n="[町丁目_時系列].[町丁目].&amp;[浦賀６丁目]" c="浦賀６丁目"/>
              <i n="[町丁目_時系列].[町丁目].&amp;[浦賀７丁目]" c="浦賀７丁目"/>
              <i n="[町丁目_時系列].[町丁目].&amp;[浦賀丘１丁目]" c="浦賀丘１丁目"/>
              <i n="[町丁目_時系列].[町丁目].&amp;[浦賀丘２丁目]" c="浦賀丘２丁目"/>
              <i n="[町丁目_時系列].[町丁目].&amp;[浦賀丘３丁目]" c="浦賀丘３丁目"/>
              <i n="[町丁目_時系列].[町丁目].&amp;[浦郷町１丁目]" c="浦郷町１丁目"/>
              <i n="[町丁目_時系列].[町丁目].&amp;[浦郷町２丁目]" c="浦郷町２丁目"/>
              <i n="[町丁目_時系列].[町丁目].&amp;[浦郷町３丁目]" c="浦郷町３丁目"/>
              <i n="[町丁目_時系列].[町丁目].&amp;[浦郷町４丁目]" c="浦郷町４丁目"/>
              <i n="[町丁目_時系列].[町丁目].&amp;[浦郷町５丁目]" c="浦郷町５丁目"/>
              <i n="[町丁目_時系列].[町丁目].&amp;[浦上台１丁目]" c="浦上台１丁目"/>
              <i n="[町丁目_時系列].[町丁目].&amp;[浦上台２丁目]" c="浦上台２丁目"/>
              <i n="[町丁目_時系列].[町丁目].&amp;[浦上台３丁目]" c="浦上台３丁目"/>
              <i n="[町丁目_時系列].[町丁目].&amp;[浦上台４丁目]" c="浦上台４丁目"/>
              <i n="[町丁目_時系列].[町丁目].&amp;[猿島]" c="猿島"/>
              <i n="[町丁目_時系列].[町丁目].&amp;[荻野]" c="荻野"/>
              <i n="[町丁目_時系列].[町丁目].&amp;[夏島町]" c="夏島町"/>
              <i n="[町丁目_時系列].[町丁目].&amp;[鴨居１丁目]" c="鴨居１丁目"/>
              <i n="[町丁目_時系列].[町丁目].&amp;[鴨居２丁目]" c="鴨居２丁目"/>
              <i n="[町丁目_時系列].[町丁目].&amp;[鴨居３丁目]" c="鴨居３丁目"/>
              <i n="[町丁目_時系列].[町丁目].&amp;[鴨居４丁目]" c="鴨居４丁目"/>
              <i n="[町丁目_時系列].[町丁目].&amp;[岩戸１丁目]" c="岩戸１丁目"/>
              <i n="[町丁目_時系列].[町丁目].&amp;[岩戸２丁目]" c="岩戸２丁目"/>
              <i n="[町丁目_時系列].[町丁目].&amp;[岩戸３丁目]" c="岩戸３丁目"/>
              <i n="[町丁目_時系列].[町丁目].&amp;[岩戸４丁目]" c="岩戸４丁目"/>
              <i n="[町丁目_時系列].[町丁目].&amp;[岩戸５丁目]" c="岩戸５丁目"/>
              <i n="[町丁目_時系列].[町丁目].&amp;[吉井１丁目]" c="吉井１丁目"/>
              <i n="[町丁目_時系列].[町丁目].&amp;[吉井２丁目]" c="吉井２丁目"/>
              <i n="[町丁目_時系列].[町丁目].&amp;[吉井３丁目]" c="吉井３丁目"/>
              <i n="[町丁目_時系列].[町丁目].&amp;[吉井４丁目]" c="吉井４丁目"/>
              <i n="[町丁目_時系列].[町丁目].&amp;[吉倉町１丁目]" c="吉倉町１丁目"/>
              <i n="[町丁目_時系列].[町丁目].&amp;[吉倉町２丁目]" c="吉倉町２丁目"/>
              <i n="[町丁目_時系列].[町丁目].&amp;[久村]" c="久村"/>
              <i n="[町丁目_時系列].[町丁目].&amp;[久比里１丁目]" c="久比里１丁目"/>
              <i n="[町丁目_時系列].[町丁目].&amp;[久比里２丁目]" c="久比里２丁目"/>
              <i n="[町丁目_時系列].[町丁目].&amp;[久里浜１丁目]" c="久里浜１丁目"/>
              <i n="[町丁目_時系列].[町丁目].&amp;[久里浜２丁目]" c="久里浜２丁目"/>
              <i n="[町丁目_時系列].[町丁目].&amp;[久里浜３丁目]" c="久里浜３丁目"/>
              <i n="[町丁目_時系列].[町丁目].&amp;[久里浜４丁目]" c="久里浜４丁目"/>
              <i n="[町丁目_時系列].[町丁目].&amp;[久里浜５丁目]" c="久里浜５丁目"/>
              <i n="[町丁目_時系列].[町丁目].&amp;[久里浜６丁目]" c="久里浜６丁目"/>
              <i n="[町丁目_時系列].[町丁目].&amp;[久里浜７丁目]" c="久里浜７丁目"/>
              <i n="[町丁目_時系列].[町丁目].&amp;[久里浜８丁目]" c="久里浜８丁目"/>
              <i n="[町丁目_時系列].[町丁目].&amp;[久里浜９丁目]" c="久里浜９丁目"/>
              <i n="[町丁目_時系列].[町丁目].&amp;[久里浜台１丁目]" c="久里浜台１丁目"/>
              <i n="[町丁目_時系列].[町丁目].&amp;[久里浜台２丁目]" c="久里浜台２丁目"/>
              <i n="[町丁目_時系列].[町丁目].&amp;[金谷１丁目]" c="金谷１丁目"/>
              <i n="[町丁目_時系列].[町丁目].&amp;[金谷２丁目]" c="金谷２丁目"/>
              <i n="[町丁目_時系列].[町丁目].&amp;[金谷３丁目]" c="金谷３丁目"/>
              <i n="[町丁目_時系列].[町丁目].&amp;[御幸浜]" c="御幸浜"/>
              <i n="[町丁目_時系列].[町丁目].&amp;[光の丘]" c="光の丘"/>
              <i n="[町丁目_時系列].[町丁目].&amp;[光風台]" c="光風台"/>
              <i n="[町丁目_時系列].[町丁目].&amp;[公郷町１丁目]" c="公郷町１丁目"/>
              <i n="[町丁目_時系列].[町丁目].&amp;[公郷町２丁目]" c="公郷町２丁目"/>
              <i n="[町丁目_時系列].[町丁目].&amp;[公郷町３丁目]" c="公郷町３丁目"/>
              <i n="[町丁目_時系列].[町丁目].&amp;[公郷町４丁目]" c="公郷町４丁目"/>
              <i n="[町丁目_時系列].[町丁目].&amp;[公郷町５丁目]" c="公郷町５丁目"/>
              <i n="[町丁目_時系列].[町丁目].&amp;[公郷町６丁目]" c="公郷町６丁目"/>
              <i n="[町丁目_時系列].[町丁目].&amp;[港が丘１丁目]" c="港が丘１丁目"/>
              <i n="[町丁目_時系列].[町丁目].&amp;[港が丘２丁目]" c="港が丘２丁目"/>
              <i n="[町丁目_時系列].[町丁目].&amp;[根岸町１丁目]" c="根岸町１丁目"/>
              <i n="[町丁目_時系列].[町丁目].&amp;[根岸町２丁目]" c="根岸町２丁目"/>
              <i n="[町丁目_時系列].[町丁目].&amp;[根岸町３丁目]" c="根岸町３丁目"/>
              <i n="[町丁目_時系列].[町丁目].&amp;[根岸町４丁目]" c="根岸町４丁目"/>
              <i n="[町丁目_時系列].[町丁目].&amp;[根岸町５丁目]" c="根岸町５丁目"/>
              <i n="[町丁目_時系列].[町丁目].&amp;[佐原１丁目]" c="佐原１丁目"/>
              <i n="[町丁目_時系列].[町丁目].&amp;[佐原２丁目]" c="佐原２丁目"/>
              <i n="[町丁目_時系列].[町丁目].&amp;[佐原３丁目]" c="佐原３丁目"/>
              <i n="[町丁目_時系列].[町丁目].&amp;[佐原４丁目]" c="佐原４丁目"/>
              <i n="[町丁目_時系列].[町丁目].&amp;[佐原５丁目]" c="佐原５丁目"/>
              <i n="[町丁目_時系列].[町丁目].&amp;[佐島１丁目]" c="佐島１丁目"/>
              <i n="[町丁目_時系列].[町丁目].&amp;[佐島２丁目]" c="佐島２丁目"/>
              <i n="[町丁目_時系列].[町丁目].&amp;[佐島３丁目]" c="佐島３丁目"/>
              <i n="[町丁目_時系列].[町丁目].&amp;[佐島の丘１丁目]" c="佐島の丘１丁目"/>
              <i n="[町丁目_時系列].[町丁目].&amp;[佐島の丘２丁目]" c="佐島の丘２丁目"/>
              <i n="[町丁目_時系列].[町丁目].&amp;[佐野町１丁目]" c="佐野町１丁目"/>
              <i n="[町丁目_時系列].[町丁目].&amp;[佐野町２丁目]" c="佐野町２丁目"/>
              <i n="[町丁目_時系列].[町丁目].&amp;[佐野町３丁目]" c="佐野町３丁目"/>
              <i n="[町丁目_時系列].[町丁目].&amp;[佐野町４丁目]" c="佐野町４丁目"/>
              <i n="[町丁目_時系列].[町丁目].&amp;[佐野町５丁目]" c="佐野町５丁目"/>
              <i n="[町丁目_時系列].[町丁目].&amp;[佐野町６丁目]" c="佐野町６丁目"/>
              <i n="[町丁目_時系列].[町丁目].&amp;[坂本町１丁目]" c="坂本町１丁目"/>
              <i n="[町丁目_時系列].[町丁目].&amp;[坂本町２丁目]" c="坂本町２丁目"/>
              <i n="[町丁目_時系列].[町丁目].&amp;[坂本町３丁目]" c="坂本町３丁目"/>
              <i n="[町丁目_時系列].[町丁目].&amp;[坂本町４丁目]" c="坂本町４丁目"/>
              <i n="[町丁目_時系列].[町丁目].&amp;[坂本町５丁目]" c="坂本町５丁目"/>
              <i n="[町丁目_時系列].[町丁目].&amp;[坂本町６丁目]" c="坂本町６丁目"/>
              <i n="[町丁目_時系列].[町丁目].&amp;[桜が丘１丁目]" c="桜が丘１丁目"/>
              <i n="[町丁目_時系列].[町丁目].&amp;[桜が丘２丁目]" c="桜が丘２丁目"/>
              <i n="[町丁目_時系列].[町丁目].&amp;[三春町１丁目]" c="三春町１丁目"/>
              <i n="[町丁目_時系列].[町丁目].&amp;[三春町２丁目]" c="三春町２丁目"/>
              <i n="[町丁目_時系列].[町丁目].&amp;[三春町３丁目]" c="三春町３丁目"/>
              <i n="[町丁目_時系列].[町丁目].&amp;[三春町４丁目]" c="三春町４丁目"/>
              <i n="[町丁目_時系列].[町丁目].&amp;[三春町５丁目]" c="三春町５丁目"/>
              <i n="[町丁目_時系列].[町丁目].&amp;[三春町６丁目]" c="三春町６丁目"/>
              <i n="[町丁目_時系列].[町丁目].&amp;[山科台]" c="山科台"/>
              <i n="[町丁目_時系列].[町丁目].&amp;[山中町]" c="山中町"/>
              <i n="[町丁目_時系列].[町丁目].&amp;[子安]" c="子安"/>
              <i n="[町丁目_時系列].[町丁目].&amp;[汐見台１丁目]" c="汐見台１丁目"/>
              <i n="[町丁目_時系列].[町丁目].&amp;[汐見台２丁目]" c="汐見台２丁目"/>
              <i n="[町丁目_時系列].[町丁目].&amp;[汐見台３丁目]" c="汐見台３丁目"/>
              <i n="[町丁目_時系列].[町丁目].&amp;[汐入町１丁目]" c="汐入町１丁目"/>
              <i n="[町丁目_時系列].[町丁目].&amp;[汐入町２丁目]" c="汐入町２丁目"/>
              <i n="[町丁目_時系列].[町丁目].&amp;[汐入町３丁目]" c="汐入町３丁目"/>
              <i n="[町丁目_時系列].[町丁目].&amp;[汐入町４丁目]" c="汐入町４丁目"/>
              <i n="[町丁目_時系列].[町丁目].&amp;[汐入町５丁目]" c="汐入町５丁目"/>
              <i n="[町丁目_時系列].[町丁目].&amp;[若宮台]" c="若宮台"/>
              <i n="[町丁目_時系列].[町丁目].&amp;[若松町１丁目]" c="若松町１丁目"/>
              <i n="[町丁目_時系列].[町丁目].&amp;[若松町２丁目]" c="若松町２丁目"/>
              <i n="[町丁目_時系列].[町丁目].&amp;[若松町３丁目]" c="若松町３丁目"/>
              <i n="[町丁目_時系列].[町丁目].&amp;[秋谷]" c="秋谷"/>
              <i n="[町丁目_時系列].[町丁目].&amp;[秋谷１丁目]" c="秋谷１丁目"/>
              <i n="[町丁目_時系列].[町丁目].&amp;[秋谷２丁目]" c="秋谷２丁目"/>
              <i n="[町丁目_時系列].[町丁目].&amp;[秋谷３丁目]" c="秋谷３丁目"/>
              <i n="[町丁目_時系列].[町丁目].&amp;[秋谷４丁目]" c="秋谷４丁目"/>
              <i n="[町丁目_時系列].[町丁目].&amp;[舟倉１丁目]" c="舟倉１丁目"/>
              <i n="[町丁目_時系列].[町丁目].&amp;[舟倉２丁目]" c="舟倉２丁目"/>
              <i n="[町丁目_時系列].[町丁目].&amp;[小原台]" c="小原台"/>
              <i n="[町丁目_時系列].[町丁目].&amp;[小川町]" c="小川町"/>
              <i n="[町丁目_時系列].[町丁目].&amp;[小矢部１丁目]" c="小矢部１丁目"/>
              <i n="[町丁目_時系列].[町丁目].&amp;[小矢部２丁目]" c="小矢部２丁目"/>
              <i n="[町丁目_時系列].[町丁目].&amp;[小矢部３丁目]" c="小矢部３丁目"/>
              <i n="[町丁目_時系列].[町丁目].&amp;[小矢部４丁目]" c="小矢部４丁目"/>
              <i n="[町丁目_時系列].[町丁目].&amp;[湘南国際村１丁目]" c="湘南国際村１丁目"/>
              <i n="[町丁目_時系列].[町丁目].&amp;[湘南国際村２丁目]" c="湘南国際村２丁目"/>
              <i n="[町丁目_時系列].[町丁目].&amp;[湘南国際村３丁目]" c="湘南国際村３丁目"/>
              <i n="[町丁目_時系列].[町丁目].&amp;[湘南鷹取１丁目]" c="湘南鷹取１丁目"/>
              <i n="[町丁目_時系列].[町丁目].&amp;[湘南鷹取２丁目]" c="湘南鷹取２丁目"/>
              <i n="[町丁目_時系列].[町丁目].&amp;[湘南鷹取３丁目]" c="湘南鷹取３丁目"/>
              <i n="[町丁目_時系列].[町丁目].&amp;[湘南鷹取４丁目]" c="湘南鷹取４丁目"/>
              <i n="[町丁目_時系列].[町丁目].&amp;[湘南鷹取５丁目]" c="湘南鷹取５丁目"/>
              <i n="[町丁目_時系列].[町丁目].&amp;[湘南鷹取６丁目]" c="湘南鷹取６丁目"/>
              <i n="[町丁目_時系列].[町丁目].&amp;[上町１丁目]" c="上町１丁目"/>
              <i n="[町丁目_時系列].[町丁目].&amp;[上町２丁目]" c="上町２丁目"/>
              <i n="[町丁目_時系列].[町丁目].&amp;[上町３丁目]" c="上町３丁目"/>
              <i n="[町丁目_時系列].[町丁目].&amp;[上町４丁目]" c="上町４丁目"/>
              <i n="[町丁目_時系列].[町丁目].&amp;[新港町]" c="新港町"/>
              <i n="[町丁目_時系列].[町丁目].&amp;[森崎１丁目]" c="森崎１丁目"/>
              <i n="[町丁目_時系列].[町丁目].&amp;[森崎２丁目]" c="森崎２丁目"/>
              <i n="[町丁目_時系列].[町丁目].&amp;[森崎３丁目]" c="森崎３丁目"/>
              <i n="[町丁目_時系列].[町丁目].&amp;[森崎４丁目]" c="森崎４丁目"/>
              <i n="[町丁目_時系列].[町丁目].&amp;[森崎５丁目]" c="森崎５丁目"/>
              <i n="[町丁目_時系列].[町丁目].&amp;[森崎６丁目]" c="森崎６丁目"/>
              <i n="[町丁目_時系列].[町丁目].&amp;[深田台]" c="深田台"/>
              <i n="[町丁目_時系列].[町丁目].&amp;[神明町]" c="神明町"/>
              <i n="[町丁目_時系列].[町丁目].&amp;[須軽谷]" c="須軽谷"/>
              <i n="[町丁目_時系列].[町丁目].&amp;[西逸見町１丁目]" c="西逸見町１丁目"/>
              <i n="[町丁目_時系列].[町丁目].&amp;[西逸見町２丁目]" c="西逸見町２丁目"/>
              <i n="[町丁目_時系列].[町丁目].&amp;[西逸見町３丁目]" c="西逸見町３丁目"/>
              <i n="[町丁目_時系列].[町丁目].&amp;[西浦賀１丁目]" c="西浦賀１丁目"/>
              <i n="[町丁目_時系列].[町丁目].&amp;[西浦賀２丁目]" c="西浦賀２丁目"/>
              <i n="[町丁目_時系列].[町丁目].&amp;[西浦賀３丁目]" c="西浦賀３丁目"/>
              <i n="[町丁目_時系列].[町丁目].&amp;[西浦賀４丁目]" c="西浦賀４丁目"/>
              <i n="[町丁目_時系列].[町丁目].&amp;[西浦賀５丁目]" c="西浦賀５丁目"/>
              <i n="[町丁目_時系列].[町丁目].&amp;[西浦賀６丁目]" c="西浦賀６丁目"/>
              <i n="[町丁目_時系列].[町丁目].&amp;[船越町１丁目]" c="船越町１丁目"/>
              <i n="[町丁目_時系列].[町丁目].&amp;[船越町２丁目]" c="船越町２丁目"/>
              <i n="[町丁目_時系列].[町丁目].&amp;[船越町３丁目]" c="船越町３丁目"/>
              <i n="[町丁目_時系列].[町丁目].&amp;[船越町４丁目]" c="船越町４丁目"/>
              <i n="[町丁目_時系列].[町丁目].&amp;[船越町５丁目]" c="船越町５丁目"/>
              <i n="[町丁目_時系列].[町丁目].&amp;[船越町６丁目]" c="船越町６丁目"/>
              <i n="[町丁目_時系列].[町丁目].&amp;[船越町７丁目]" c="船越町７丁目"/>
              <i n="[町丁目_時系列].[町丁目].&amp;[船越町８丁目]" c="船越町８丁目"/>
              <i n="[町丁目_時系列].[町丁目].&amp;[走水１丁目]" c="走水１丁目"/>
              <i n="[町丁目_時系列].[町丁目].&amp;[走水２丁目]" c="走水２丁目"/>
              <i n="[町丁目_時系列].[町丁目].&amp;[太田和１丁目]" c="太田和１丁目"/>
              <i n="[町丁目_時系列].[町丁目].&amp;[太田和２丁目]" c="太田和２丁目"/>
              <i n="[町丁目_時系列].[町丁目].&amp;[太田和３丁目]" c="太田和３丁目"/>
              <i n="[町丁目_時系列].[町丁目].&amp;[太田和４丁目]" c="太田和４丁目"/>
              <i n="[町丁目_時系列].[町丁目].&amp;[太田和５丁目]" c="太田和５丁目"/>
              <i n="[町丁目_時系列].[町丁目].&amp;[大滝町１丁目]" c="大滝町１丁目"/>
              <i n="[町丁目_時系列].[町丁目].&amp;[大滝町２丁目]" c="大滝町２丁目"/>
              <i n="[町丁目_時系列].[町丁目].&amp;[大津町１丁目]" c="大津町１丁目"/>
              <i n="[町丁目_時系列].[町丁目].&amp;[大津町２丁目]" c="大津町２丁目"/>
              <i n="[町丁目_時系列].[町丁目].&amp;[大津町３丁目]" c="大津町３丁目"/>
              <i n="[町丁目_時系列].[町丁目].&amp;[大津町４丁目]" c="大津町４丁目"/>
              <i n="[町丁目_時系列].[町丁目].&amp;[大津町５丁目]" c="大津町５丁目"/>
              <i n="[町丁目_時系列].[町丁目].&amp;[大矢部１丁目]" c="大矢部１丁目"/>
              <i n="[町丁目_時系列].[町丁目].&amp;[大矢部２丁目]" c="大矢部２丁目"/>
              <i n="[町丁目_時系列].[町丁目].&amp;[大矢部３丁目]" c="大矢部３丁目"/>
              <i n="[町丁目_時系列].[町丁目].&amp;[大矢部４丁目]" c="大矢部４丁目"/>
              <i n="[町丁目_時系列].[町丁目].&amp;[大矢部５丁目]" c="大矢部５丁目"/>
              <i n="[町丁目_時系列].[町丁目].&amp;[大矢部６丁目]" c="大矢部６丁目"/>
              <i n="[町丁目_時系列].[町丁目].&amp;[鷹取１丁目]" c="鷹取１丁目"/>
              <i n="[町丁目_時系列].[町丁目].&amp;[鷹取２丁目]" c="鷹取２丁目"/>
              <i n="[町丁目_時系列].[町丁目].&amp;[池上１丁目]" c="池上１丁目"/>
              <i n="[町丁目_時系列].[町丁目].&amp;[池上２丁目]" c="池上２丁目"/>
              <i n="[町丁目_時系列].[町丁目].&amp;[池上３丁目]" c="池上３丁目"/>
              <i n="[町丁目_時系列].[町丁目].&amp;[池上４丁目]" c="池上４丁目"/>
              <i n="[町丁目_時系列].[町丁目].&amp;[池上５丁目]" c="池上５丁目"/>
              <i n="[町丁目_時系列].[町丁目].&amp;[池上６丁目]" c="池上６丁目"/>
              <i n="[町丁目_時系列].[町丁目].&amp;[池上７丁目]" c="池上７丁目"/>
              <i n="[町丁目_時系列].[町丁目].&amp;[池田町１丁目]" c="池田町１丁目"/>
              <i n="[町丁目_時系列].[町丁目].&amp;[池田町２丁目]" c="池田町２丁目"/>
              <i n="[町丁目_時系列].[町丁目].&amp;[池田町３丁目]" c="池田町３丁目"/>
              <i n="[町丁目_時系列].[町丁目].&amp;[池田町４丁目]" c="池田町４丁目"/>
              <i n="[町丁目_時系列].[町丁目].&amp;[池田町５丁目]" c="池田町５丁目"/>
              <i n="[町丁目_時系列].[町丁目].&amp;[池田町６丁目]" c="池田町６丁目"/>
              <i n="[町丁目_時系列].[町丁目].&amp;[長井１丁目]" c="長井１丁目"/>
              <i n="[町丁目_時系列].[町丁目].&amp;[長井２丁目]" c="長井２丁目"/>
              <i n="[町丁目_時系列].[町丁目].&amp;[長井３丁目]" c="長井３丁目"/>
              <i n="[町丁目_時系列].[町丁目].&amp;[長井４丁目]" c="長井４丁目"/>
              <i n="[町丁目_時系列].[町丁目].&amp;[長井５丁目]" c="長井５丁目"/>
              <i n="[町丁目_時系列].[町丁目].&amp;[長井６丁目]" c="長井６丁目"/>
              <i n="[町丁目_時系列].[町丁目].&amp;[長浦町１丁目]" c="長浦町１丁目"/>
              <i n="[町丁目_時系列].[町丁目].&amp;[長浦町２丁目]" c="長浦町２丁目"/>
              <i n="[町丁目_時系列].[町丁目].&amp;[長浦町３丁目]" c="長浦町３丁目"/>
              <i n="[町丁目_時系列].[町丁目].&amp;[長浦町４丁目]" c="長浦町４丁目"/>
              <i n="[町丁目_時系列].[町丁目].&amp;[長浦町５丁目]" c="長浦町５丁目"/>
              <i n="[町丁目_時系列].[町丁目].&amp;[長坂１丁目]" c="長坂１丁目"/>
              <i n="[町丁目_時系列].[町丁目].&amp;[長坂２丁目]" c="長坂２丁目"/>
              <i n="[町丁目_時系列].[町丁目].&amp;[長坂３丁目]" c="長坂３丁目"/>
              <i n="[町丁目_時系列].[町丁目].&amp;[長坂４丁目]" c="長坂４丁目"/>
              <i n="[町丁目_時系列].[町丁目].&amp;[長坂５丁目]" c="長坂５丁目"/>
              <i n="[町丁目_時系列].[町丁目].&amp;[長瀬１丁目]" c="長瀬１丁目"/>
              <i n="[町丁目_時系列].[町丁目].&amp;[長瀬２丁目]" c="長瀬２丁目"/>
              <i n="[町丁目_時系列].[町丁目].&amp;[長瀬３丁目]" c="長瀬３丁目"/>
              <i n="[町丁目_時系列].[町丁目].&amp;[長沢１丁目]" c="長沢１丁目"/>
              <i n="[町丁目_時系列].[町丁目].&amp;[長沢２丁目]" c="長沢２丁目"/>
              <i n="[町丁目_時系列].[町丁目].&amp;[長沢３丁目]" c="長沢３丁目"/>
              <i n="[町丁目_時系列].[町丁目].&amp;[長沢４丁目]" c="長沢４丁目"/>
              <i n="[町丁目_時系列].[町丁目].&amp;[長沢５丁目]" c="長沢５丁目"/>
              <i n="[町丁目_時系列].[町丁目].&amp;[長沢６丁目]" c="長沢６丁目"/>
              <i n="[町丁目_時系列].[町丁目].&amp;[津久井１丁目]" c="津久井１丁目"/>
              <i n="[町丁目_時系列].[町丁目].&amp;[津久井２丁目]" c="津久井２丁目"/>
              <i n="[町丁目_時系列].[町丁目].&amp;[津久井３丁目]" c="津久井３丁目"/>
              <i n="[町丁目_時系列].[町丁目].&amp;[津久井４丁目]" c="津久井４丁目"/>
              <i n="[町丁目_時系列].[町丁目].&amp;[津久井５丁目]" c="津久井５丁目"/>
              <i n="[町丁目_時系列].[町丁目].&amp;[追浜町１丁目]" c="追浜町１丁目"/>
              <i n="[町丁目_時系列].[町丁目].&amp;[追浜町２丁目]" c="追浜町２丁目"/>
              <i n="[町丁目_時系列].[町丁目].&amp;[追浜町３丁目]" c="追浜町３丁目"/>
              <i n="[町丁目_時系列].[町丁目].&amp;[追浜東町１丁目]" c="追浜東町１丁目"/>
              <i n="[町丁目_時系列].[町丁目].&amp;[追浜東町２丁目]" c="追浜東町２丁目"/>
              <i n="[町丁目_時系列].[町丁目].&amp;[追浜東町３丁目]" c="追浜東町３丁目"/>
              <i n="[町丁目_時系列].[町丁目].&amp;[追浜南町１丁目]" c="追浜南町１丁目"/>
              <i n="[町丁目_時系列].[町丁目].&amp;[追浜南町２丁目]" c="追浜南町２丁目"/>
              <i n="[町丁目_時系列].[町丁目].&amp;[追浜南町３丁目]" c="追浜南町３丁目"/>
              <i n="[町丁目_時系列].[町丁目].&amp;[追浜本町１丁目]" c="追浜本町１丁目"/>
              <i n="[町丁目_時系列].[町丁目].&amp;[追浜本町２丁目]" c="追浜本町２丁目"/>
              <i n="[町丁目_時系列].[町丁目].&amp;[鶴が丘１丁目]" c="鶴が丘１丁目"/>
              <i n="[町丁目_時系列].[町丁目].&amp;[鶴が丘２丁目]" c="鶴が丘２丁目"/>
              <i n="[町丁目_時系列].[町丁目].&amp;[田浦港町]" c="田浦港町"/>
              <i n="[町丁目_時系列].[町丁目].&amp;[田浦泉町]" c="田浦泉町"/>
              <i n="[町丁目_時系列].[町丁目].&amp;[田浦大作町]" c="田浦大作町"/>
              <i n="[町丁目_時系列].[町丁目].&amp;[田浦町１丁目]" c="田浦町１丁目"/>
              <i n="[町丁目_時系列].[町丁目].&amp;[田浦町２丁目]" c="田浦町２丁目"/>
              <i n="[町丁目_時系列].[町丁目].&amp;[田浦町３丁目]" c="田浦町３丁目"/>
              <i n="[町丁目_時系列].[町丁目].&amp;[田浦町４丁目]" c="田浦町４丁目"/>
              <i n="[町丁目_時系列].[町丁目].&amp;[田浦町５丁目]" c="田浦町５丁目"/>
              <i n="[町丁目_時系列].[町丁目].&amp;[田浦町６丁目]" c="田浦町６丁目"/>
              <i n="[町丁目_時系列].[町丁目].&amp;[田戸台]" c="田戸台"/>
              <i n="[町丁目_時系列].[町丁目].&amp;[東逸見町１丁目]" c="東逸見町１丁目"/>
              <i n="[町丁目_時系列].[町丁目].&amp;[東逸見町２丁目]" c="東逸見町２丁目"/>
              <i n="[町丁目_時系列].[町丁目].&amp;[東逸見町３丁目]" c="東逸見町３丁目"/>
              <i n="[町丁目_時系列].[町丁目].&amp;[東逸見町４丁目]" c="東逸見町４丁目"/>
              <i n="[町丁目_時系列].[町丁目].&amp;[東浦賀１丁目]" c="東浦賀１丁目"/>
              <i n="[町丁目_時系列].[町丁目].&amp;[東浦賀２丁目]" c="東浦賀２丁目"/>
              <i n="[町丁目_時系列].[町丁目].&amp;[内川１丁目]" c="内川１丁目"/>
              <i n="[町丁目_時系列].[町丁目].&amp;[内川２丁目]" c="内川２丁目"/>
              <i n="[町丁目_時系列].[町丁目].&amp;[内川新田]" c="内川新田"/>
              <i n="[町丁目_時系列].[町丁目].&amp;[南浦賀]" c="南浦賀"/>
              <i n="[町丁目_時系列].[町丁目].&amp;[二葉１丁目]" c="二葉１丁目"/>
              <i n="[町丁目_時系列].[町丁目].&amp;[二葉２丁目]" c="二葉２丁目"/>
              <i n="[町丁目_時系列].[町丁目].&amp;[日の出町１丁目]" c="日の出町１丁目"/>
              <i n="[町丁目_時系列].[町丁目].&amp;[日の出町２丁目]" c="日の出町２丁目"/>
              <i n="[町丁目_時系列].[町丁目].&amp;[日の出町３丁目]" c="日の出町３丁目"/>
              <i n="[町丁目_時系列].[町丁目].&amp;[馬堀海岸１丁目]" c="馬堀海岸１丁目"/>
              <i n="[町丁目_時系列].[町丁目].&amp;[馬堀海岸２丁目]" c="馬堀海岸２丁目"/>
              <i n="[町丁目_時系列].[町丁目].&amp;[馬堀海岸３丁目]" c="馬堀海岸３丁目"/>
              <i n="[町丁目_時系列].[町丁目].&amp;[馬堀海岸４丁目]" c="馬堀海岸４丁目"/>
              <i n="[町丁目_時系列].[町丁目].&amp;[馬堀町１丁目]" c="馬堀町１丁目"/>
              <i n="[町丁目_時系列].[町丁目].&amp;[馬堀町２丁目]" c="馬堀町２丁目"/>
              <i n="[町丁目_時系列].[町丁目].&amp;[馬堀町３丁目]" c="馬堀町３丁目"/>
              <i n="[町丁目_時系列].[町丁目].&amp;[馬堀町４丁目]" c="馬堀町４丁目"/>
              <i n="[町丁目_時系列].[町丁目].&amp;[泊町]" c="泊町"/>
              <i n="[町丁目_時系列].[町丁目].&amp;[箱崎町]" c="箱崎町"/>
              <i n="[町丁目_時系列].[町丁目].&amp;[浜見台１丁目]" c="浜見台１丁目"/>
              <i n="[町丁目_時系列].[町丁目].&amp;[浜見台２丁目]" c="浜見台２丁目"/>
              <i n="[町丁目_時系列].[町丁目].&amp;[不入斗町１丁目]" c="不入斗町１丁目"/>
              <i n="[町丁目_時系列].[町丁目].&amp;[不入斗町２丁目]" c="不入斗町２丁目"/>
              <i n="[町丁目_時系列].[町丁目].&amp;[不入斗町３丁目]" c="不入斗町３丁目"/>
              <i n="[町丁目_時系列].[町丁目].&amp;[不入斗町４丁目]" c="不入斗町４丁目"/>
              <i n="[町丁目_時系列].[町丁目].&amp;[富士見町１丁目]" c="富士見町１丁目"/>
              <i n="[町丁目_時系列].[町丁目].&amp;[富士見町２丁目]" c="富士見町２丁目"/>
              <i n="[町丁目_時系列].[町丁目].&amp;[富士見町３丁目]" c="富士見町３丁目"/>
              <i n="[町丁目_時系列].[町丁目].&amp;[武１丁目]" c="武１丁目"/>
              <i n="[町丁目_時系列].[町丁目].&amp;[武２丁目]" c="武２丁目"/>
              <i n="[町丁目_時系列].[町丁目].&amp;[武３丁目]" c="武３丁目"/>
              <i n="[町丁目_時系列].[町丁目].&amp;[武４丁目]" c="武４丁目"/>
              <i n="[町丁目_時系列].[町丁目].&amp;[武５丁目]" c="武５丁目"/>
              <i n="[町丁目_時系列].[町丁目].&amp;[平作１丁目]" c="平作１丁目"/>
              <i n="[町丁目_時系列].[町丁目].&amp;[平作２丁目]" c="平作２丁目"/>
              <i n="[町丁目_時系列].[町丁目].&amp;[平作３丁目]" c="平作３丁目"/>
              <i n="[町丁目_時系列].[町丁目].&amp;[平作４丁目]" c="平作４丁目"/>
              <i n="[町丁目_時系列].[町丁目].&amp;[平作５丁目]" c="平作５丁目"/>
              <i n="[町丁目_時系列].[町丁目].&amp;[平作６丁目]" c="平作６丁目"/>
              <i n="[町丁目_時系列].[町丁目].&amp;[平作７丁目]" c="平作７丁目"/>
              <i n="[町丁目_時系列].[町丁目].&amp;[平作８丁目]" c="平作８丁目"/>
              <i n="[町丁目_時系列].[町丁目].&amp;[平成町１丁目]" c="平成町１丁目"/>
              <i n="[町丁目_時系列].[町丁目].&amp;[平成町２丁目]" c="平成町２丁目"/>
              <i n="[町丁目_時系列].[町丁目].&amp;[平成町３丁目]" c="平成町３丁目"/>
              <i n="[町丁目_時系列].[町丁目].&amp;[平和台]" c="平和台"/>
              <i n="[町丁目_時系列].[町丁目].&amp;[米が浜通１丁目]" c="米が浜通１丁目"/>
              <i n="[町丁目_時系列].[町丁目].&amp;[米が浜通２丁目]" c="米が浜通２丁目"/>
              <i n="[町丁目_時系列].[町丁目].&amp;[望洋台]" c="望洋台"/>
              <i n="[町丁目_時系列].[町丁目].&amp;[本町１丁目]" c="本町１丁目"/>
              <i n="[町丁目_時系列].[町丁目].&amp;[本町２丁目]" c="本町２丁目"/>
              <i n="[町丁目_時系列].[町丁目].&amp;[本町３丁目]" c="本町３丁目"/>
              <i n="[町丁目_時系列].[町丁目].&amp;[野比１丁目]" c="野比１丁目"/>
              <i n="[町丁目_時系列].[町丁目].&amp;[野比２丁目]" c="野比２丁目"/>
              <i n="[町丁目_時系列].[町丁目].&amp;[野比３丁目]" c="野比３丁目"/>
              <i n="[町丁目_時系列].[町丁目].&amp;[野比４丁目]" c="野比４丁目"/>
              <i n="[町丁目_時系列].[町丁目].&amp;[野比５丁目]" c="野比５丁目"/>
              <i n="[町丁目_時系列].[町丁目].&amp;[緑が丘]" c="緑が丘"/>
              <i n="[町丁目_時系列].[町丁目].&amp;[林１丁目]" c="林１丁目"/>
              <i n="[町丁目_時系列].[町丁目].&amp;[林２丁目]" c="林２丁目"/>
              <i n="[町丁目_時系列].[町丁目].&amp;[林３丁目]" c="林３丁目"/>
              <i n="[町丁目_時系列].[町丁目].&amp;[林４丁目]" c="林４丁目"/>
              <i n="[町丁目_時系列].[町丁目].&amp;[林５丁目]" c="林５丁目"/>
              <i n="[町丁目_時系列].[町丁目].&amp;" c="(空白)"/>
              <i n="[町丁目_時系列].[町丁目].&amp;[阿部倉町]" c="阿部倉町" nd="1"/>
              <i n="[町丁目_時系列].[町丁目].&amp;[芦名]" c="芦名" nd="1"/>
              <i n="[町丁目_時系列].[町丁目].&amp;[浦賀町１丁目]" c="浦賀町１丁目" nd="1"/>
              <i n="[町丁目_時系列].[町丁目].&amp;[浦賀町２丁目]" c="浦賀町２丁目" nd="1"/>
              <i n="[町丁目_時系列].[町丁目].&amp;[浦賀町３丁目]" c="浦賀町３丁目" nd="1"/>
              <i n="[町丁目_時系列].[町丁目].&amp;[浦賀町４丁目]" c="浦賀町４丁目" nd="1"/>
              <i n="[町丁目_時系列].[町丁目].&amp;[浦賀町５丁目]" c="浦賀町５丁目" nd="1"/>
              <i n="[町丁目_時系列].[町丁目].&amp;[浦賀町６丁目]" c="浦賀町６丁目" nd="1"/>
              <i n="[町丁目_時系列].[町丁目].&amp;[浦賀町７丁目]" c="浦賀町７丁目" nd="1"/>
              <i n="[町丁目_時系列].[町丁目].&amp;[吉井]" c="吉井" nd="1"/>
              <i n="[町丁目_時系列].[町丁目].&amp;[佐原]" c="佐原" nd="1"/>
              <i n="[町丁目_時系列].[町丁目].&amp;[佐島]" c="佐島" nd="1"/>
              <i n="[町丁目_時系列].[町丁目].&amp;[舟倉町]" c="舟倉町" nd="1"/>
              <i n="[町丁目_時系列].[町丁目].&amp;[西浦賀町１丁目]" c="西浦賀町１丁目" nd="1"/>
              <i n="[町丁目_時系列].[町丁目].&amp;[西浦賀町２丁目]" c="西浦賀町２丁目" nd="1"/>
              <i n="[町丁目_時系列].[町丁目].&amp;[西浦賀町３丁目]" c="西浦賀町３丁目" nd="1"/>
              <i n="[町丁目_時系列].[町丁目].&amp;[西浦賀町４丁目]" c="西浦賀町４丁目" nd="1"/>
              <i n="[町丁目_時系列].[町丁目].&amp;[西浦賀町５丁目]" c="西浦賀町５丁目" nd="1"/>
              <i n="[町丁目_時系列].[町丁目].&amp;[西浦賀町６丁目]" c="西浦賀町６丁目" nd="1"/>
              <i n="[町丁目_時系列].[町丁目].&amp;[大矢部町]" c="大矢部町" nd="1"/>
              <i n="[町丁目_時系列].[町丁目].&amp;[鷹取町１丁目]" c="鷹取町１丁目" nd="1"/>
              <i n="[町丁目_時系列].[町丁目].&amp;[鷹取町２丁目]" c="鷹取町２丁目" nd="1"/>
              <i n="[町丁目_時系列].[町丁目].&amp;[長井町]" c="長井町" nd="1"/>
              <i n="[町丁目_時系列].[町丁目].&amp;[長坂]" c="長坂" nd="1"/>
              <i n="[町丁目_時系列].[町丁目].&amp;[長沢]" c="長沢" nd="1"/>
              <i n="[町丁目_時系列].[町丁目].&amp;[津久井]" c="津久井" nd="1"/>
              <i n="[町丁目_時系列].[町丁目].&amp;[東浦賀町１丁目]" c="東浦賀町１丁目" nd="1"/>
              <i n="[町丁目_時系列].[町丁目].&amp;[東浦賀町２丁目]" c="東浦賀町２丁目" nd="1"/>
              <i n="[町丁目_時系列].[町丁目].&amp;[楠ケ浦町]" c="楠ケ浦町" nd="1"/>
              <i n="[町丁目_時系列].[町丁目].&amp;[野比]" c="野比" nd="1"/>
            </range>
          </ranges>
        </level>
      </levels>
      <selections count="1">
        <selection n="[町丁目_時系列].[町丁目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町丁目_時系列].[町丁目].[町丁目]" count="30"/>
      </x15:slicerCacheHideItemsWithNoData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西暦" xr10:uid="{0A8F21C3-16EC-4254-8117-CDD097DB0107}" cache="スライサー_西暦" caption="年" columnCount="2" level="1" style="スライサー" rowHeight="396000"/>
  <slicer name="行政センター" xr10:uid="{5544D59E-8D60-4156-A0B5-AC73E63C8F59}" cache="スライサー_行政センター" caption="行政センター" columnCount="2" level="1" style="スライサー" rowHeight="396000"/>
  <slicer name="町丁目" xr10:uid="{840E08FA-A552-4F2B-8222-9E0EABBAEBA9}" cache="スライサー_町丁目" caption="町丁目" columnCount="2" level="1" style="スライサー 2" rowHeight="3960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行政センター 1" xr10:uid="{0750A697-490A-4129-9C34-5F67BEF14F3B}" cache="スライサー_行政センター1" caption="行政センター" columnCount="2" level="1" style="スライサー" rowHeight="396000"/>
  <slicer name="町丁目 1" xr10:uid="{D19E8547-F123-458D-804B-E74260E25150}" cache="スライサー_町丁目1" caption="町丁目" columnCount="2" level="1" style="スライサー 2" rowHeight="39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C00278B-4AB9-422B-85B1-91B90F612E09}" name="行政センター_時系列" displayName="行政センター_時系列" ref="A1:A11" totalsRowShown="0" headerRowDxfId="1">
  <autoFilter ref="A1:A11" xr:uid="{FBC34878-4C76-4649-A9C8-3BE605D9AAD6}"/>
  <tableColumns count="1">
    <tableColumn id="1" xr3:uid="{B2DDA1D4-DE71-4F98-A48C-F1378EB3DBBD}" name="行政センター"/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553983-0468-49ED-8C5F-9F289F2B8753}" name="町丁目_時系列" displayName="町丁目_時系列" ref="A1:A378" totalsRowShown="0" headerRowDxfId="0">
  <autoFilter ref="A1:A378" xr:uid="{F77B3EFC-BF5D-4874-BE91-B2992F59E109}"/>
  <tableColumns count="1">
    <tableColumn id="1" xr3:uid="{D41D1ED0-734D-4B87-BC97-B8AD894D7A30}" name="町丁目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黄">
      <a:dk1>
        <a:sysClr val="windowText" lastClr="000000"/>
      </a:dk1>
      <a:lt1>
        <a:sysClr val="window" lastClr="FFFFFF"/>
      </a:lt1>
      <a:dk2>
        <a:srgbClr val="39302A"/>
      </a:dk2>
      <a:lt2>
        <a:srgbClr val="E5DEDB"/>
      </a:lt2>
      <a:accent1>
        <a:srgbClr val="FFCA08"/>
      </a:accent1>
      <a:accent2>
        <a:srgbClr val="F8931D"/>
      </a:accent2>
      <a:accent3>
        <a:srgbClr val="CE8D3E"/>
      </a:accent3>
      <a:accent4>
        <a:srgbClr val="EC7016"/>
      </a:accent4>
      <a:accent5>
        <a:srgbClr val="E64823"/>
      </a:accent5>
      <a:accent6>
        <a:srgbClr val="9C6A6A"/>
      </a:accent6>
      <a:hlink>
        <a:srgbClr val="2998E3"/>
      </a:hlink>
      <a:folHlink>
        <a:srgbClr val="7F723D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13DE8-6D21-4FAA-8B6E-BE069018D95E}">
  <sheetPr>
    <tabColor theme="8"/>
    <pageSetUpPr fitToPage="1"/>
  </sheetPr>
  <dimension ref="N9:AE163"/>
  <sheetViews>
    <sheetView showGridLines="0" tabSelected="1" zoomScale="60" zoomScaleNormal="60" zoomScaleSheetLayoutView="65" workbookViewId="0"/>
  </sheetViews>
  <sheetFormatPr defaultColWidth="8.69921875" defaultRowHeight="18" x14ac:dyDescent="0.45"/>
  <cols>
    <col min="1" max="1" width="3.59765625" style="17" customWidth="1"/>
    <col min="2" max="16384" width="8.69921875" style="17"/>
  </cols>
  <sheetData>
    <row r="9" spans="14:31" x14ac:dyDescent="0.45">
      <c r="N9" s="36" t="s">
        <v>215</v>
      </c>
      <c r="O9" s="36"/>
      <c r="V9" s="36" t="s">
        <v>215</v>
      </c>
      <c r="W9" s="36"/>
      <c r="AD9" s="36" t="s">
        <v>215</v>
      </c>
      <c r="AE9" s="36"/>
    </row>
    <row r="10" spans="14:31" x14ac:dyDescent="0.45">
      <c r="N10" s="36"/>
      <c r="O10" s="36"/>
      <c r="V10" s="36"/>
      <c r="W10" s="36"/>
      <c r="AD10" s="36"/>
      <c r="AE10" s="36"/>
    </row>
    <row r="13" spans="14:31" x14ac:dyDescent="0.45">
      <c r="O13" s="18"/>
      <c r="P13" s="18"/>
      <c r="AB13" s="18"/>
      <c r="AC13" s="18"/>
    </row>
    <row r="14" spans="14:31" x14ac:dyDescent="0.45">
      <c r="O14" s="18"/>
      <c r="P14" s="18"/>
      <c r="AB14" s="18"/>
      <c r="AC14" s="18"/>
    </row>
    <row r="32" spans="14:31" x14ac:dyDescent="0.45">
      <c r="N32" s="36" t="s">
        <v>215</v>
      </c>
      <c r="O32" s="36"/>
      <c r="V32" s="36" t="s">
        <v>215</v>
      </c>
      <c r="W32" s="36"/>
      <c r="AD32" s="36" t="s">
        <v>215</v>
      </c>
      <c r="AE32" s="36"/>
    </row>
    <row r="33" spans="14:31" x14ac:dyDescent="0.45">
      <c r="N33" s="36"/>
      <c r="O33" s="36"/>
      <c r="V33" s="36"/>
      <c r="W33" s="36"/>
      <c r="AD33" s="36"/>
      <c r="AE33" s="36"/>
    </row>
    <row r="40" spans="14:31" x14ac:dyDescent="0.45">
      <c r="O40" s="18"/>
      <c r="P40" s="18"/>
    </row>
    <row r="41" spans="14:31" x14ac:dyDescent="0.45">
      <c r="O41" s="18"/>
      <c r="P41" s="18"/>
    </row>
    <row r="58" spans="14:15" x14ac:dyDescent="0.45">
      <c r="N58" s="35" t="s">
        <v>215</v>
      </c>
      <c r="O58" s="35"/>
    </row>
    <row r="59" spans="14:15" x14ac:dyDescent="0.45">
      <c r="N59" s="35"/>
      <c r="O59" s="35"/>
    </row>
    <row r="79" spans="14:16" x14ac:dyDescent="0.45">
      <c r="O79" s="18"/>
      <c r="P79" s="18"/>
    </row>
    <row r="80" spans="14:16" x14ac:dyDescent="0.45">
      <c r="N80" s="35" t="s">
        <v>215</v>
      </c>
      <c r="O80" s="35"/>
      <c r="P80" s="18"/>
    </row>
    <row r="81" spans="14:15" x14ac:dyDescent="0.45">
      <c r="N81" s="35"/>
      <c r="O81" s="35"/>
    </row>
    <row r="105" spans="17:31" x14ac:dyDescent="0.45">
      <c r="Q105" s="35" t="s">
        <v>215</v>
      </c>
      <c r="R105" s="35"/>
      <c r="AD105" s="35" t="s">
        <v>215</v>
      </c>
      <c r="AE105" s="35"/>
    </row>
    <row r="106" spans="17:31" x14ac:dyDescent="0.45">
      <c r="Q106" s="35"/>
      <c r="R106" s="35"/>
      <c r="AD106" s="35"/>
      <c r="AE106" s="35"/>
    </row>
    <row r="123" spans="15:16" x14ac:dyDescent="0.45">
      <c r="O123" s="18"/>
      <c r="P123" s="18"/>
    </row>
    <row r="124" spans="15:16" x14ac:dyDescent="0.45">
      <c r="O124" s="18"/>
      <c r="P124" s="18"/>
    </row>
    <row r="162" spans="15:16" x14ac:dyDescent="0.45">
      <c r="O162" s="18"/>
      <c r="P162" s="18"/>
    </row>
    <row r="163" spans="15:16" x14ac:dyDescent="0.45">
      <c r="O163" s="18"/>
      <c r="P163" s="18"/>
    </row>
  </sheetData>
  <mergeCells count="10">
    <mergeCell ref="N58:O59"/>
    <mergeCell ref="N80:O81"/>
    <mergeCell ref="Q105:R106"/>
    <mergeCell ref="AD105:AE106"/>
    <mergeCell ref="N9:O10"/>
    <mergeCell ref="V9:W10"/>
    <mergeCell ref="AD9:AE10"/>
    <mergeCell ref="N32:O33"/>
    <mergeCell ref="V32:W33"/>
    <mergeCell ref="AD32:AE33"/>
  </mergeCells>
  <phoneticPr fontId="2"/>
  <hyperlinks>
    <hyperlink ref="N9:O10" location="'データ（特定年）'!A5" display="データへ" xr:uid="{17A8AB22-2AB9-409E-8176-ECC85BBD00F1}"/>
    <hyperlink ref="AD9:AE10" location="'データ（特定年）'!I5" display="データへ" xr:uid="{95DC77FD-1F67-412E-8FB4-E1E043682800}"/>
    <hyperlink ref="N32:O33" location="'データ（特定年）'!A13" display="データへ" xr:uid="{BBF083FB-86E3-4861-915B-F7BBF2A7FB94}"/>
    <hyperlink ref="V32:W33" location="'データ（特定年）'!E13" display="データへ" xr:uid="{D0E7B715-8233-4F69-A401-93F39CB2885F}"/>
    <hyperlink ref="AD32:AE33" location="'データ（特定年）'!I13" display="データへ" xr:uid="{257466E4-5B4B-4338-9A11-2023DB735F0E}"/>
    <hyperlink ref="N58:O59" location="'データ（特定年）'!A23" display="データへ" xr:uid="{9521D145-2912-43B4-865D-A392B76CED5B}"/>
    <hyperlink ref="N80:O81" location="'データ（特定年）'!A28" display="データへ" xr:uid="{42F6DB4D-7282-438C-A40D-07D8A33BB9E4}"/>
    <hyperlink ref="Q105:R106" location="'データ（特定年）'!A36" display="データへ" xr:uid="{9A432FCD-52A3-4B7F-8F90-145AB2A64F1B}"/>
    <hyperlink ref="AD105:AE106" location="'データ（特定年）'!E36" display="データへ" xr:uid="{41A2D03E-8845-4F7F-A21D-124F32EDA62F}"/>
    <hyperlink ref="V9:W10" location="'データ（特定年）'!E5" display="データへ" xr:uid="{7A34F217-64E6-4C41-8F8A-1EC1665A5F7A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25" orientation="portrait" r:id="rId1"/>
  <headerFooter>
    <oddHeader>&amp;C&amp;"メイリオ,レギュラー"&amp;28住民基本台帳「見える化システム」</oddHeader>
  </headerFooter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95BFD-B48C-4A5C-B664-74FEB66ECC1B}">
  <sheetPr>
    <tabColor theme="4"/>
  </sheetPr>
  <dimension ref="A1:CI23"/>
  <sheetViews>
    <sheetView workbookViewId="0"/>
  </sheetViews>
  <sheetFormatPr defaultRowHeight="18" x14ac:dyDescent="0.45"/>
  <cols>
    <col min="1" max="2" width="11.19921875" bestFit="1" customWidth="1"/>
    <col min="3" max="11" width="5.5" bestFit="1" customWidth="1"/>
    <col min="12" max="86" width="5.8984375" bestFit="1" customWidth="1"/>
    <col min="87" max="87" width="9.59765625" bestFit="1" customWidth="1"/>
  </cols>
  <sheetData>
    <row r="1" spans="1:87" x14ac:dyDescent="0.45">
      <c r="B1" s="1" t="s">
        <v>0</v>
      </c>
    </row>
    <row r="2" spans="1:87" x14ac:dyDescent="0.45">
      <c r="B2" t="s">
        <v>3</v>
      </c>
      <c r="C2" t="s">
        <v>4</v>
      </c>
      <c r="D2" t="s">
        <v>5</v>
      </c>
      <c r="E2" t="s">
        <v>6</v>
      </c>
      <c r="F2" t="s">
        <v>7</v>
      </c>
      <c r="G2" t="s">
        <v>8</v>
      </c>
      <c r="H2" t="s">
        <v>9</v>
      </c>
      <c r="I2" t="s">
        <v>10</v>
      </c>
      <c r="J2" t="s">
        <v>11</v>
      </c>
      <c r="K2" t="s">
        <v>12</v>
      </c>
      <c r="L2" t="s">
        <v>13</v>
      </c>
      <c r="M2" t="s">
        <v>14</v>
      </c>
      <c r="N2" t="s">
        <v>15</v>
      </c>
      <c r="O2" t="s">
        <v>16</v>
      </c>
      <c r="P2" t="s">
        <v>17</v>
      </c>
      <c r="Q2" t="s">
        <v>18</v>
      </c>
      <c r="R2" t="s">
        <v>19</v>
      </c>
      <c r="S2" t="s">
        <v>20</v>
      </c>
      <c r="T2" t="s">
        <v>21</v>
      </c>
      <c r="U2" t="s">
        <v>22</v>
      </c>
      <c r="V2" t="s">
        <v>23</v>
      </c>
      <c r="W2" t="s">
        <v>24</v>
      </c>
      <c r="X2" t="s">
        <v>25</v>
      </c>
      <c r="Y2" t="s">
        <v>26</v>
      </c>
      <c r="Z2" t="s">
        <v>27</v>
      </c>
      <c r="AA2" t="s">
        <v>28</v>
      </c>
      <c r="AB2" t="s">
        <v>29</v>
      </c>
      <c r="AC2" t="s">
        <v>30</v>
      </c>
      <c r="AD2" t="s">
        <v>31</v>
      </c>
      <c r="AE2" t="s">
        <v>32</v>
      </c>
      <c r="AF2" t="s">
        <v>33</v>
      </c>
      <c r="AG2" t="s">
        <v>34</v>
      </c>
      <c r="AH2" t="s">
        <v>35</v>
      </c>
      <c r="AI2" t="s">
        <v>36</v>
      </c>
      <c r="AJ2" t="s">
        <v>37</v>
      </c>
      <c r="AK2" t="s">
        <v>38</v>
      </c>
      <c r="AL2" t="s">
        <v>39</v>
      </c>
      <c r="AM2" t="s">
        <v>40</v>
      </c>
      <c r="AN2" t="s">
        <v>41</v>
      </c>
      <c r="AO2" t="s">
        <v>43</v>
      </c>
      <c r="AP2" t="s">
        <v>42</v>
      </c>
      <c r="AQ2" t="s">
        <v>44</v>
      </c>
      <c r="AR2" t="s">
        <v>46</v>
      </c>
      <c r="AS2" t="s">
        <v>45</v>
      </c>
      <c r="AT2" t="s">
        <v>47</v>
      </c>
      <c r="AU2" t="s">
        <v>48</v>
      </c>
      <c r="AV2" t="s">
        <v>49</v>
      </c>
      <c r="AW2" t="s">
        <v>50</v>
      </c>
      <c r="AX2" t="s">
        <v>51</v>
      </c>
      <c r="AY2" t="s">
        <v>52</v>
      </c>
      <c r="AZ2" t="s">
        <v>53</v>
      </c>
      <c r="BA2" t="s">
        <v>54</v>
      </c>
      <c r="BB2" t="s">
        <v>55</v>
      </c>
      <c r="BC2" t="s">
        <v>56</v>
      </c>
      <c r="BD2" t="s">
        <v>57</v>
      </c>
      <c r="BE2" t="s">
        <v>58</v>
      </c>
      <c r="BF2" t="s">
        <v>59</v>
      </c>
      <c r="BG2" t="s">
        <v>60</v>
      </c>
      <c r="BH2" t="s">
        <v>61</v>
      </c>
      <c r="BI2" t="s">
        <v>62</v>
      </c>
      <c r="BJ2" t="s">
        <v>63</v>
      </c>
      <c r="BK2" t="s">
        <v>64</v>
      </c>
      <c r="BL2" t="s">
        <v>65</v>
      </c>
      <c r="BM2" t="s">
        <v>66</v>
      </c>
      <c r="BN2" t="s">
        <v>67</v>
      </c>
      <c r="BO2" t="s">
        <v>68</v>
      </c>
      <c r="BP2" t="s">
        <v>69</v>
      </c>
      <c r="BQ2" t="s">
        <v>70</v>
      </c>
      <c r="BR2" t="s">
        <v>71</v>
      </c>
      <c r="BS2" t="s">
        <v>72</v>
      </c>
      <c r="BT2" t="s">
        <v>73</v>
      </c>
      <c r="BU2" t="s">
        <v>74</v>
      </c>
      <c r="BV2" t="s">
        <v>75</v>
      </c>
      <c r="BW2" t="s">
        <v>76</v>
      </c>
      <c r="BX2" t="s">
        <v>77</v>
      </c>
      <c r="BY2" t="s">
        <v>78</v>
      </c>
      <c r="BZ2" t="s">
        <v>79</v>
      </c>
      <c r="CA2" t="s">
        <v>80</v>
      </c>
      <c r="CB2" t="s">
        <v>81</v>
      </c>
      <c r="CC2" t="s">
        <v>82</v>
      </c>
      <c r="CD2" t="s">
        <v>83</v>
      </c>
      <c r="CE2" t="s">
        <v>84</v>
      </c>
      <c r="CF2" t="s">
        <v>85</v>
      </c>
      <c r="CG2" t="s">
        <v>86</v>
      </c>
      <c r="CH2" t="s">
        <v>87</v>
      </c>
      <c r="CI2" t="s">
        <v>88</v>
      </c>
    </row>
    <row r="3" spans="1:87" x14ac:dyDescent="0.45">
      <c r="A3" s="1" t="s">
        <v>216</v>
      </c>
      <c r="B3" t="s">
        <v>2</v>
      </c>
      <c r="C3" t="s">
        <v>2</v>
      </c>
      <c r="D3" t="s">
        <v>2</v>
      </c>
      <c r="E3" t="s">
        <v>2</v>
      </c>
      <c r="F3" t="s">
        <v>2</v>
      </c>
      <c r="G3" t="s">
        <v>2</v>
      </c>
      <c r="H3" t="s">
        <v>2</v>
      </c>
      <c r="I3" t="s">
        <v>2</v>
      </c>
      <c r="J3" t="s">
        <v>2</v>
      </c>
      <c r="K3" t="s">
        <v>2</v>
      </c>
      <c r="L3" t="s">
        <v>2</v>
      </c>
      <c r="M3" t="s">
        <v>2</v>
      </c>
      <c r="N3" t="s">
        <v>2</v>
      </c>
      <c r="O3" t="s">
        <v>2</v>
      </c>
      <c r="P3" t="s">
        <v>2</v>
      </c>
      <c r="Q3" t="s">
        <v>2</v>
      </c>
      <c r="R3" t="s">
        <v>2</v>
      </c>
      <c r="S3" t="s">
        <v>2</v>
      </c>
      <c r="T3" t="s">
        <v>2</v>
      </c>
      <c r="U3" t="s">
        <v>2</v>
      </c>
      <c r="V3" t="s">
        <v>2</v>
      </c>
      <c r="W3" t="s">
        <v>2</v>
      </c>
      <c r="X3" t="s">
        <v>2</v>
      </c>
      <c r="Y3" t="s">
        <v>2</v>
      </c>
      <c r="Z3" t="s">
        <v>2</v>
      </c>
      <c r="AA3" t="s">
        <v>2</v>
      </c>
      <c r="AB3" t="s">
        <v>2</v>
      </c>
      <c r="AC3" t="s">
        <v>2</v>
      </c>
      <c r="AD3" t="s">
        <v>2</v>
      </c>
      <c r="AE3" t="s">
        <v>2</v>
      </c>
      <c r="AF3" t="s">
        <v>2</v>
      </c>
      <c r="AG3" t="s">
        <v>2</v>
      </c>
      <c r="AH3" t="s">
        <v>2</v>
      </c>
      <c r="AI3" t="s">
        <v>2</v>
      </c>
      <c r="AJ3" t="s">
        <v>2</v>
      </c>
      <c r="AK3" t="s">
        <v>2</v>
      </c>
      <c r="AL3" t="s">
        <v>2</v>
      </c>
      <c r="AM3" t="s">
        <v>2</v>
      </c>
      <c r="AN3" t="s">
        <v>2</v>
      </c>
      <c r="AO3" t="s">
        <v>2</v>
      </c>
      <c r="AP3" t="s">
        <v>2</v>
      </c>
      <c r="AQ3" t="s">
        <v>2</v>
      </c>
      <c r="AR3" t="s">
        <v>2</v>
      </c>
      <c r="AS3" t="s">
        <v>2</v>
      </c>
      <c r="AT3" t="s">
        <v>2</v>
      </c>
      <c r="AU3" t="s">
        <v>2</v>
      </c>
      <c r="AV3" t="s">
        <v>2</v>
      </c>
      <c r="AW3" t="s">
        <v>2</v>
      </c>
      <c r="AX3" t="s">
        <v>2</v>
      </c>
      <c r="AY3" t="s">
        <v>2</v>
      </c>
      <c r="AZ3" t="s">
        <v>2</v>
      </c>
      <c r="BA3" t="s">
        <v>2</v>
      </c>
      <c r="BB3" t="s">
        <v>2</v>
      </c>
      <c r="BC3" t="s">
        <v>2</v>
      </c>
      <c r="BD3" t="s">
        <v>2</v>
      </c>
      <c r="BE3" t="s">
        <v>2</v>
      </c>
      <c r="BF3" t="s">
        <v>2</v>
      </c>
      <c r="BG3" t="s">
        <v>2</v>
      </c>
      <c r="BH3" t="s">
        <v>2</v>
      </c>
      <c r="BI3" t="s">
        <v>2</v>
      </c>
      <c r="BJ3" t="s">
        <v>2</v>
      </c>
      <c r="BK3" t="s">
        <v>2</v>
      </c>
      <c r="BL3" t="s">
        <v>2</v>
      </c>
      <c r="BM3" t="s">
        <v>2</v>
      </c>
      <c r="BN3" t="s">
        <v>2</v>
      </c>
      <c r="BO3" t="s">
        <v>2</v>
      </c>
      <c r="BP3" t="s">
        <v>2</v>
      </c>
      <c r="BQ3" t="s">
        <v>2</v>
      </c>
      <c r="BR3" t="s">
        <v>2</v>
      </c>
      <c r="BS3" t="s">
        <v>2</v>
      </c>
      <c r="BT3" t="s">
        <v>2</v>
      </c>
      <c r="BU3" t="s">
        <v>2</v>
      </c>
      <c r="BV3" t="s">
        <v>2</v>
      </c>
      <c r="BW3" t="s">
        <v>2</v>
      </c>
      <c r="BX3" t="s">
        <v>2</v>
      </c>
      <c r="BY3" t="s">
        <v>2</v>
      </c>
      <c r="BZ3" t="s">
        <v>2</v>
      </c>
      <c r="CA3" t="s">
        <v>2</v>
      </c>
      <c r="CB3" t="s">
        <v>2</v>
      </c>
      <c r="CC3" t="s">
        <v>2</v>
      </c>
      <c r="CD3" t="s">
        <v>2</v>
      </c>
      <c r="CE3" t="s">
        <v>2</v>
      </c>
      <c r="CF3" t="s">
        <v>2</v>
      </c>
      <c r="CG3" t="s">
        <v>2</v>
      </c>
      <c r="CH3" t="s">
        <v>2</v>
      </c>
      <c r="CI3" t="s">
        <v>2</v>
      </c>
    </row>
    <row r="4" spans="1:87" x14ac:dyDescent="0.45">
      <c r="A4" s="21">
        <v>2021</v>
      </c>
      <c r="B4" s="2">
        <v>1088</v>
      </c>
      <c r="C4" s="2">
        <v>1123</v>
      </c>
      <c r="D4" s="2">
        <v>1205</v>
      </c>
      <c r="E4" s="2">
        <v>1228</v>
      </c>
      <c r="F4" s="2">
        <v>1308</v>
      </c>
      <c r="G4" s="2">
        <v>1426</v>
      </c>
      <c r="H4" s="2">
        <v>1401</v>
      </c>
      <c r="I4" s="2">
        <v>1413</v>
      </c>
      <c r="J4" s="2">
        <v>1428</v>
      </c>
      <c r="K4" s="2">
        <v>1492</v>
      </c>
      <c r="L4" s="2">
        <v>1574</v>
      </c>
      <c r="M4" s="2">
        <v>1603</v>
      </c>
      <c r="N4" s="2">
        <v>1578</v>
      </c>
      <c r="O4" s="2">
        <v>1619</v>
      </c>
      <c r="P4" s="2">
        <v>1680</v>
      </c>
      <c r="Q4" s="2">
        <v>1820</v>
      </c>
      <c r="R4" s="2">
        <v>2013</v>
      </c>
      <c r="S4" s="2">
        <v>2117</v>
      </c>
      <c r="T4" s="2">
        <v>2272</v>
      </c>
      <c r="U4" s="2">
        <v>2474</v>
      </c>
      <c r="V4" s="2">
        <v>2546</v>
      </c>
      <c r="W4" s="2">
        <v>2661</v>
      </c>
      <c r="X4" s="2">
        <v>2392</v>
      </c>
      <c r="Y4" s="2">
        <v>2103</v>
      </c>
      <c r="Z4" s="2">
        <v>2017</v>
      </c>
      <c r="AA4" s="2">
        <v>1895</v>
      </c>
      <c r="AB4" s="2">
        <v>1917</v>
      </c>
      <c r="AC4" s="2">
        <v>1880</v>
      </c>
      <c r="AD4" s="2">
        <v>1821</v>
      </c>
      <c r="AE4" s="2">
        <v>1787</v>
      </c>
      <c r="AF4" s="2">
        <v>1802</v>
      </c>
      <c r="AG4" s="2">
        <v>1788</v>
      </c>
      <c r="AH4" s="2">
        <v>1811</v>
      </c>
      <c r="AI4" s="2">
        <v>1913</v>
      </c>
      <c r="AJ4" s="2">
        <v>2002</v>
      </c>
      <c r="AK4" s="2">
        <v>1909</v>
      </c>
      <c r="AL4" s="2">
        <v>2023</v>
      </c>
      <c r="AM4" s="2">
        <v>2015</v>
      </c>
      <c r="AN4" s="2">
        <v>2136</v>
      </c>
      <c r="AO4" s="2">
        <v>2141</v>
      </c>
      <c r="AP4" s="2">
        <v>2169</v>
      </c>
      <c r="AQ4" s="2">
        <v>2200</v>
      </c>
      <c r="AR4" s="2">
        <v>2449</v>
      </c>
      <c r="AS4" s="2">
        <v>2493</v>
      </c>
      <c r="AT4" s="2">
        <v>2587</v>
      </c>
      <c r="AU4" s="2">
        <v>2874</v>
      </c>
      <c r="AV4" s="2">
        <v>2986</v>
      </c>
      <c r="AW4" s="2">
        <v>3212</v>
      </c>
      <c r="AX4" s="2">
        <v>3391</v>
      </c>
      <c r="AY4" s="2">
        <v>3394</v>
      </c>
      <c r="AZ4" s="2">
        <v>3375</v>
      </c>
      <c r="BA4" s="2">
        <v>3210</v>
      </c>
      <c r="BB4" s="2">
        <v>3178</v>
      </c>
      <c r="BC4" s="2">
        <v>3012</v>
      </c>
      <c r="BD4" s="2">
        <v>3038</v>
      </c>
      <c r="BE4" s="2">
        <v>2365</v>
      </c>
      <c r="BF4" s="2">
        <v>2796</v>
      </c>
      <c r="BG4" s="2">
        <v>2572</v>
      </c>
      <c r="BH4" s="2">
        <v>2576</v>
      </c>
      <c r="BI4" s="2">
        <v>2458</v>
      </c>
      <c r="BJ4" s="2">
        <v>2384</v>
      </c>
      <c r="BK4" s="2">
        <v>2368</v>
      </c>
      <c r="BL4" s="2">
        <v>2420</v>
      </c>
      <c r="BM4" s="2">
        <v>2257</v>
      </c>
      <c r="BN4" s="2">
        <v>2200</v>
      </c>
      <c r="BO4" s="2">
        <v>2281</v>
      </c>
      <c r="BP4" s="2">
        <v>2374</v>
      </c>
      <c r="BQ4" s="2">
        <v>2340</v>
      </c>
      <c r="BR4" s="2">
        <v>2531</v>
      </c>
      <c r="BS4" s="2">
        <v>2687</v>
      </c>
      <c r="BT4" s="2">
        <v>2812</v>
      </c>
      <c r="BU4" s="2">
        <v>3103</v>
      </c>
      <c r="BV4" s="2">
        <v>3463</v>
      </c>
      <c r="BW4" s="2">
        <v>3266</v>
      </c>
      <c r="BX4" s="2">
        <v>3277</v>
      </c>
      <c r="BY4" s="2">
        <v>1921</v>
      </c>
      <c r="BZ4" s="2">
        <v>2097</v>
      </c>
      <c r="CA4" s="2">
        <v>2635</v>
      </c>
      <c r="CB4" s="2">
        <v>2512</v>
      </c>
      <c r="CC4" s="2">
        <v>2523</v>
      </c>
      <c r="CD4" s="2">
        <v>2338</v>
      </c>
      <c r="CE4" s="2">
        <v>1949</v>
      </c>
      <c r="CF4" s="2">
        <v>1664</v>
      </c>
      <c r="CG4" s="2">
        <v>1570</v>
      </c>
      <c r="CH4" s="2">
        <v>1482</v>
      </c>
      <c r="CI4" s="2">
        <v>7189</v>
      </c>
    </row>
    <row r="5" spans="1:87" x14ac:dyDescent="0.45">
      <c r="A5" s="21">
        <v>2022</v>
      </c>
      <c r="B5" s="2">
        <v>1059</v>
      </c>
      <c r="C5" s="2">
        <v>1120</v>
      </c>
      <c r="D5" s="2">
        <v>1132</v>
      </c>
      <c r="E5" s="2">
        <v>1209</v>
      </c>
      <c r="F5" s="2">
        <v>1228</v>
      </c>
      <c r="G5" s="2">
        <v>1308</v>
      </c>
      <c r="H5" s="2">
        <v>1424</v>
      </c>
      <c r="I5" s="2">
        <v>1395</v>
      </c>
      <c r="J5" s="2">
        <v>1409</v>
      </c>
      <c r="K5" s="2">
        <v>1422</v>
      </c>
      <c r="L5" s="2">
        <v>1488</v>
      </c>
      <c r="M5" s="2">
        <v>1573</v>
      </c>
      <c r="N5" s="2">
        <v>1597</v>
      </c>
      <c r="O5" s="2">
        <v>1578</v>
      </c>
      <c r="P5" s="2">
        <v>1617</v>
      </c>
      <c r="Q5" s="2">
        <v>1787</v>
      </c>
      <c r="R5" s="2">
        <v>1974</v>
      </c>
      <c r="S5" s="2">
        <v>2022</v>
      </c>
      <c r="T5" s="2">
        <v>2211</v>
      </c>
      <c r="U5" s="2">
        <v>2410</v>
      </c>
      <c r="V5" s="2">
        <v>2547</v>
      </c>
      <c r="W5" s="2">
        <v>2565</v>
      </c>
      <c r="X5" s="2">
        <v>2487</v>
      </c>
      <c r="Y5" s="2">
        <v>2137</v>
      </c>
      <c r="Z5" s="2">
        <v>1984</v>
      </c>
      <c r="AA5" s="2">
        <v>1968</v>
      </c>
      <c r="AB5" s="2">
        <v>1847</v>
      </c>
      <c r="AC5" s="2">
        <v>1883</v>
      </c>
      <c r="AD5" s="2">
        <v>1828</v>
      </c>
      <c r="AE5" s="2">
        <v>1774</v>
      </c>
      <c r="AF5" s="2">
        <v>1759</v>
      </c>
      <c r="AG5" s="2">
        <v>1773</v>
      </c>
      <c r="AH5" s="2">
        <v>1764</v>
      </c>
      <c r="AI5" s="2">
        <v>1788</v>
      </c>
      <c r="AJ5" s="2">
        <v>1884</v>
      </c>
      <c r="AK5" s="2">
        <v>1981</v>
      </c>
      <c r="AL5" s="2">
        <v>1891</v>
      </c>
      <c r="AM5" s="2">
        <v>2004</v>
      </c>
      <c r="AN5" s="2">
        <v>2002</v>
      </c>
      <c r="AO5" s="2">
        <v>2129</v>
      </c>
      <c r="AP5" s="2">
        <v>2133</v>
      </c>
      <c r="AQ5" s="2">
        <v>2149</v>
      </c>
      <c r="AR5" s="2">
        <v>2181</v>
      </c>
      <c r="AS5" s="2">
        <v>2438</v>
      </c>
      <c r="AT5" s="2">
        <v>2484</v>
      </c>
      <c r="AU5" s="2">
        <v>2574</v>
      </c>
      <c r="AV5" s="2">
        <v>2865</v>
      </c>
      <c r="AW5" s="2">
        <v>2974</v>
      </c>
      <c r="AX5" s="2">
        <v>3204</v>
      </c>
      <c r="AY5" s="2">
        <v>3377</v>
      </c>
      <c r="AZ5" s="2">
        <v>3381</v>
      </c>
      <c r="BA5" s="2">
        <v>3364</v>
      </c>
      <c r="BB5" s="2">
        <v>3194</v>
      </c>
      <c r="BC5" s="2">
        <v>3155</v>
      </c>
      <c r="BD5" s="2">
        <v>2985</v>
      </c>
      <c r="BE5" s="2">
        <v>3023</v>
      </c>
      <c r="BF5" s="2">
        <v>2349</v>
      </c>
      <c r="BG5" s="2">
        <v>2783</v>
      </c>
      <c r="BH5" s="2">
        <v>2560</v>
      </c>
      <c r="BI5" s="2">
        <v>2565</v>
      </c>
      <c r="BJ5" s="2">
        <v>2454</v>
      </c>
      <c r="BK5" s="2">
        <v>2368</v>
      </c>
      <c r="BL5" s="2">
        <v>2345</v>
      </c>
      <c r="BM5" s="2">
        <v>2400</v>
      </c>
      <c r="BN5" s="2">
        <v>2238</v>
      </c>
      <c r="BO5" s="2">
        <v>2180</v>
      </c>
      <c r="BP5" s="2">
        <v>2258</v>
      </c>
      <c r="BQ5" s="2">
        <v>2347</v>
      </c>
      <c r="BR5" s="2">
        <v>2309</v>
      </c>
      <c r="BS5" s="2">
        <v>2491</v>
      </c>
      <c r="BT5" s="2">
        <v>2647</v>
      </c>
      <c r="BU5" s="2">
        <v>2769</v>
      </c>
      <c r="BV5" s="2">
        <v>3040</v>
      </c>
      <c r="BW5" s="2">
        <v>3389</v>
      </c>
      <c r="BX5" s="2">
        <v>3191</v>
      </c>
      <c r="BY5" s="2">
        <v>3196</v>
      </c>
      <c r="BZ5" s="2">
        <v>1867</v>
      </c>
      <c r="CA5" s="2">
        <v>2034</v>
      </c>
      <c r="CB5" s="2">
        <v>2543</v>
      </c>
      <c r="CC5" s="2">
        <v>2406</v>
      </c>
      <c r="CD5" s="2">
        <v>2420</v>
      </c>
      <c r="CE5" s="2">
        <v>2224</v>
      </c>
      <c r="CF5" s="2">
        <v>1840</v>
      </c>
      <c r="CG5" s="2">
        <v>1554</v>
      </c>
      <c r="CH5" s="2">
        <v>1457</v>
      </c>
      <c r="CI5" s="2">
        <v>7525</v>
      </c>
    </row>
    <row r="6" spans="1:87" x14ac:dyDescent="0.45">
      <c r="A6" s="21">
        <v>2023</v>
      </c>
      <c r="B6" s="2">
        <v>1032</v>
      </c>
      <c r="C6" s="2">
        <v>1090</v>
      </c>
      <c r="D6" s="2">
        <v>1129</v>
      </c>
      <c r="E6" s="2">
        <v>1136</v>
      </c>
      <c r="F6" s="2">
        <v>1209</v>
      </c>
      <c r="G6" s="2">
        <v>1228</v>
      </c>
      <c r="H6" s="2">
        <v>1306</v>
      </c>
      <c r="I6" s="2">
        <v>1418</v>
      </c>
      <c r="J6" s="2">
        <v>1391</v>
      </c>
      <c r="K6" s="2">
        <v>1403</v>
      </c>
      <c r="L6" s="2">
        <v>1418</v>
      </c>
      <c r="M6" s="2">
        <v>1487</v>
      </c>
      <c r="N6" s="2">
        <v>1567</v>
      </c>
      <c r="O6" s="2">
        <v>1597</v>
      </c>
      <c r="P6" s="2">
        <v>1576</v>
      </c>
      <c r="Q6" s="2">
        <v>1720</v>
      </c>
      <c r="R6" s="2">
        <v>1938</v>
      </c>
      <c r="S6" s="2">
        <v>1983</v>
      </c>
      <c r="T6" s="2">
        <v>2112</v>
      </c>
      <c r="U6" s="2">
        <v>2346</v>
      </c>
      <c r="V6" s="2">
        <v>2481</v>
      </c>
      <c r="W6" s="2">
        <v>2566</v>
      </c>
      <c r="X6" s="2">
        <v>2397</v>
      </c>
      <c r="Y6" s="2">
        <v>2221</v>
      </c>
      <c r="Z6" s="2">
        <v>2016</v>
      </c>
      <c r="AA6" s="2">
        <v>1936</v>
      </c>
      <c r="AB6" s="2">
        <v>1918</v>
      </c>
      <c r="AC6" s="2">
        <v>1814</v>
      </c>
      <c r="AD6" s="2">
        <v>1831</v>
      </c>
      <c r="AE6" s="2">
        <v>1781</v>
      </c>
      <c r="AF6" s="2">
        <v>1746</v>
      </c>
      <c r="AG6" s="2">
        <v>1731</v>
      </c>
      <c r="AH6" s="2">
        <v>1749</v>
      </c>
      <c r="AI6" s="2">
        <v>1741</v>
      </c>
      <c r="AJ6" s="2">
        <v>1761</v>
      </c>
      <c r="AK6" s="2">
        <v>1865</v>
      </c>
      <c r="AL6" s="2">
        <v>1962</v>
      </c>
      <c r="AM6" s="2">
        <v>1873</v>
      </c>
      <c r="AN6" s="2">
        <v>1991</v>
      </c>
      <c r="AO6" s="2">
        <v>1995</v>
      </c>
      <c r="AP6" s="2">
        <v>2121</v>
      </c>
      <c r="AQ6" s="2">
        <v>2114</v>
      </c>
      <c r="AR6" s="2">
        <v>2130</v>
      </c>
      <c r="AS6" s="2">
        <v>2172</v>
      </c>
      <c r="AT6" s="2">
        <v>2429</v>
      </c>
      <c r="AU6" s="2">
        <v>2471</v>
      </c>
      <c r="AV6" s="2">
        <v>2565</v>
      </c>
      <c r="AW6" s="2">
        <v>2853</v>
      </c>
      <c r="AX6" s="2">
        <v>2967</v>
      </c>
      <c r="AY6" s="2">
        <v>3191</v>
      </c>
      <c r="AZ6" s="2">
        <v>3364</v>
      </c>
      <c r="BA6" s="2">
        <v>3370</v>
      </c>
      <c r="BB6" s="2">
        <v>3347</v>
      </c>
      <c r="BC6" s="2">
        <v>3171</v>
      </c>
      <c r="BD6" s="2">
        <v>3127</v>
      </c>
      <c r="BE6" s="2">
        <v>2970</v>
      </c>
      <c r="BF6" s="2">
        <v>3002</v>
      </c>
      <c r="BG6" s="2">
        <v>2338</v>
      </c>
      <c r="BH6" s="2">
        <v>2770</v>
      </c>
      <c r="BI6" s="2">
        <v>2549</v>
      </c>
      <c r="BJ6" s="2">
        <v>2560</v>
      </c>
      <c r="BK6" s="2">
        <v>2438</v>
      </c>
      <c r="BL6" s="2">
        <v>2345</v>
      </c>
      <c r="BM6" s="2">
        <v>2326</v>
      </c>
      <c r="BN6" s="2">
        <v>2380</v>
      </c>
      <c r="BO6" s="2">
        <v>2218</v>
      </c>
      <c r="BP6" s="2">
        <v>2158</v>
      </c>
      <c r="BQ6" s="2">
        <v>2232</v>
      </c>
      <c r="BR6" s="2">
        <v>2316</v>
      </c>
      <c r="BS6" s="2">
        <v>2272</v>
      </c>
      <c r="BT6" s="2">
        <v>2454</v>
      </c>
      <c r="BU6" s="2">
        <v>2606</v>
      </c>
      <c r="BV6" s="2">
        <v>2713</v>
      </c>
      <c r="BW6" s="2">
        <v>2975</v>
      </c>
      <c r="BX6" s="2">
        <v>3311</v>
      </c>
      <c r="BY6" s="2">
        <v>3112</v>
      </c>
      <c r="BZ6" s="2">
        <v>3106</v>
      </c>
      <c r="CA6" s="2">
        <v>1811</v>
      </c>
      <c r="CB6" s="2">
        <v>1963</v>
      </c>
      <c r="CC6" s="2">
        <v>2435</v>
      </c>
      <c r="CD6" s="2">
        <v>2308</v>
      </c>
      <c r="CE6" s="2">
        <v>2302</v>
      </c>
      <c r="CF6" s="2">
        <v>2100</v>
      </c>
      <c r="CG6" s="2">
        <v>1719</v>
      </c>
      <c r="CH6" s="2">
        <v>1443</v>
      </c>
      <c r="CI6" s="2">
        <v>7795</v>
      </c>
    </row>
    <row r="7" spans="1:87" x14ac:dyDescent="0.45">
      <c r="A7" s="21">
        <v>2024</v>
      </c>
      <c r="B7" s="2">
        <v>1007</v>
      </c>
      <c r="C7" s="2">
        <v>1062</v>
      </c>
      <c r="D7" s="2">
        <v>1098</v>
      </c>
      <c r="E7" s="2">
        <v>1133</v>
      </c>
      <c r="F7" s="2">
        <v>1136</v>
      </c>
      <c r="G7" s="2">
        <v>1209</v>
      </c>
      <c r="H7" s="2">
        <v>1226</v>
      </c>
      <c r="I7" s="2">
        <v>1301</v>
      </c>
      <c r="J7" s="2">
        <v>1414</v>
      </c>
      <c r="K7" s="2">
        <v>1385</v>
      </c>
      <c r="L7" s="2">
        <v>1399</v>
      </c>
      <c r="M7" s="2">
        <v>1417</v>
      </c>
      <c r="N7" s="2">
        <v>1482</v>
      </c>
      <c r="O7" s="2">
        <v>1567</v>
      </c>
      <c r="P7" s="2">
        <v>1595</v>
      </c>
      <c r="Q7" s="2">
        <v>1676</v>
      </c>
      <c r="R7" s="2">
        <v>1865</v>
      </c>
      <c r="S7" s="2">
        <v>1947</v>
      </c>
      <c r="T7" s="2">
        <v>2071</v>
      </c>
      <c r="U7" s="2">
        <v>2241</v>
      </c>
      <c r="V7" s="2">
        <v>2415</v>
      </c>
      <c r="W7" s="2">
        <v>2499</v>
      </c>
      <c r="X7" s="2">
        <v>2398</v>
      </c>
      <c r="Y7" s="2">
        <v>2141</v>
      </c>
      <c r="Z7" s="2">
        <v>2095</v>
      </c>
      <c r="AA7" s="2">
        <v>1967</v>
      </c>
      <c r="AB7" s="2">
        <v>1887</v>
      </c>
      <c r="AC7" s="2">
        <v>1884</v>
      </c>
      <c r="AD7" s="2">
        <v>1764</v>
      </c>
      <c r="AE7" s="2">
        <v>1784</v>
      </c>
      <c r="AF7" s="2">
        <v>1753</v>
      </c>
      <c r="AG7" s="2">
        <v>1718</v>
      </c>
      <c r="AH7" s="2">
        <v>1708</v>
      </c>
      <c r="AI7" s="2">
        <v>1727</v>
      </c>
      <c r="AJ7" s="2">
        <v>1715</v>
      </c>
      <c r="AK7" s="2">
        <v>1743</v>
      </c>
      <c r="AL7" s="2">
        <v>1847</v>
      </c>
      <c r="AM7" s="2">
        <v>1944</v>
      </c>
      <c r="AN7" s="2">
        <v>1861</v>
      </c>
      <c r="AO7" s="2">
        <v>1984</v>
      </c>
      <c r="AP7" s="2">
        <v>1988</v>
      </c>
      <c r="AQ7" s="2">
        <v>2102</v>
      </c>
      <c r="AR7" s="2">
        <v>2096</v>
      </c>
      <c r="AS7" s="2">
        <v>2121</v>
      </c>
      <c r="AT7" s="2">
        <v>2164</v>
      </c>
      <c r="AU7" s="2">
        <v>2416</v>
      </c>
      <c r="AV7" s="2">
        <v>2463</v>
      </c>
      <c r="AW7" s="2">
        <v>2554</v>
      </c>
      <c r="AX7" s="2">
        <v>2846</v>
      </c>
      <c r="AY7" s="2">
        <v>2955</v>
      </c>
      <c r="AZ7" s="2">
        <v>3179</v>
      </c>
      <c r="BA7" s="2">
        <v>3353</v>
      </c>
      <c r="BB7" s="2">
        <v>3353</v>
      </c>
      <c r="BC7" s="2">
        <v>3323</v>
      </c>
      <c r="BD7" s="2">
        <v>3143</v>
      </c>
      <c r="BE7" s="2">
        <v>3111</v>
      </c>
      <c r="BF7" s="2">
        <v>2949</v>
      </c>
      <c r="BG7" s="2">
        <v>2988</v>
      </c>
      <c r="BH7" s="2">
        <v>2327</v>
      </c>
      <c r="BI7" s="2">
        <v>2758</v>
      </c>
      <c r="BJ7" s="2">
        <v>2544</v>
      </c>
      <c r="BK7" s="2">
        <v>2543</v>
      </c>
      <c r="BL7" s="2">
        <v>2414</v>
      </c>
      <c r="BM7" s="2">
        <v>2326</v>
      </c>
      <c r="BN7" s="2">
        <v>2306</v>
      </c>
      <c r="BO7" s="2">
        <v>2359</v>
      </c>
      <c r="BP7" s="2">
        <v>2196</v>
      </c>
      <c r="BQ7" s="2">
        <v>2134</v>
      </c>
      <c r="BR7" s="2">
        <v>2203</v>
      </c>
      <c r="BS7" s="2">
        <v>2279</v>
      </c>
      <c r="BT7" s="2">
        <v>2238</v>
      </c>
      <c r="BU7" s="2">
        <v>2416</v>
      </c>
      <c r="BV7" s="2">
        <v>2553</v>
      </c>
      <c r="BW7" s="2">
        <v>2655</v>
      </c>
      <c r="BX7" s="2">
        <v>2906</v>
      </c>
      <c r="BY7" s="2">
        <v>3229</v>
      </c>
      <c r="BZ7" s="2">
        <v>3024</v>
      </c>
      <c r="CA7" s="2">
        <v>3013</v>
      </c>
      <c r="CB7" s="2">
        <v>1748</v>
      </c>
      <c r="CC7" s="2">
        <v>1880</v>
      </c>
      <c r="CD7" s="2">
        <v>2336</v>
      </c>
      <c r="CE7" s="2">
        <v>2195</v>
      </c>
      <c r="CF7" s="2">
        <v>2173</v>
      </c>
      <c r="CG7" s="2">
        <v>1962</v>
      </c>
      <c r="CH7" s="2">
        <v>1596</v>
      </c>
      <c r="CI7" s="2">
        <v>8017</v>
      </c>
    </row>
    <row r="8" spans="1:87" x14ac:dyDescent="0.45">
      <c r="A8" s="21">
        <v>2025</v>
      </c>
      <c r="B8" s="2">
        <v>985</v>
      </c>
      <c r="C8" s="2">
        <v>1037</v>
      </c>
      <c r="D8" s="2">
        <v>1070</v>
      </c>
      <c r="E8" s="2">
        <v>1102</v>
      </c>
      <c r="F8" s="2">
        <v>1133</v>
      </c>
      <c r="G8" s="2">
        <v>1136</v>
      </c>
      <c r="H8" s="2">
        <v>1207</v>
      </c>
      <c r="I8" s="2">
        <v>1221</v>
      </c>
      <c r="J8" s="2">
        <v>1298</v>
      </c>
      <c r="K8" s="2">
        <v>1408</v>
      </c>
      <c r="L8" s="2">
        <v>1382</v>
      </c>
      <c r="M8" s="2">
        <v>1398</v>
      </c>
      <c r="N8" s="2">
        <v>1412</v>
      </c>
      <c r="O8" s="2">
        <v>1482</v>
      </c>
      <c r="P8" s="2">
        <v>1565</v>
      </c>
      <c r="Q8" s="2">
        <v>1696</v>
      </c>
      <c r="R8" s="2">
        <v>1818</v>
      </c>
      <c r="S8" s="2">
        <v>1873</v>
      </c>
      <c r="T8" s="2">
        <v>2034</v>
      </c>
      <c r="U8" s="2">
        <v>2197</v>
      </c>
      <c r="V8" s="2">
        <v>2307</v>
      </c>
      <c r="W8" s="2">
        <v>2433</v>
      </c>
      <c r="X8" s="2">
        <v>2335</v>
      </c>
      <c r="Y8" s="2">
        <v>2142</v>
      </c>
      <c r="Z8" s="2">
        <v>2020</v>
      </c>
      <c r="AA8" s="2">
        <v>2044</v>
      </c>
      <c r="AB8" s="2">
        <v>1917</v>
      </c>
      <c r="AC8" s="2">
        <v>1854</v>
      </c>
      <c r="AD8" s="2">
        <v>1832</v>
      </c>
      <c r="AE8" s="2">
        <v>1718</v>
      </c>
      <c r="AF8" s="2">
        <v>1756</v>
      </c>
      <c r="AG8" s="2">
        <v>1725</v>
      </c>
      <c r="AH8" s="2">
        <v>1695</v>
      </c>
      <c r="AI8" s="2">
        <v>1686</v>
      </c>
      <c r="AJ8" s="2">
        <v>1701</v>
      </c>
      <c r="AK8" s="2">
        <v>1697</v>
      </c>
      <c r="AL8" s="2">
        <v>1726</v>
      </c>
      <c r="AM8" s="2">
        <v>1830</v>
      </c>
      <c r="AN8" s="2">
        <v>1931</v>
      </c>
      <c r="AO8" s="2">
        <v>1855</v>
      </c>
      <c r="AP8" s="2">
        <v>1977</v>
      </c>
      <c r="AQ8" s="2">
        <v>1970</v>
      </c>
      <c r="AR8" s="2">
        <v>2084</v>
      </c>
      <c r="AS8" s="2">
        <v>2087</v>
      </c>
      <c r="AT8" s="2">
        <v>2113</v>
      </c>
      <c r="AU8" s="2">
        <v>2153</v>
      </c>
      <c r="AV8" s="2">
        <v>2408</v>
      </c>
      <c r="AW8" s="2">
        <v>2453</v>
      </c>
      <c r="AX8" s="2">
        <v>2548</v>
      </c>
      <c r="AY8" s="2">
        <v>2834</v>
      </c>
      <c r="AZ8" s="2">
        <v>2944</v>
      </c>
      <c r="BA8" s="2">
        <v>3168</v>
      </c>
      <c r="BB8" s="2">
        <v>3336</v>
      </c>
      <c r="BC8" s="2">
        <v>3329</v>
      </c>
      <c r="BD8" s="2">
        <v>3294</v>
      </c>
      <c r="BE8" s="2">
        <v>3127</v>
      </c>
      <c r="BF8" s="2">
        <v>3089</v>
      </c>
      <c r="BG8" s="2">
        <v>2936</v>
      </c>
      <c r="BH8" s="2">
        <v>2974</v>
      </c>
      <c r="BI8" s="2">
        <v>2317</v>
      </c>
      <c r="BJ8" s="2">
        <v>2753</v>
      </c>
      <c r="BK8" s="2">
        <v>2527</v>
      </c>
      <c r="BL8" s="2">
        <v>2518</v>
      </c>
      <c r="BM8" s="2">
        <v>2394</v>
      </c>
      <c r="BN8" s="2">
        <v>2306</v>
      </c>
      <c r="BO8" s="2">
        <v>2285</v>
      </c>
      <c r="BP8" s="2">
        <v>2335</v>
      </c>
      <c r="BQ8" s="2">
        <v>2171</v>
      </c>
      <c r="BR8" s="2">
        <v>2106</v>
      </c>
      <c r="BS8" s="2">
        <v>2168</v>
      </c>
      <c r="BT8" s="2">
        <v>2245</v>
      </c>
      <c r="BU8" s="2">
        <v>2204</v>
      </c>
      <c r="BV8" s="2">
        <v>2367</v>
      </c>
      <c r="BW8" s="2">
        <v>2498</v>
      </c>
      <c r="BX8" s="2">
        <v>2594</v>
      </c>
      <c r="BY8" s="2">
        <v>2834</v>
      </c>
      <c r="BZ8" s="2">
        <v>3138</v>
      </c>
      <c r="CA8" s="2">
        <v>2933</v>
      </c>
      <c r="CB8" s="2">
        <v>2908</v>
      </c>
      <c r="CC8" s="2">
        <v>1674</v>
      </c>
      <c r="CD8" s="2">
        <v>1803</v>
      </c>
      <c r="CE8" s="2">
        <v>2222</v>
      </c>
      <c r="CF8" s="2">
        <v>2072</v>
      </c>
      <c r="CG8" s="2">
        <v>2030</v>
      </c>
      <c r="CH8" s="2">
        <v>1821</v>
      </c>
      <c r="CI8" s="2">
        <v>8343</v>
      </c>
    </row>
    <row r="9" spans="1:87" x14ac:dyDescent="0.45">
      <c r="A9" s="21">
        <v>2026</v>
      </c>
      <c r="B9" s="2">
        <v>974</v>
      </c>
      <c r="C9" s="2">
        <v>1014</v>
      </c>
      <c r="D9" s="2">
        <v>1045</v>
      </c>
      <c r="E9" s="2">
        <v>1073</v>
      </c>
      <c r="F9" s="2">
        <v>1102</v>
      </c>
      <c r="G9" s="2">
        <v>1133</v>
      </c>
      <c r="H9" s="2">
        <v>1134</v>
      </c>
      <c r="I9" s="2">
        <v>1202</v>
      </c>
      <c r="J9" s="2">
        <v>1218</v>
      </c>
      <c r="K9" s="2">
        <v>1292</v>
      </c>
      <c r="L9" s="2">
        <v>1404</v>
      </c>
      <c r="M9" s="2">
        <v>1381</v>
      </c>
      <c r="N9" s="2">
        <v>1393</v>
      </c>
      <c r="O9" s="2">
        <v>1412</v>
      </c>
      <c r="P9" s="2">
        <v>1480</v>
      </c>
      <c r="Q9" s="2">
        <v>1664</v>
      </c>
      <c r="R9" s="2">
        <v>1839</v>
      </c>
      <c r="S9" s="2">
        <v>1826</v>
      </c>
      <c r="T9" s="2">
        <v>1956</v>
      </c>
      <c r="U9" s="2">
        <v>2158</v>
      </c>
      <c r="V9" s="2">
        <v>2262</v>
      </c>
      <c r="W9" s="2">
        <v>2324</v>
      </c>
      <c r="X9" s="2">
        <v>2273</v>
      </c>
      <c r="Y9" s="2">
        <v>2086</v>
      </c>
      <c r="Z9" s="2">
        <v>2021</v>
      </c>
      <c r="AA9" s="2">
        <v>1996</v>
      </c>
      <c r="AB9" s="2">
        <v>2018</v>
      </c>
      <c r="AC9" s="2">
        <v>1900</v>
      </c>
      <c r="AD9" s="2">
        <v>1829</v>
      </c>
      <c r="AE9" s="2">
        <v>1808</v>
      </c>
      <c r="AF9" s="2">
        <v>1705</v>
      </c>
      <c r="AG9" s="2">
        <v>1742</v>
      </c>
      <c r="AH9" s="2">
        <v>1713</v>
      </c>
      <c r="AI9" s="2">
        <v>1684</v>
      </c>
      <c r="AJ9" s="2">
        <v>1673</v>
      </c>
      <c r="AK9" s="2">
        <v>1692</v>
      </c>
      <c r="AL9" s="2">
        <v>1689</v>
      </c>
      <c r="AM9" s="2">
        <v>1718</v>
      </c>
      <c r="AN9" s="2">
        <v>1824</v>
      </c>
      <c r="AO9" s="2">
        <v>1928</v>
      </c>
      <c r="AP9" s="2">
        <v>1852</v>
      </c>
      <c r="AQ9" s="2">
        <v>1968</v>
      </c>
      <c r="AR9" s="2">
        <v>1961</v>
      </c>
      <c r="AS9" s="2">
        <v>2080</v>
      </c>
      <c r="AT9" s="2">
        <v>2083</v>
      </c>
      <c r="AU9" s="2">
        <v>2108</v>
      </c>
      <c r="AV9" s="2">
        <v>2149</v>
      </c>
      <c r="AW9" s="2">
        <v>2403</v>
      </c>
      <c r="AX9" s="2">
        <v>2450</v>
      </c>
      <c r="AY9" s="2">
        <v>2543</v>
      </c>
      <c r="AZ9" s="2">
        <v>2829</v>
      </c>
      <c r="BA9" s="2">
        <v>2939</v>
      </c>
      <c r="BB9" s="2">
        <v>3160</v>
      </c>
      <c r="BC9" s="2">
        <v>3324</v>
      </c>
      <c r="BD9" s="2">
        <v>3314</v>
      </c>
      <c r="BE9" s="2">
        <v>3286</v>
      </c>
      <c r="BF9" s="2">
        <v>3116</v>
      </c>
      <c r="BG9" s="2">
        <v>3082</v>
      </c>
      <c r="BH9" s="2">
        <v>2929</v>
      </c>
      <c r="BI9" s="2">
        <v>2968</v>
      </c>
      <c r="BJ9" s="2">
        <v>2315</v>
      </c>
      <c r="BK9" s="2">
        <v>2735</v>
      </c>
      <c r="BL9" s="2">
        <v>2502</v>
      </c>
      <c r="BM9" s="2">
        <v>2497</v>
      </c>
      <c r="BN9" s="2">
        <v>2374</v>
      </c>
      <c r="BO9" s="2">
        <v>2285</v>
      </c>
      <c r="BP9" s="2">
        <v>2262</v>
      </c>
      <c r="BQ9" s="2">
        <v>2309</v>
      </c>
      <c r="BR9" s="2">
        <v>2143</v>
      </c>
      <c r="BS9" s="2">
        <v>2073</v>
      </c>
      <c r="BT9" s="2">
        <v>2136</v>
      </c>
      <c r="BU9" s="2">
        <v>2210</v>
      </c>
      <c r="BV9" s="2">
        <v>2160</v>
      </c>
      <c r="BW9" s="2">
        <v>2316</v>
      </c>
      <c r="BX9" s="2">
        <v>2440</v>
      </c>
      <c r="BY9" s="2">
        <v>2530</v>
      </c>
      <c r="BZ9" s="2">
        <v>2754</v>
      </c>
      <c r="CA9" s="2">
        <v>3044</v>
      </c>
      <c r="CB9" s="2">
        <v>2831</v>
      </c>
      <c r="CC9" s="2">
        <v>2785</v>
      </c>
      <c r="CD9" s="2">
        <v>1606</v>
      </c>
      <c r="CE9" s="2">
        <v>1715</v>
      </c>
      <c r="CF9" s="2">
        <v>2098</v>
      </c>
      <c r="CG9" s="2">
        <v>1936</v>
      </c>
      <c r="CH9" s="2">
        <v>1884</v>
      </c>
      <c r="CI9" s="2">
        <v>8821</v>
      </c>
    </row>
    <row r="10" spans="1:87" x14ac:dyDescent="0.45">
      <c r="A10" s="21">
        <v>2027</v>
      </c>
      <c r="B10" s="2">
        <v>964</v>
      </c>
      <c r="C10" s="2">
        <v>1003</v>
      </c>
      <c r="D10" s="2">
        <v>1022</v>
      </c>
      <c r="E10" s="2">
        <v>1048</v>
      </c>
      <c r="F10" s="2">
        <v>1073</v>
      </c>
      <c r="G10" s="2">
        <v>1102</v>
      </c>
      <c r="H10" s="2">
        <v>1131</v>
      </c>
      <c r="I10" s="2">
        <v>1129</v>
      </c>
      <c r="J10" s="2">
        <v>1199</v>
      </c>
      <c r="K10" s="2">
        <v>1213</v>
      </c>
      <c r="L10" s="2">
        <v>1289</v>
      </c>
      <c r="M10" s="2">
        <v>1403</v>
      </c>
      <c r="N10" s="2">
        <v>1376</v>
      </c>
      <c r="O10" s="2">
        <v>1393</v>
      </c>
      <c r="P10" s="2">
        <v>1410</v>
      </c>
      <c r="Q10" s="2">
        <v>1574</v>
      </c>
      <c r="R10" s="2">
        <v>1805</v>
      </c>
      <c r="S10" s="2">
        <v>1847</v>
      </c>
      <c r="T10" s="2">
        <v>1907</v>
      </c>
      <c r="U10" s="2">
        <v>2075</v>
      </c>
      <c r="V10" s="2">
        <v>2222</v>
      </c>
      <c r="W10" s="2">
        <v>2279</v>
      </c>
      <c r="X10" s="2">
        <v>2172</v>
      </c>
      <c r="Y10" s="2">
        <v>2030</v>
      </c>
      <c r="Z10" s="2">
        <v>1968</v>
      </c>
      <c r="AA10" s="2">
        <v>1997</v>
      </c>
      <c r="AB10" s="2">
        <v>1971</v>
      </c>
      <c r="AC10" s="2">
        <v>2000</v>
      </c>
      <c r="AD10" s="2">
        <v>1874</v>
      </c>
      <c r="AE10" s="2">
        <v>1805</v>
      </c>
      <c r="AF10" s="2">
        <v>1794</v>
      </c>
      <c r="AG10" s="2">
        <v>1691</v>
      </c>
      <c r="AH10" s="2">
        <v>1730</v>
      </c>
      <c r="AI10" s="2">
        <v>1702</v>
      </c>
      <c r="AJ10" s="2">
        <v>1671</v>
      </c>
      <c r="AK10" s="2">
        <v>1664</v>
      </c>
      <c r="AL10" s="2">
        <v>1684</v>
      </c>
      <c r="AM10" s="2">
        <v>1681</v>
      </c>
      <c r="AN10" s="2">
        <v>1712</v>
      </c>
      <c r="AO10" s="2">
        <v>1821</v>
      </c>
      <c r="AP10" s="2">
        <v>1924</v>
      </c>
      <c r="AQ10" s="2">
        <v>1844</v>
      </c>
      <c r="AR10" s="2">
        <v>1959</v>
      </c>
      <c r="AS10" s="2">
        <v>1957</v>
      </c>
      <c r="AT10" s="2">
        <v>2076</v>
      </c>
      <c r="AU10" s="2">
        <v>2078</v>
      </c>
      <c r="AV10" s="2">
        <v>2105</v>
      </c>
      <c r="AW10" s="2">
        <v>2145</v>
      </c>
      <c r="AX10" s="2">
        <v>2400</v>
      </c>
      <c r="AY10" s="2">
        <v>2445</v>
      </c>
      <c r="AZ10" s="2">
        <v>2538</v>
      </c>
      <c r="BA10" s="2">
        <v>2824</v>
      </c>
      <c r="BB10" s="2">
        <v>2931</v>
      </c>
      <c r="BC10" s="2">
        <v>3149</v>
      </c>
      <c r="BD10" s="2">
        <v>3309</v>
      </c>
      <c r="BE10" s="2">
        <v>3306</v>
      </c>
      <c r="BF10" s="2">
        <v>3275</v>
      </c>
      <c r="BG10" s="2">
        <v>3109</v>
      </c>
      <c r="BH10" s="2">
        <v>3075</v>
      </c>
      <c r="BI10" s="2">
        <v>2923</v>
      </c>
      <c r="BJ10" s="2">
        <v>2965</v>
      </c>
      <c r="BK10" s="2">
        <v>2300</v>
      </c>
      <c r="BL10" s="2">
        <v>2708</v>
      </c>
      <c r="BM10" s="2">
        <v>2481</v>
      </c>
      <c r="BN10" s="2">
        <v>2476</v>
      </c>
      <c r="BO10" s="2">
        <v>2353</v>
      </c>
      <c r="BP10" s="2">
        <v>2262</v>
      </c>
      <c r="BQ10" s="2">
        <v>2236</v>
      </c>
      <c r="BR10" s="2">
        <v>2279</v>
      </c>
      <c r="BS10" s="2">
        <v>2109</v>
      </c>
      <c r="BT10" s="2">
        <v>2042</v>
      </c>
      <c r="BU10" s="2">
        <v>2103</v>
      </c>
      <c r="BV10" s="2">
        <v>2165</v>
      </c>
      <c r="BW10" s="2">
        <v>2114</v>
      </c>
      <c r="BX10" s="2">
        <v>2263</v>
      </c>
      <c r="BY10" s="2">
        <v>2380</v>
      </c>
      <c r="BZ10" s="2">
        <v>2459</v>
      </c>
      <c r="CA10" s="2">
        <v>2671</v>
      </c>
      <c r="CB10" s="2">
        <v>2938</v>
      </c>
      <c r="CC10" s="2">
        <v>2711</v>
      </c>
      <c r="CD10" s="2">
        <v>2671</v>
      </c>
      <c r="CE10" s="2">
        <v>1527</v>
      </c>
      <c r="CF10" s="2">
        <v>1619</v>
      </c>
      <c r="CG10" s="2">
        <v>1960</v>
      </c>
      <c r="CH10" s="2">
        <v>1797</v>
      </c>
      <c r="CI10" s="2">
        <v>9290</v>
      </c>
    </row>
    <row r="11" spans="1:87" x14ac:dyDescent="0.45">
      <c r="A11" s="21">
        <v>2028</v>
      </c>
      <c r="B11" s="2">
        <v>958</v>
      </c>
      <c r="C11" s="2">
        <v>992</v>
      </c>
      <c r="D11" s="2">
        <v>1011</v>
      </c>
      <c r="E11" s="2">
        <v>1025</v>
      </c>
      <c r="F11" s="2">
        <v>1048</v>
      </c>
      <c r="G11" s="2">
        <v>1073</v>
      </c>
      <c r="H11" s="2">
        <v>1100</v>
      </c>
      <c r="I11" s="2">
        <v>1126</v>
      </c>
      <c r="J11" s="2">
        <v>1126</v>
      </c>
      <c r="K11" s="2">
        <v>1194</v>
      </c>
      <c r="L11" s="2">
        <v>1210</v>
      </c>
      <c r="M11" s="2">
        <v>1288</v>
      </c>
      <c r="N11" s="2">
        <v>1398</v>
      </c>
      <c r="O11" s="2">
        <v>1376</v>
      </c>
      <c r="P11" s="2">
        <v>1391</v>
      </c>
      <c r="Q11" s="2">
        <v>1499</v>
      </c>
      <c r="R11" s="2">
        <v>1707</v>
      </c>
      <c r="S11" s="2">
        <v>1813</v>
      </c>
      <c r="T11" s="2">
        <v>1929</v>
      </c>
      <c r="U11" s="2">
        <v>2023</v>
      </c>
      <c r="V11" s="2">
        <v>2136</v>
      </c>
      <c r="W11" s="2">
        <v>2238</v>
      </c>
      <c r="X11" s="2">
        <v>2130</v>
      </c>
      <c r="Y11" s="2">
        <v>1940</v>
      </c>
      <c r="Z11" s="2">
        <v>1915</v>
      </c>
      <c r="AA11" s="2">
        <v>1944</v>
      </c>
      <c r="AB11" s="2">
        <v>1972</v>
      </c>
      <c r="AC11" s="2">
        <v>1954</v>
      </c>
      <c r="AD11" s="2">
        <v>1972</v>
      </c>
      <c r="AE11" s="2">
        <v>1850</v>
      </c>
      <c r="AF11" s="2">
        <v>1791</v>
      </c>
      <c r="AG11" s="2">
        <v>1779</v>
      </c>
      <c r="AH11" s="2">
        <v>1680</v>
      </c>
      <c r="AI11" s="2">
        <v>1719</v>
      </c>
      <c r="AJ11" s="2">
        <v>1689</v>
      </c>
      <c r="AK11" s="2">
        <v>1662</v>
      </c>
      <c r="AL11" s="2">
        <v>1656</v>
      </c>
      <c r="AM11" s="2">
        <v>1676</v>
      </c>
      <c r="AN11" s="2">
        <v>1676</v>
      </c>
      <c r="AO11" s="2">
        <v>1709</v>
      </c>
      <c r="AP11" s="2">
        <v>1818</v>
      </c>
      <c r="AQ11" s="2">
        <v>1915</v>
      </c>
      <c r="AR11" s="2">
        <v>1836</v>
      </c>
      <c r="AS11" s="2">
        <v>1955</v>
      </c>
      <c r="AT11" s="2">
        <v>1953</v>
      </c>
      <c r="AU11" s="2">
        <v>2071</v>
      </c>
      <c r="AV11" s="2">
        <v>2075</v>
      </c>
      <c r="AW11" s="2">
        <v>2101</v>
      </c>
      <c r="AX11" s="2">
        <v>2142</v>
      </c>
      <c r="AY11" s="2">
        <v>2395</v>
      </c>
      <c r="AZ11" s="2">
        <v>2440</v>
      </c>
      <c r="BA11" s="2">
        <v>2534</v>
      </c>
      <c r="BB11" s="2">
        <v>2817</v>
      </c>
      <c r="BC11" s="2">
        <v>2920</v>
      </c>
      <c r="BD11" s="2">
        <v>3135</v>
      </c>
      <c r="BE11" s="2">
        <v>3301</v>
      </c>
      <c r="BF11" s="2">
        <v>3295</v>
      </c>
      <c r="BG11" s="2">
        <v>3268</v>
      </c>
      <c r="BH11" s="2">
        <v>3101</v>
      </c>
      <c r="BI11" s="2">
        <v>3068</v>
      </c>
      <c r="BJ11" s="2">
        <v>2920</v>
      </c>
      <c r="BK11" s="2">
        <v>2945</v>
      </c>
      <c r="BL11" s="2">
        <v>2278</v>
      </c>
      <c r="BM11" s="2">
        <v>2686</v>
      </c>
      <c r="BN11" s="2">
        <v>2460</v>
      </c>
      <c r="BO11" s="2">
        <v>2454</v>
      </c>
      <c r="BP11" s="2">
        <v>2329</v>
      </c>
      <c r="BQ11" s="2">
        <v>2236</v>
      </c>
      <c r="BR11" s="2">
        <v>2207</v>
      </c>
      <c r="BS11" s="2">
        <v>2243</v>
      </c>
      <c r="BT11" s="2">
        <v>2078</v>
      </c>
      <c r="BU11" s="2">
        <v>2011</v>
      </c>
      <c r="BV11" s="2">
        <v>2061</v>
      </c>
      <c r="BW11" s="2">
        <v>2119</v>
      </c>
      <c r="BX11" s="2">
        <v>2065</v>
      </c>
      <c r="BY11" s="2">
        <v>2207</v>
      </c>
      <c r="BZ11" s="2">
        <v>2313</v>
      </c>
      <c r="CA11" s="2">
        <v>2385</v>
      </c>
      <c r="CB11" s="2">
        <v>2578</v>
      </c>
      <c r="CC11" s="2">
        <v>2814</v>
      </c>
      <c r="CD11" s="2">
        <v>2600</v>
      </c>
      <c r="CE11" s="2">
        <v>2540</v>
      </c>
      <c r="CF11" s="2">
        <v>1442</v>
      </c>
      <c r="CG11" s="2">
        <v>1512</v>
      </c>
      <c r="CH11" s="2">
        <v>1819</v>
      </c>
      <c r="CI11" s="2">
        <v>9622</v>
      </c>
    </row>
    <row r="12" spans="1:87" x14ac:dyDescent="0.45">
      <c r="A12" s="21">
        <v>2029</v>
      </c>
      <c r="B12" s="2">
        <v>951</v>
      </c>
      <c r="C12" s="2">
        <v>986</v>
      </c>
      <c r="D12" s="2">
        <v>1000</v>
      </c>
      <c r="E12" s="2">
        <v>1014</v>
      </c>
      <c r="F12" s="2">
        <v>1025</v>
      </c>
      <c r="G12" s="2">
        <v>1048</v>
      </c>
      <c r="H12" s="2">
        <v>1071</v>
      </c>
      <c r="I12" s="2">
        <v>1095</v>
      </c>
      <c r="J12" s="2">
        <v>1123</v>
      </c>
      <c r="K12" s="2">
        <v>1121</v>
      </c>
      <c r="L12" s="2">
        <v>1191</v>
      </c>
      <c r="M12" s="2">
        <v>1209</v>
      </c>
      <c r="N12" s="2">
        <v>1283</v>
      </c>
      <c r="O12" s="2">
        <v>1398</v>
      </c>
      <c r="P12" s="2">
        <v>1374</v>
      </c>
      <c r="Q12" s="2">
        <v>1479</v>
      </c>
      <c r="R12" s="2">
        <v>1626</v>
      </c>
      <c r="S12" s="2">
        <v>1715</v>
      </c>
      <c r="T12" s="2">
        <v>1894</v>
      </c>
      <c r="U12" s="2">
        <v>2046</v>
      </c>
      <c r="V12" s="2">
        <v>2083</v>
      </c>
      <c r="W12" s="2">
        <v>2152</v>
      </c>
      <c r="X12" s="2">
        <v>2091</v>
      </c>
      <c r="Y12" s="2">
        <v>1903</v>
      </c>
      <c r="Z12" s="2">
        <v>1830</v>
      </c>
      <c r="AA12" s="2">
        <v>1892</v>
      </c>
      <c r="AB12" s="2">
        <v>1919</v>
      </c>
      <c r="AC12" s="2">
        <v>1955</v>
      </c>
      <c r="AD12" s="2">
        <v>1927</v>
      </c>
      <c r="AE12" s="2">
        <v>1946</v>
      </c>
      <c r="AF12" s="2">
        <v>1836</v>
      </c>
      <c r="AG12" s="2">
        <v>1777</v>
      </c>
      <c r="AH12" s="2">
        <v>1767</v>
      </c>
      <c r="AI12" s="2">
        <v>1669</v>
      </c>
      <c r="AJ12" s="2">
        <v>1706</v>
      </c>
      <c r="AK12" s="2">
        <v>1680</v>
      </c>
      <c r="AL12" s="2">
        <v>1654</v>
      </c>
      <c r="AM12" s="2">
        <v>1648</v>
      </c>
      <c r="AN12" s="2">
        <v>1671</v>
      </c>
      <c r="AO12" s="2">
        <v>1673</v>
      </c>
      <c r="AP12" s="2">
        <v>1706</v>
      </c>
      <c r="AQ12" s="2">
        <v>1810</v>
      </c>
      <c r="AR12" s="2">
        <v>1907</v>
      </c>
      <c r="AS12" s="2">
        <v>1832</v>
      </c>
      <c r="AT12" s="2">
        <v>1951</v>
      </c>
      <c r="AU12" s="2">
        <v>1948</v>
      </c>
      <c r="AV12" s="2">
        <v>2068</v>
      </c>
      <c r="AW12" s="2">
        <v>2071</v>
      </c>
      <c r="AX12" s="2">
        <v>2098</v>
      </c>
      <c r="AY12" s="2">
        <v>2138</v>
      </c>
      <c r="AZ12" s="2">
        <v>2390</v>
      </c>
      <c r="BA12" s="2">
        <v>2436</v>
      </c>
      <c r="BB12" s="2">
        <v>2528</v>
      </c>
      <c r="BC12" s="2">
        <v>2807</v>
      </c>
      <c r="BD12" s="2">
        <v>2907</v>
      </c>
      <c r="BE12" s="2">
        <v>3127</v>
      </c>
      <c r="BF12" s="2">
        <v>3290</v>
      </c>
      <c r="BG12" s="2">
        <v>3288</v>
      </c>
      <c r="BH12" s="2">
        <v>3260</v>
      </c>
      <c r="BI12" s="2">
        <v>3094</v>
      </c>
      <c r="BJ12" s="2">
        <v>3065</v>
      </c>
      <c r="BK12" s="2">
        <v>2900</v>
      </c>
      <c r="BL12" s="2">
        <v>2916</v>
      </c>
      <c r="BM12" s="2">
        <v>2259</v>
      </c>
      <c r="BN12" s="2">
        <v>2663</v>
      </c>
      <c r="BO12" s="2">
        <v>2438</v>
      </c>
      <c r="BP12" s="2">
        <v>2429</v>
      </c>
      <c r="BQ12" s="2">
        <v>2303</v>
      </c>
      <c r="BR12" s="2">
        <v>2207</v>
      </c>
      <c r="BS12" s="2">
        <v>2172</v>
      </c>
      <c r="BT12" s="2">
        <v>2210</v>
      </c>
      <c r="BU12" s="2">
        <v>2046</v>
      </c>
      <c r="BV12" s="2">
        <v>1970</v>
      </c>
      <c r="BW12" s="2">
        <v>2017</v>
      </c>
      <c r="BX12" s="2">
        <v>2070</v>
      </c>
      <c r="BY12" s="2">
        <v>2014</v>
      </c>
      <c r="BZ12" s="2">
        <v>2145</v>
      </c>
      <c r="CA12" s="2">
        <v>2243</v>
      </c>
      <c r="CB12" s="2">
        <v>2302</v>
      </c>
      <c r="CC12" s="2">
        <v>2469</v>
      </c>
      <c r="CD12" s="2">
        <v>2699</v>
      </c>
      <c r="CE12" s="2">
        <v>2473</v>
      </c>
      <c r="CF12" s="2">
        <v>2398</v>
      </c>
      <c r="CG12" s="2">
        <v>1347</v>
      </c>
      <c r="CH12" s="2">
        <v>1404</v>
      </c>
      <c r="CI12" s="2">
        <v>9929</v>
      </c>
    </row>
    <row r="13" spans="1:87" x14ac:dyDescent="0.45">
      <c r="A13" s="21">
        <v>2030</v>
      </c>
      <c r="B13" s="2">
        <v>946</v>
      </c>
      <c r="C13" s="2">
        <v>979</v>
      </c>
      <c r="D13" s="2">
        <v>994</v>
      </c>
      <c r="E13" s="2">
        <v>1003</v>
      </c>
      <c r="F13" s="2">
        <v>1014</v>
      </c>
      <c r="G13" s="2">
        <v>1025</v>
      </c>
      <c r="H13" s="2">
        <v>1046</v>
      </c>
      <c r="I13" s="2">
        <v>1067</v>
      </c>
      <c r="J13" s="2">
        <v>1092</v>
      </c>
      <c r="K13" s="2">
        <v>1118</v>
      </c>
      <c r="L13" s="2">
        <v>1118</v>
      </c>
      <c r="M13" s="2">
        <v>1190</v>
      </c>
      <c r="N13" s="2">
        <v>1205</v>
      </c>
      <c r="O13" s="2">
        <v>1283</v>
      </c>
      <c r="P13" s="2">
        <v>1396</v>
      </c>
      <c r="Q13" s="2">
        <v>1461</v>
      </c>
      <c r="R13" s="2">
        <v>1604</v>
      </c>
      <c r="S13" s="2">
        <v>1633</v>
      </c>
      <c r="T13" s="2">
        <v>1791</v>
      </c>
      <c r="U13" s="2">
        <v>2009</v>
      </c>
      <c r="V13" s="2">
        <v>2107</v>
      </c>
      <c r="W13" s="2">
        <v>2098</v>
      </c>
      <c r="X13" s="2">
        <v>2011</v>
      </c>
      <c r="Y13" s="2">
        <v>1868</v>
      </c>
      <c r="Z13" s="2">
        <v>1795</v>
      </c>
      <c r="AA13" s="2">
        <v>1808</v>
      </c>
      <c r="AB13" s="2">
        <v>1868</v>
      </c>
      <c r="AC13" s="2">
        <v>1902</v>
      </c>
      <c r="AD13" s="2">
        <v>1928</v>
      </c>
      <c r="AE13" s="2">
        <v>1902</v>
      </c>
      <c r="AF13" s="2">
        <v>1931</v>
      </c>
      <c r="AG13" s="2">
        <v>1821</v>
      </c>
      <c r="AH13" s="2">
        <v>1765</v>
      </c>
      <c r="AI13" s="2">
        <v>1756</v>
      </c>
      <c r="AJ13" s="2">
        <v>1656</v>
      </c>
      <c r="AK13" s="2">
        <v>1697</v>
      </c>
      <c r="AL13" s="2">
        <v>1672</v>
      </c>
      <c r="AM13" s="2">
        <v>1646</v>
      </c>
      <c r="AN13" s="2">
        <v>1643</v>
      </c>
      <c r="AO13" s="2">
        <v>1668</v>
      </c>
      <c r="AP13" s="2">
        <v>1670</v>
      </c>
      <c r="AQ13" s="2">
        <v>1698</v>
      </c>
      <c r="AR13" s="2">
        <v>1802</v>
      </c>
      <c r="AS13" s="2">
        <v>1903</v>
      </c>
      <c r="AT13" s="2">
        <v>1829</v>
      </c>
      <c r="AU13" s="2">
        <v>1946</v>
      </c>
      <c r="AV13" s="2">
        <v>1945</v>
      </c>
      <c r="AW13" s="2">
        <v>2064</v>
      </c>
      <c r="AX13" s="2">
        <v>2068</v>
      </c>
      <c r="AY13" s="2">
        <v>2094</v>
      </c>
      <c r="AZ13" s="2">
        <v>2134</v>
      </c>
      <c r="BA13" s="2">
        <v>2386</v>
      </c>
      <c r="BB13" s="2">
        <v>2430</v>
      </c>
      <c r="BC13" s="2">
        <v>2519</v>
      </c>
      <c r="BD13" s="2">
        <v>2795</v>
      </c>
      <c r="BE13" s="2">
        <v>2900</v>
      </c>
      <c r="BF13" s="2">
        <v>3116</v>
      </c>
      <c r="BG13" s="2">
        <v>3283</v>
      </c>
      <c r="BH13" s="2">
        <v>3280</v>
      </c>
      <c r="BI13" s="2">
        <v>3253</v>
      </c>
      <c r="BJ13" s="2">
        <v>3091</v>
      </c>
      <c r="BK13" s="2">
        <v>3044</v>
      </c>
      <c r="BL13" s="2">
        <v>2872</v>
      </c>
      <c r="BM13" s="2">
        <v>2892</v>
      </c>
      <c r="BN13" s="2">
        <v>2240</v>
      </c>
      <c r="BO13" s="2">
        <v>2639</v>
      </c>
      <c r="BP13" s="2">
        <v>2413</v>
      </c>
      <c r="BQ13" s="2">
        <v>2401</v>
      </c>
      <c r="BR13" s="2">
        <v>2273</v>
      </c>
      <c r="BS13" s="2">
        <v>2172</v>
      </c>
      <c r="BT13" s="2">
        <v>2140</v>
      </c>
      <c r="BU13" s="2">
        <v>2176</v>
      </c>
      <c r="BV13" s="2">
        <v>2005</v>
      </c>
      <c r="BW13" s="2">
        <v>1928</v>
      </c>
      <c r="BX13" s="2">
        <v>1971</v>
      </c>
      <c r="BY13" s="2">
        <v>2019</v>
      </c>
      <c r="BZ13" s="2">
        <v>1957</v>
      </c>
      <c r="CA13" s="2">
        <v>2080</v>
      </c>
      <c r="CB13" s="2">
        <v>2165</v>
      </c>
      <c r="CC13" s="2">
        <v>2205</v>
      </c>
      <c r="CD13" s="2">
        <v>2368</v>
      </c>
      <c r="CE13" s="2">
        <v>2567</v>
      </c>
      <c r="CF13" s="2">
        <v>2335</v>
      </c>
      <c r="CG13" s="2">
        <v>2240</v>
      </c>
      <c r="CH13" s="2">
        <v>1250</v>
      </c>
      <c r="CI13" s="2">
        <v>9835</v>
      </c>
    </row>
    <row r="14" spans="1:87" x14ac:dyDescent="0.45">
      <c r="A14" s="21">
        <v>2031</v>
      </c>
      <c r="B14" s="2">
        <v>941</v>
      </c>
      <c r="C14" s="2">
        <v>974</v>
      </c>
      <c r="D14" s="2">
        <v>987</v>
      </c>
      <c r="E14" s="2">
        <v>997</v>
      </c>
      <c r="F14" s="2">
        <v>1003</v>
      </c>
      <c r="G14" s="2">
        <v>1014</v>
      </c>
      <c r="H14" s="2">
        <v>1023</v>
      </c>
      <c r="I14" s="2">
        <v>1042</v>
      </c>
      <c r="J14" s="2">
        <v>1064</v>
      </c>
      <c r="K14" s="2">
        <v>1087</v>
      </c>
      <c r="L14" s="2">
        <v>1115</v>
      </c>
      <c r="M14" s="2">
        <v>1117</v>
      </c>
      <c r="N14" s="2">
        <v>1186</v>
      </c>
      <c r="O14" s="2">
        <v>1205</v>
      </c>
      <c r="P14" s="2">
        <v>1281</v>
      </c>
      <c r="Q14" s="2">
        <v>1485</v>
      </c>
      <c r="R14" s="2">
        <v>1584</v>
      </c>
      <c r="S14" s="2">
        <v>1611</v>
      </c>
      <c r="T14" s="2">
        <v>1706</v>
      </c>
      <c r="U14" s="2">
        <v>1900</v>
      </c>
      <c r="V14" s="2">
        <v>2068</v>
      </c>
      <c r="W14" s="2">
        <v>2122</v>
      </c>
      <c r="X14" s="2">
        <v>1960</v>
      </c>
      <c r="Y14" s="2">
        <v>1796</v>
      </c>
      <c r="Z14" s="2">
        <v>1762</v>
      </c>
      <c r="AA14" s="2">
        <v>1784</v>
      </c>
      <c r="AB14" s="2">
        <v>1797</v>
      </c>
      <c r="AC14" s="2">
        <v>1860</v>
      </c>
      <c r="AD14" s="2">
        <v>1889</v>
      </c>
      <c r="AE14" s="2">
        <v>1916</v>
      </c>
      <c r="AF14" s="2">
        <v>1895</v>
      </c>
      <c r="AG14" s="2">
        <v>1923</v>
      </c>
      <c r="AH14" s="2">
        <v>1815</v>
      </c>
      <c r="AI14" s="2">
        <v>1759</v>
      </c>
      <c r="AJ14" s="2">
        <v>1749</v>
      </c>
      <c r="AK14" s="2">
        <v>1652</v>
      </c>
      <c r="AL14" s="2">
        <v>1693</v>
      </c>
      <c r="AM14" s="2">
        <v>1668</v>
      </c>
      <c r="AN14" s="2">
        <v>1643</v>
      </c>
      <c r="AO14" s="2">
        <v>1642</v>
      </c>
      <c r="AP14" s="2">
        <v>1666</v>
      </c>
      <c r="AQ14" s="2">
        <v>1666</v>
      </c>
      <c r="AR14" s="2">
        <v>1694</v>
      </c>
      <c r="AS14" s="2">
        <v>1800</v>
      </c>
      <c r="AT14" s="2">
        <v>1901</v>
      </c>
      <c r="AU14" s="2">
        <v>1827</v>
      </c>
      <c r="AV14" s="2">
        <v>1944</v>
      </c>
      <c r="AW14" s="2">
        <v>1943</v>
      </c>
      <c r="AX14" s="2">
        <v>2063</v>
      </c>
      <c r="AY14" s="2">
        <v>2066</v>
      </c>
      <c r="AZ14" s="2">
        <v>2092</v>
      </c>
      <c r="BA14" s="2">
        <v>2132</v>
      </c>
      <c r="BB14" s="2">
        <v>2383</v>
      </c>
      <c r="BC14" s="2">
        <v>2426</v>
      </c>
      <c r="BD14" s="2">
        <v>2513</v>
      </c>
      <c r="BE14" s="2">
        <v>2791</v>
      </c>
      <c r="BF14" s="2">
        <v>2895</v>
      </c>
      <c r="BG14" s="2">
        <v>3112</v>
      </c>
      <c r="BH14" s="2">
        <v>3279</v>
      </c>
      <c r="BI14" s="2">
        <v>3276</v>
      </c>
      <c r="BJ14" s="2">
        <v>3252</v>
      </c>
      <c r="BK14" s="2">
        <v>3070</v>
      </c>
      <c r="BL14" s="2">
        <v>3014</v>
      </c>
      <c r="BM14" s="2">
        <v>2848</v>
      </c>
      <c r="BN14" s="2">
        <v>2867</v>
      </c>
      <c r="BO14" s="2">
        <v>2220</v>
      </c>
      <c r="BP14" s="2">
        <v>2612</v>
      </c>
      <c r="BQ14" s="2">
        <v>2386</v>
      </c>
      <c r="BR14" s="2">
        <v>2370</v>
      </c>
      <c r="BS14" s="2">
        <v>2237</v>
      </c>
      <c r="BT14" s="2">
        <v>2140</v>
      </c>
      <c r="BU14" s="2">
        <v>2107</v>
      </c>
      <c r="BV14" s="2">
        <v>2132</v>
      </c>
      <c r="BW14" s="2">
        <v>1962</v>
      </c>
      <c r="BX14" s="2">
        <v>1884</v>
      </c>
      <c r="BY14" s="2">
        <v>1922</v>
      </c>
      <c r="BZ14" s="2">
        <v>1962</v>
      </c>
      <c r="CA14" s="2">
        <v>1898</v>
      </c>
      <c r="CB14" s="2">
        <v>2008</v>
      </c>
      <c r="CC14" s="2">
        <v>2073</v>
      </c>
      <c r="CD14" s="2">
        <v>2115</v>
      </c>
      <c r="CE14" s="2">
        <v>2252</v>
      </c>
      <c r="CF14" s="2">
        <v>2424</v>
      </c>
      <c r="CG14" s="2">
        <v>2181</v>
      </c>
      <c r="CH14" s="2">
        <v>2079</v>
      </c>
      <c r="CI14" s="2">
        <v>9620</v>
      </c>
    </row>
    <row r="15" spans="1:87" x14ac:dyDescent="0.45">
      <c r="A15" s="21">
        <v>2032</v>
      </c>
      <c r="B15" s="2">
        <v>938</v>
      </c>
      <c r="C15" s="2">
        <v>969</v>
      </c>
      <c r="D15" s="2">
        <v>982</v>
      </c>
      <c r="E15" s="2">
        <v>990</v>
      </c>
      <c r="F15" s="2">
        <v>997</v>
      </c>
      <c r="G15" s="2">
        <v>1003</v>
      </c>
      <c r="H15" s="2">
        <v>1012</v>
      </c>
      <c r="I15" s="2">
        <v>1019</v>
      </c>
      <c r="J15" s="2">
        <v>1039</v>
      </c>
      <c r="K15" s="2">
        <v>1059</v>
      </c>
      <c r="L15" s="2">
        <v>1084</v>
      </c>
      <c r="M15" s="2">
        <v>1114</v>
      </c>
      <c r="N15" s="2">
        <v>1113</v>
      </c>
      <c r="O15" s="2">
        <v>1186</v>
      </c>
      <c r="P15" s="2">
        <v>1203</v>
      </c>
      <c r="Q15" s="2">
        <v>1362</v>
      </c>
      <c r="R15" s="2">
        <v>1610</v>
      </c>
      <c r="S15" s="2">
        <v>1591</v>
      </c>
      <c r="T15" s="2">
        <v>1683</v>
      </c>
      <c r="U15" s="2">
        <v>1810</v>
      </c>
      <c r="V15" s="2">
        <v>1956</v>
      </c>
      <c r="W15" s="2">
        <v>2083</v>
      </c>
      <c r="X15" s="2">
        <v>1983</v>
      </c>
      <c r="Y15" s="2">
        <v>1751</v>
      </c>
      <c r="Z15" s="2">
        <v>1694</v>
      </c>
      <c r="AA15" s="2">
        <v>1751</v>
      </c>
      <c r="AB15" s="2">
        <v>1773</v>
      </c>
      <c r="AC15" s="2">
        <v>1789</v>
      </c>
      <c r="AD15" s="2">
        <v>1847</v>
      </c>
      <c r="AE15" s="2">
        <v>1877</v>
      </c>
      <c r="AF15" s="2">
        <v>1909</v>
      </c>
      <c r="AG15" s="2">
        <v>1887</v>
      </c>
      <c r="AH15" s="2">
        <v>1917</v>
      </c>
      <c r="AI15" s="2">
        <v>1809</v>
      </c>
      <c r="AJ15" s="2">
        <v>1752</v>
      </c>
      <c r="AK15" s="2">
        <v>1744</v>
      </c>
      <c r="AL15" s="2">
        <v>1648</v>
      </c>
      <c r="AM15" s="2">
        <v>1689</v>
      </c>
      <c r="AN15" s="2">
        <v>1665</v>
      </c>
      <c r="AO15" s="2">
        <v>1642</v>
      </c>
      <c r="AP15" s="2">
        <v>1640</v>
      </c>
      <c r="AQ15" s="2">
        <v>1662</v>
      </c>
      <c r="AR15" s="2">
        <v>1662</v>
      </c>
      <c r="AS15" s="2">
        <v>1692</v>
      </c>
      <c r="AT15" s="2">
        <v>1798</v>
      </c>
      <c r="AU15" s="2">
        <v>1899</v>
      </c>
      <c r="AV15" s="2">
        <v>1825</v>
      </c>
      <c r="AW15" s="2">
        <v>1942</v>
      </c>
      <c r="AX15" s="2">
        <v>1942</v>
      </c>
      <c r="AY15" s="2">
        <v>2061</v>
      </c>
      <c r="AZ15" s="2">
        <v>2064</v>
      </c>
      <c r="BA15" s="2">
        <v>2090</v>
      </c>
      <c r="BB15" s="2">
        <v>2129</v>
      </c>
      <c r="BC15" s="2">
        <v>2379</v>
      </c>
      <c r="BD15" s="2">
        <v>2421</v>
      </c>
      <c r="BE15" s="2">
        <v>2510</v>
      </c>
      <c r="BF15" s="2">
        <v>2786</v>
      </c>
      <c r="BG15" s="2">
        <v>2892</v>
      </c>
      <c r="BH15" s="2">
        <v>3108</v>
      </c>
      <c r="BI15" s="2">
        <v>3275</v>
      </c>
      <c r="BJ15" s="2">
        <v>3275</v>
      </c>
      <c r="BK15" s="2">
        <v>3230</v>
      </c>
      <c r="BL15" s="2">
        <v>3040</v>
      </c>
      <c r="BM15" s="2">
        <v>2989</v>
      </c>
      <c r="BN15" s="2">
        <v>2824</v>
      </c>
      <c r="BO15" s="2">
        <v>2841</v>
      </c>
      <c r="BP15" s="2">
        <v>2198</v>
      </c>
      <c r="BQ15" s="2">
        <v>2582</v>
      </c>
      <c r="BR15" s="2">
        <v>2355</v>
      </c>
      <c r="BS15" s="2">
        <v>2332</v>
      </c>
      <c r="BT15" s="2">
        <v>2204</v>
      </c>
      <c r="BU15" s="2">
        <v>2107</v>
      </c>
      <c r="BV15" s="2">
        <v>2065</v>
      </c>
      <c r="BW15" s="2">
        <v>2086</v>
      </c>
      <c r="BX15" s="2">
        <v>1917</v>
      </c>
      <c r="BY15" s="2">
        <v>1837</v>
      </c>
      <c r="BZ15" s="2">
        <v>1868</v>
      </c>
      <c r="CA15" s="2">
        <v>1903</v>
      </c>
      <c r="CB15" s="2">
        <v>1832</v>
      </c>
      <c r="CC15" s="2">
        <v>1923</v>
      </c>
      <c r="CD15" s="2">
        <v>1988</v>
      </c>
      <c r="CE15" s="2">
        <v>2012</v>
      </c>
      <c r="CF15" s="2">
        <v>2126</v>
      </c>
      <c r="CG15" s="2">
        <v>2264</v>
      </c>
      <c r="CH15" s="2">
        <v>2025</v>
      </c>
      <c r="CI15" s="2">
        <v>10153</v>
      </c>
    </row>
    <row r="16" spans="1:87" x14ac:dyDescent="0.45">
      <c r="A16" s="21">
        <v>2033</v>
      </c>
      <c r="B16" s="2">
        <v>931</v>
      </c>
      <c r="C16" s="2">
        <v>966</v>
      </c>
      <c r="D16" s="2">
        <v>976</v>
      </c>
      <c r="E16" s="2">
        <v>985</v>
      </c>
      <c r="F16" s="2">
        <v>990</v>
      </c>
      <c r="G16" s="2">
        <v>997</v>
      </c>
      <c r="H16" s="2">
        <v>1001</v>
      </c>
      <c r="I16" s="2">
        <v>1008</v>
      </c>
      <c r="J16" s="2">
        <v>1016</v>
      </c>
      <c r="K16" s="2">
        <v>1034</v>
      </c>
      <c r="L16" s="2">
        <v>1056</v>
      </c>
      <c r="M16" s="2">
        <v>1083</v>
      </c>
      <c r="N16" s="2">
        <v>1110</v>
      </c>
      <c r="O16" s="2">
        <v>1113</v>
      </c>
      <c r="P16" s="2">
        <v>1184</v>
      </c>
      <c r="Q16" s="2">
        <v>1279</v>
      </c>
      <c r="R16" s="2">
        <v>1477</v>
      </c>
      <c r="S16" s="2">
        <v>1617</v>
      </c>
      <c r="T16" s="2">
        <v>1662</v>
      </c>
      <c r="U16" s="2">
        <v>1785</v>
      </c>
      <c r="V16" s="2">
        <v>1864</v>
      </c>
      <c r="W16" s="2">
        <v>1970</v>
      </c>
      <c r="X16" s="2">
        <v>1946</v>
      </c>
      <c r="Y16" s="2">
        <v>1771</v>
      </c>
      <c r="Z16" s="2">
        <v>1652</v>
      </c>
      <c r="AA16" s="2">
        <v>1684</v>
      </c>
      <c r="AB16" s="2">
        <v>1740</v>
      </c>
      <c r="AC16" s="2">
        <v>1765</v>
      </c>
      <c r="AD16" s="2">
        <v>1777</v>
      </c>
      <c r="AE16" s="2">
        <v>1835</v>
      </c>
      <c r="AF16" s="2">
        <v>1870</v>
      </c>
      <c r="AG16" s="2">
        <v>1901</v>
      </c>
      <c r="AH16" s="2">
        <v>1881</v>
      </c>
      <c r="AI16" s="2">
        <v>1911</v>
      </c>
      <c r="AJ16" s="2">
        <v>1802</v>
      </c>
      <c r="AK16" s="2">
        <v>1747</v>
      </c>
      <c r="AL16" s="2">
        <v>1740</v>
      </c>
      <c r="AM16" s="2">
        <v>1644</v>
      </c>
      <c r="AN16" s="2">
        <v>1686</v>
      </c>
      <c r="AO16" s="2">
        <v>1664</v>
      </c>
      <c r="AP16" s="2">
        <v>1640</v>
      </c>
      <c r="AQ16" s="2">
        <v>1636</v>
      </c>
      <c r="AR16" s="2">
        <v>1658</v>
      </c>
      <c r="AS16" s="2">
        <v>1660</v>
      </c>
      <c r="AT16" s="2">
        <v>1690</v>
      </c>
      <c r="AU16" s="2">
        <v>1796</v>
      </c>
      <c r="AV16" s="2">
        <v>1897</v>
      </c>
      <c r="AW16" s="2">
        <v>1823</v>
      </c>
      <c r="AX16" s="2">
        <v>1941</v>
      </c>
      <c r="AY16" s="2">
        <v>1940</v>
      </c>
      <c r="AZ16" s="2">
        <v>2059</v>
      </c>
      <c r="BA16" s="2">
        <v>2062</v>
      </c>
      <c r="BB16" s="2">
        <v>2087</v>
      </c>
      <c r="BC16" s="2">
        <v>2125</v>
      </c>
      <c r="BD16" s="2">
        <v>2374</v>
      </c>
      <c r="BE16" s="2">
        <v>2418</v>
      </c>
      <c r="BF16" s="2">
        <v>2506</v>
      </c>
      <c r="BG16" s="2">
        <v>2783</v>
      </c>
      <c r="BH16" s="2">
        <v>2888</v>
      </c>
      <c r="BI16" s="2">
        <v>3105</v>
      </c>
      <c r="BJ16" s="2">
        <v>3274</v>
      </c>
      <c r="BK16" s="2">
        <v>3253</v>
      </c>
      <c r="BL16" s="2">
        <v>3199</v>
      </c>
      <c r="BM16" s="2">
        <v>3015</v>
      </c>
      <c r="BN16" s="2">
        <v>2964</v>
      </c>
      <c r="BO16" s="2">
        <v>2799</v>
      </c>
      <c r="BP16" s="2">
        <v>2812</v>
      </c>
      <c r="BQ16" s="2">
        <v>2173</v>
      </c>
      <c r="BR16" s="2">
        <v>2548</v>
      </c>
      <c r="BS16" s="2">
        <v>2318</v>
      </c>
      <c r="BT16" s="2">
        <v>2297</v>
      </c>
      <c r="BU16" s="2">
        <v>2170</v>
      </c>
      <c r="BV16" s="2">
        <v>2065</v>
      </c>
      <c r="BW16" s="2">
        <v>2021</v>
      </c>
      <c r="BX16" s="2">
        <v>2038</v>
      </c>
      <c r="BY16" s="2">
        <v>1870</v>
      </c>
      <c r="BZ16" s="2">
        <v>1785</v>
      </c>
      <c r="CA16" s="2">
        <v>1812</v>
      </c>
      <c r="CB16" s="2">
        <v>1837</v>
      </c>
      <c r="CC16" s="2">
        <v>1754</v>
      </c>
      <c r="CD16" s="2">
        <v>1845</v>
      </c>
      <c r="CE16" s="2">
        <v>1891</v>
      </c>
      <c r="CF16" s="2">
        <v>1900</v>
      </c>
      <c r="CG16" s="2">
        <v>1986</v>
      </c>
      <c r="CH16" s="2">
        <v>2102</v>
      </c>
      <c r="CI16" s="2">
        <v>10569</v>
      </c>
    </row>
    <row r="17" spans="1:87" x14ac:dyDescent="0.45">
      <c r="A17" s="21">
        <v>2034</v>
      </c>
      <c r="B17" s="2">
        <v>927</v>
      </c>
      <c r="C17" s="2">
        <v>958</v>
      </c>
      <c r="D17" s="2">
        <v>973</v>
      </c>
      <c r="E17" s="2">
        <v>979</v>
      </c>
      <c r="F17" s="2">
        <v>985</v>
      </c>
      <c r="G17" s="2">
        <v>990</v>
      </c>
      <c r="H17" s="2">
        <v>995</v>
      </c>
      <c r="I17" s="2">
        <v>997</v>
      </c>
      <c r="J17" s="2">
        <v>1005</v>
      </c>
      <c r="K17" s="2">
        <v>1011</v>
      </c>
      <c r="L17" s="2">
        <v>1031</v>
      </c>
      <c r="M17" s="2">
        <v>1055</v>
      </c>
      <c r="N17" s="2">
        <v>1079</v>
      </c>
      <c r="O17" s="2">
        <v>1110</v>
      </c>
      <c r="P17" s="2">
        <v>1112</v>
      </c>
      <c r="Q17" s="2">
        <v>1259</v>
      </c>
      <c r="R17" s="2">
        <v>1387</v>
      </c>
      <c r="S17" s="2">
        <v>1484</v>
      </c>
      <c r="T17" s="2">
        <v>1689</v>
      </c>
      <c r="U17" s="2">
        <v>1763</v>
      </c>
      <c r="V17" s="2">
        <v>1838</v>
      </c>
      <c r="W17" s="2">
        <v>1878</v>
      </c>
      <c r="X17" s="2">
        <v>1841</v>
      </c>
      <c r="Y17" s="2">
        <v>1738</v>
      </c>
      <c r="Z17" s="2">
        <v>1671</v>
      </c>
      <c r="AA17" s="2">
        <v>1642</v>
      </c>
      <c r="AB17" s="2">
        <v>1673</v>
      </c>
      <c r="AC17" s="2">
        <v>1732</v>
      </c>
      <c r="AD17" s="2">
        <v>1753</v>
      </c>
      <c r="AE17" s="2">
        <v>1765</v>
      </c>
      <c r="AF17" s="2">
        <v>1828</v>
      </c>
      <c r="AG17" s="2">
        <v>1862</v>
      </c>
      <c r="AH17" s="2">
        <v>1895</v>
      </c>
      <c r="AI17" s="2">
        <v>1875</v>
      </c>
      <c r="AJ17" s="2">
        <v>1904</v>
      </c>
      <c r="AK17" s="2">
        <v>1797</v>
      </c>
      <c r="AL17" s="2">
        <v>1743</v>
      </c>
      <c r="AM17" s="2">
        <v>1736</v>
      </c>
      <c r="AN17" s="2">
        <v>1641</v>
      </c>
      <c r="AO17" s="2">
        <v>1685</v>
      </c>
      <c r="AP17" s="2">
        <v>1662</v>
      </c>
      <c r="AQ17" s="2">
        <v>1636</v>
      </c>
      <c r="AR17" s="2">
        <v>1632</v>
      </c>
      <c r="AS17" s="2">
        <v>1656</v>
      </c>
      <c r="AT17" s="2">
        <v>1658</v>
      </c>
      <c r="AU17" s="2">
        <v>1688</v>
      </c>
      <c r="AV17" s="2">
        <v>1795</v>
      </c>
      <c r="AW17" s="2">
        <v>1895</v>
      </c>
      <c r="AX17" s="2">
        <v>1822</v>
      </c>
      <c r="AY17" s="2">
        <v>1939</v>
      </c>
      <c r="AZ17" s="2">
        <v>1938</v>
      </c>
      <c r="BA17" s="2">
        <v>2057</v>
      </c>
      <c r="BB17" s="2">
        <v>2059</v>
      </c>
      <c r="BC17" s="2">
        <v>2083</v>
      </c>
      <c r="BD17" s="2">
        <v>2120</v>
      </c>
      <c r="BE17" s="2">
        <v>2371</v>
      </c>
      <c r="BF17" s="2">
        <v>2414</v>
      </c>
      <c r="BG17" s="2">
        <v>2503</v>
      </c>
      <c r="BH17" s="2">
        <v>2780</v>
      </c>
      <c r="BI17" s="2">
        <v>2885</v>
      </c>
      <c r="BJ17" s="2">
        <v>3104</v>
      </c>
      <c r="BK17" s="2">
        <v>3252</v>
      </c>
      <c r="BL17" s="2">
        <v>3221</v>
      </c>
      <c r="BM17" s="2">
        <v>3173</v>
      </c>
      <c r="BN17" s="2">
        <v>2989</v>
      </c>
      <c r="BO17" s="2">
        <v>2937</v>
      </c>
      <c r="BP17" s="2">
        <v>2771</v>
      </c>
      <c r="BQ17" s="2">
        <v>2780</v>
      </c>
      <c r="BR17" s="2">
        <v>2144</v>
      </c>
      <c r="BS17" s="2">
        <v>2508</v>
      </c>
      <c r="BT17" s="2">
        <v>2283</v>
      </c>
      <c r="BU17" s="2">
        <v>2262</v>
      </c>
      <c r="BV17" s="2">
        <v>2126</v>
      </c>
      <c r="BW17" s="2">
        <v>2021</v>
      </c>
      <c r="BX17" s="2">
        <v>1974</v>
      </c>
      <c r="BY17" s="2">
        <v>1988</v>
      </c>
      <c r="BZ17" s="2">
        <v>1817</v>
      </c>
      <c r="CA17" s="2">
        <v>1731</v>
      </c>
      <c r="CB17" s="2">
        <v>1749</v>
      </c>
      <c r="CC17" s="2">
        <v>1759</v>
      </c>
      <c r="CD17" s="2">
        <v>1682</v>
      </c>
      <c r="CE17" s="2">
        <v>1755</v>
      </c>
      <c r="CF17" s="2">
        <v>1785</v>
      </c>
      <c r="CG17" s="2">
        <v>1775</v>
      </c>
      <c r="CH17" s="2">
        <v>1844</v>
      </c>
      <c r="CI17" s="2">
        <v>10997</v>
      </c>
    </row>
    <row r="18" spans="1:87" x14ac:dyDescent="0.45">
      <c r="A18" s="21">
        <v>2035</v>
      </c>
      <c r="B18" s="2">
        <v>920</v>
      </c>
      <c r="C18" s="2">
        <v>954</v>
      </c>
      <c r="D18" s="2">
        <v>965</v>
      </c>
      <c r="E18" s="2">
        <v>976</v>
      </c>
      <c r="F18" s="2">
        <v>979</v>
      </c>
      <c r="G18" s="2">
        <v>985</v>
      </c>
      <c r="H18" s="2">
        <v>988</v>
      </c>
      <c r="I18" s="2">
        <v>991</v>
      </c>
      <c r="J18" s="2">
        <v>994</v>
      </c>
      <c r="K18" s="2">
        <v>1001</v>
      </c>
      <c r="L18" s="2">
        <v>1008</v>
      </c>
      <c r="M18" s="2">
        <v>1030</v>
      </c>
      <c r="N18" s="2">
        <v>1051</v>
      </c>
      <c r="O18" s="2">
        <v>1079</v>
      </c>
      <c r="P18" s="2">
        <v>1109</v>
      </c>
      <c r="Q18" s="2">
        <v>1183</v>
      </c>
      <c r="R18" s="2">
        <v>1365</v>
      </c>
      <c r="S18" s="2">
        <v>1393</v>
      </c>
      <c r="T18" s="2">
        <v>1550</v>
      </c>
      <c r="U18" s="2">
        <v>1792</v>
      </c>
      <c r="V18" s="2">
        <v>1815</v>
      </c>
      <c r="W18" s="2">
        <v>1851</v>
      </c>
      <c r="X18" s="2">
        <v>1755</v>
      </c>
      <c r="Y18" s="2">
        <v>1644</v>
      </c>
      <c r="Z18" s="2">
        <v>1639</v>
      </c>
      <c r="AA18" s="2">
        <v>1661</v>
      </c>
      <c r="AB18" s="2">
        <v>1632</v>
      </c>
      <c r="AC18" s="2">
        <v>1666</v>
      </c>
      <c r="AD18" s="2">
        <v>1720</v>
      </c>
      <c r="AE18" s="2">
        <v>1742</v>
      </c>
      <c r="AF18" s="2">
        <v>1758</v>
      </c>
      <c r="AG18" s="2">
        <v>1821</v>
      </c>
      <c r="AH18" s="2">
        <v>1856</v>
      </c>
      <c r="AI18" s="2">
        <v>1889</v>
      </c>
      <c r="AJ18" s="2">
        <v>1868</v>
      </c>
      <c r="AK18" s="2">
        <v>1899</v>
      </c>
      <c r="AL18" s="2">
        <v>1793</v>
      </c>
      <c r="AM18" s="2">
        <v>1739</v>
      </c>
      <c r="AN18" s="2">
        <v>1733</v>
      </c>
      <c r="AO18" s="2">
        <v>1640</v>
      </c>
      <c r="AP18" s="2">
        <v>1683</v>
      </c>
      <c r="AQ18" s="2">
        <v>1658</v>
      </c>
      <c r="AR18" s="2">
        <v>1632</v>
      </c>
      <c r="AS18" s="2">
        <v>1630</v>
      </c>
      <c r="AT18" s="2">
        <v>1654</v>
      </c>
      <c r="AU18" s="2">
        <v>1656</v>
      </c>
      <c r="AV18" s="2">
        <v>1687</v>
      </c>
      <c r="AW18" s="2">
        <v>1793</v>
      </c>
      <c r="AX18" s="2">
        <v>1894</v>
      </c>
      <c r="AY18" s="2">
        <v>1820</v>
      </c>
      <c r="AZ18" s="2">
        <v>1937</v>
      </c>
      <c r="BA18" s="2">
        <v>1936</v>
      </c>
      <c r="BB18" s="2">
        <v>2054</v>
      </c>
      <c r="BC18" s="2">
        <v>2055</v>
      </c>
      <c r="BD18" s="2">
        <v>2078</v>
      </c>
      <c r="BE18" s="2">
        <v>2117</v>
      </c>
      <c r="BF18" s="2">
        <v>2367</v>
      </c>
      <c r="BG18" s="2">
        <v>2411</v>
      </c>
      <c r="BH18" s="2">
        <v>2500</v>
      </c>
      <c r="BI18" s="2">
        <v>2777</v>
      </c>
      <c r="BJ18" s="2">
        <v>2884</v>
      </c>
      <c r="BK18" s="2">
        <v>3083</v>
      </c>
      <c r="BL18" s="2">
        <v>3220</v>
      </c>
      <c r="BM18" s="2">
        <v>3195</v>
      </c>
      <c r="BN18" s="2">
        <v>3146</v>
      </c>
      <c r="BO18" s="2">
        <v>2962</v>
      </c>
      <c r="BP18" s="2">
        <v>2907</v>
      </c>
      <c r="BQ18" s="2">
        <v>2740</v>
      </c>
      <c r="BR18" s="2">
        <v>2744</v>
      </c>
      <c r="BS18" s="2">
        <v>2110</v>
      </c>
      <c r="BT18" s="2">
        <v>2471</v>
      </c>
      <c r="BU18" s="2">
        <v>2248</v>
      </c>
      <c r="BV18" s="2">
        <v>2216</v>
      </c>
      <c r="BW18" s="2">
        <v>2081</v>
      </c>
      <c r="BX18" s="2">
        <v>1974</v>
      </c>
      <c r="BY18" s="2">
        <v>1925</v>
      </c>
      <c r="BZ18" s="2">
        <v>1932</v>
      </c>
      <c r="CA18" s="2">
        <v>1762</v>
      </c>
      <c r="CB18" s="2">
        <v>1671</v>
      </c>
      <c r="CC18" s="2">
        <v>1675</v>
      </c>
      <c r="CD18" s="2">
        <v>1687</v>
      </c>
      <c r="CE18" s="2">
        <v>1600</v>
      </c>
      <c r="CF18" s="2">
        <v>1657</v>
      </c>
      <c r="CG18" s="2">
        <v>1667</v>
      </c>
      <c r="CH18" s="2">
        <v>1648</v>
      </c>
      <c r="CI18" s="2">
        <v>11144</v>
      </c>
    </row>
    <row r="19" spans="1:87" x14ac:dyDescent="0.45">
      <c r="A19" s="21">
        <v>2036</v>
      </c>
      <c r="B19" s="2">
        <v>909</v>
      </c>
      <c r="C19" s="2">
        <v>947</v>
      </c>
      <c r="D19" s="2">
        <v>961</v>
      </c>
      <c r="E19" s="2">
        <v>968</v>
      </c>
      <c r="F19" s="2">
        <v>976</v>
      </c>
      <c r="G19" s="2">
        <v>979</v>
      </c>
      <c r="H19" s="2">
        <v>983</v>
      </c>
      <c r="I19" s="2">
        <v>984</v>
      </c>
      <c r="J19" s="2">
        <v>989</v>
      </c>
      <c r="K19" s="2">
        <v>990</v>
      </c>
      <c r="L19" s="2">
        <v>998</v>
      </c>
      <c r="M19" s="2">
        <v>1007</v>
      </c>
      <c r="N19" s="2">
        <v>1026</v>
      </c>
      <c r="O19" s="2">
        <v>1051</v>
      </c>
      <c r="P19" s="2">
        <v>1078</v>
      </c>
      <c r="Q19" s="2">
        <v>1179</v>
      </c>
      <c r="R19" s="2">
        <v>1283</v>
      </c>
      <c r="S19" s="2">
        <v>1371</v>
      </c>
      <c r="T19" s="2">
        <v>1455</v>
      </c>
      <c r="U19" s="2">
        <v>1644</v>
      </c>
      <c r="V19" s="2">
        <v>1845</v>
      </c>
      <c r="W19" s="2">
        <v>1828</v>
      </c>
      <c r="X19" s="2">
        <v>1730</v>
      </c>
      <c r="Y19" s="2">
        <v>1568</v>
      </c>
      <c r="Z19" s="2">
        <v>1551</v>
      </c>
      <c r="AA19" s="2">
        <v>1629</v>
      </c>
      <c r="AB19" s="2">
        <v>1650</v>
      </c>
      <c r="AC19" s="2">
        <v>1625</v>
      </c>
      <c r="AD19" s="2">
        <v>1655</v>
      </c>
      <c r="AE19" s="2">
        <v>1709</v>
      </c>
      <c r="AF19" s="2">
        <v>1735</v>
      </c>
      <c r="AG19" s="2">
        <v>1751</v>
      </c>
      <c r="AH19" s="2">
        <v>1815</v>
      </c>
      <c r="AI19" s="2">
        <v>1850</v>
      </c>
      <c r="AJ19" s="2">
        <v>1882</v>
      </c>
      <c r="AK19" s="2">
        <v>1863</v>
      </c>
      <c r="AL19" s="2">
        <v>1894</v>
      </c>
      <c r="AM19" s="2">
        <v>1789</v>
      </c>
      <c r="AN19" s="2">
        <v>1736</v>
      </c>
      <c r="AO19" s="2">
        <v>1732</v>
      </c>
      <c r="AP19" s="2">
        <v>1638</v>
      </c>
      <c r="AQ19" s="2">
        <v>1679</v>
      </c>
      <c r="AR19" s="2">
        <v>1654</v>
      </c>
      <c r="AS19" s="2">
        <v>1630</v>
      </c>
      <c r="AT19" s="2">
        <v>1628</v>
      </c>
      <c r="AU19" s="2">
        <v>1652</v>
      </c>
      <c r="AV19" s="2">
        <v>1655</v>
      </c>
      <c r="AW19" s="2">
        <v>1685</v>
      </c>
      <c r="AX19" s="2">
        <v>1792</v>
      </c>
      <c r="AY19" s="2">
        <v>1892</v>
      </c>
      <c r="AZ19" s="2">
        <v>1818</v>
      </c>
      <c r="BA19" s="2">
        <v>1935</v>
      </c>
      <c r="BB19" s="2">
        <v>1934</v>
      </c>
      <c r="BC19" s="2">
        <v>2050</v>
      </c>
      <c r="BD19" s="2">
        <v>2050</v>
      </c>
      <c r="BE19" s="2">
        <v>2075</v>
      </c>
      <c r="BF19" s="2">
        <v>2113</v>
      </c>
      <c r="BG19" s="2">
        <v>2364</v>
      </c>
      <c r="BH19" s="2">
        <v>2408</v>
      </c>
      <c r="BI19" s="2">
        <v>2497</v>
      </c>
      <c r="BJ19" s="2">
        <v>2776</v>
      </c>
      <c r="BK19" s="2">
        <v>2865</v>
      </c>
      <c r="BL19" s="2">
        <v>3053</v>
      </c>
      <c r="BM19" s="2">
        <v>3194</v>
      </c>
      <c r="BN19" s="2">
        <v>3168</v>
      </c>
      <c r="BO19" s="2">
        <v>3118</v>
      </c>
      <c r="BP19" s="2">
        <v>2932</v>
      </c>
      <c r="BQ19" s="2">
        <v>2874</v>
      </c>
      <c r="BR19" s="2">
        <v>2704</v>
      </c>
      <c r="BS19" s="2">
        <v>2701</v>
      </c>
      <c r="BT19" s="2">
        <v>2079</v>
      </c>
      <c r="BU19" s="2">
        <v>2433</v>
      </c>
      <c r="BV19" s="2">
        <v>2203</v>
      </c>
      <c r="BW19" s="2">
        <v>2169</v>
      </c>
      <c r="BX19" s="2">
        <v>2033</v>
      </c>
      <c r="BY19" s="2">
        <v>1925</v>
      </c>
      <c r="BZ19" s="2">
        <v>1871</v>
      </c>
      <c r="CA19" s="2">
        <v>1874</v>
      </c>
      <c r="CB19" s="2">
        <v>1701</v>
      </c>
      <c r="CC19" s="2">
        <v>1600</v>
      </c>
      <c r="CD19" s="2">
        <v>1607</v>
      </c>
      <c r="CE19" s="2">
        <v>1605</v>
      </c>
      <c r="CF19" s="2">
        <v>1511</v>
      </c>
      <c r="CG19" s="2">
        <v>1548</v>
      </c>
      <c r="CH19" s="2">
        <v>1547</v>
      </c>
      <c r="CI19" s="2">
        <v>11102</v>
      </c>
    </row>
    <row r="20" spans="1:87" x14ac:dyDescent="0.45">
      <c r="A20" s="21">
        <v>2037</v>
      </c>
      <c r="B20" s="2">
        <v>899</v>
      </c>
      <c r="C20" s="2">
        <v>936</v>
      </c>
      <c r="D20" s="2">
        <v>954</v>
      </c>
      <c r="E20" s="2">
        <v>964</v>
      </c>
      <c r="F20" s="2">
        <v>968</v>
      </c>
      <c r="G20" s="2">
        <v>976</v>
      </c>
      <c r="H20" s="2">
        <v>977</v>
      </c>
      <c r="I20" s="2">
        <v>979</v>
      </c>
      <c r="J20" s="2">
        <v>982</v>
      </c>
      <c r="K20" s="2">
        <v>985</v>
      </c>
      <c r="L20" s="2">
        <v>988</v>
      </c>
      <c r="M20" s="2">
        <v>997</v>
      </c>
      <c r="N20" s="2">
        <v>1003</v>
      </c>
      <c r="O20" s="2">
        <v>1026</v>
      </c>
      <c r="P20" s="2">
        <v>1050</v>
      </c>
      <c r="Q20" s="2">
        <v>1146</v>
      </c>
      <c r="R20" s="2">
        <v>1279</v>
      </c>
      <c r="S20" s="2">
        <v>1289</v>
      </c>
      <c r="T20" s="2">
        <v>1432</v>
      </c>
      <c r="U20" s="2">
        <v>1544</v>
      </c>
      <c r="V20" s="2">
        <v>1693</v>
      </c>
      <c r="W20" s="2">
        <v>1858</v>
      </c>
      <c r="X20" s="2">
        <v>1708</v>
      </c>
      <c r="Y20" s="2">
        <v>1545</v>
      </c>
      <c r="Z20" s="2">
        <v>1479</v>
      </c>
      <c r="AA20" s="2">
        <v>1542</v>
      </c>
      <c r="AB20" s="2">
        <v>1619</v>
      </c>
      <c r="AC20" s="2">
        <v>1643</v>
      </c>
      <c r="AD20" s="2">
        <v>1614</v>
      </c>
      <c r="AE20" s="2">
        <v>1644</v>
      </c>
      <c r="AF20" s="2">
        <v>1702</v>
      </c>
      <c r="AG20" s="2">
        <v>1728</v>
      </c>
      <c r="AH20" s="2">
        <v>1745</v>
      </c>
      <c r="AI20" s="2">
        <v>1809</v>
      </c>
      <c r="AJ20" s="2">
        <v>1843</v>
      </c>
      <c r="AK20" s="2">
        <v>1877</v>
      </c>
      <c r="AL20" s="2">
        <v>1859</v>
      </c>
      <c r="AM20" s="2">
        <v>1890</v>
      </c>
      <c r="AN20" s="2">
        <v>1786</v>
      </c>
      <c r="AO20" s="2">
        <v>1735</v>
      </c>
      <c r="AP20" s="2">
        <v>1730</v>
      </c>
      <c r="AQ20" s="2">
        <v>1634</v>
      </c>
      <c r="AR20" s="2">
        <v>1675</v>
      </c>
      <c r="AS20" s="2">
        <v>1652</v>
      </c>
      <c r="AT20" s="2">
        <v>1628</v>
      </c>
      <c r="AU20" s="2">
        <v>1626</v>
      </c>
      <c r="AV20" s="2">
        <v>1651</v>
      </c>
      <c r="AW20" s="2">
        <v>1653</v>
      </c>
      <c r="AX20" s="2">
        <v>1684</v>
      </c>
      <c r="AY20" s="2">
        <v>1790</v>
      </c>
      <c r="AZ20" s="2">
        <v>1890</v>
      </c>
      <c r="BA20" s="2">
        <v>1816</v>
      </c>
      <c r="BB20" s="2">
        <v>1933</v>
      </c>
      <c r="BC20" s="2">
        <v>1930</v>
      </c>
      <c r="BD20" s="2">
        <v>2045</v>
      </c>
      <c r="BE20" s="2">
        <v>2047</v>
      </c>
      <c r="BF20" s="2">
        <v>2071</v>
      </c>
      <c r="BG20" s="2">
        <v>2111</v>
      </c>
      <c r="BH20" s="2">
        <v>2361</v>
      </c>
      <c r="BI20" s="2">
        <v>2405</v>
      </c>
      <c r="BJ20" s="2">
        <v>2496</v>
      </c>
      <c r="BK20" s="2">
        <v>2757</v>
      </c>
      <c r="BL20" s="2">
        <v>2837</v>
      </c>
      <c r="BM20" s="2">
        <v>3028</v>
      </c>
      <c r="BN20" s="2">
        <v>3167</v>
      </c>
      <c r="BO20" s="2">
        <v>3140</v>
      </c>
      <c r="BP20" s="2">
        <v>3087</v>
      </c>
      <c r="BQ20" s="2">
        <v>2899</v>
      </c>
      <c r="BR20" s="2">
        <v>2836</v>
      </c>
      <c r="BS20" s="2">
        <v>2661</v>
      </c>
      <c r="BT20" s="2">
        <v>2661</v>
      </c>
      <c r="BU20" s="2">
        <v>2047</v>
      </c>
      <c r="BV20" s="2">
        <v>2384</v>
      </c>
      <c r="BW20" s="2">
        <v>2156</v>
      </c>
      <c r="BX20" s="2">
        <v>2119</v>
      </c>
      <c r="BY20" s="2">
        <v>1983</v>
      </c>
      <c r="BZ20" s="2">
        <v>1871</v>
      </c>
      <c r="CA20" s="2">
        <v>1815</v>
      </c>
      <c r="CB20" s="2">
        <v>1809</v>
      </c>
      <c r="CC20" s="2">
        <v>1629</v>
      </c>
      <c r="CD20" s="2">
        <v>1535</v>
      </c>
      <c r="CE20" s="2">
        <v>1528</v>
      </c>
      <c r="CF20" s="2">
        <v>1515</v>
      </c>
      <c r="CG20" s="2">
        <v>1411</v>
      </c>
      <c r="CH20" s="2">
        <v>1437</v>
      </c>
      <c r="CI20" s="2">
        <v>10978</v>
      </c>
    </row>
    <row r="21" spans="1:87" x14ac:dyDescent="0.45">
      <c r="A21" s="21">
        <v>2038</v>
      </c>
      <c r="B21" s="2">
        <v>885</v>
      </c>
      <c r="C21" s="2">
        <v>925</v>
      </c>
      <c r="D21" s="2">
        <v>943</v>
      </c>
      <c r="E21" s="2">
        <v>957</v>
      </c>
      <c r="F21" s="2">
        <v>964</v>
      </c>
      <c r="G21" s="2">
        <v>968</v>
      </c>
      <c r="H21" s="2">
        <v>974</v>
      </c>
      <c r="I21" s="2">
        <v>973</v>
      </c>
      <c r="J21" s="2">
        <v>977</v>
      </c>
      <c r="K21" s="2">
        <v>978</v>
      </c>
      <c r="L21" s="2">
        <v>983</v>
      </c>
      <c r="M21" s="2">
        <v>987</v>
      </c>
      <c r="N21" s="2">
        <v>993</v>
      </c>
      <c r="O21" s="2">
        <v>1003</v>
      </c>
      <c r="P21" s="2">
        <v>1025</v>
      </c>
      <c r="Q21" s="2">
        <v>1117</v>
      </c>
      <c r="R21" s="2">
        <v>1243</v>
      </c>
      <c r="S21" s="2">
        <v>1285</v>
      </c>
      <c r="T21" s="2">
        <v>1346</v>
      </c>
      <c r="U21" s="2">
        <v>1519</v>
      </c>
      <c r="V21" s="2">
        <v>1590</v>
      </c>
      <c r="W21" s="2">
        <v>1705</v>
      </c>
      <c r="X21" s="2">
        <v>1736</v>
      </c>
      <c r="Y21" s="2">
        <v>1526</v>
      </c>
      <c r="Z21" s="2">
        <v>1457</v>
      </c>
      <c r="AA21" s="2">
        <v>1470</v>
      </c>
      <c r="AB21" s="2">
        <v>1532</v>
      </c>
      <c r="AC21" s="2">
        <v>1612</v>
      </c>
      <c r="AD21" s="2">
        <v>1632</v>
      </c>
      <c r="AE21" s="2">
        <v>1604</v>
      </c>
      <c r="AF21" s="2">
        <v>1638</v>
      </c>
      <c r="AG21" s="2">
        <v>1695</v>
      </c>
      <c r="AH21" s="2">
        <v>1722</v>
      </c>
      <c r="AI21" s="2">
        <v>1739</v>
      </c>
      <c r="AJ21" s="2">
        <v>1802</v>
      </c>
      <c r="AK21" s="2">
        <v>1838</v>
      </c>
      <c r="AL21" s="2">
        <v>1873</v>
      </c>
      <c r="AM21" s="2">
        <v>1855</v>
      </c>
      <c r="AN21" s="2">
        <v>1887</v>
      </c>
      <c r="AO21" s="2">
        <v>1785</v>
      </c>
      <c r="AP21" s="2">
        <v>1733</v>
      </c>
      <c r="AQ21" s="2">
        <v>1726</v>
      </c>
      <c r="AR21" s="2">
        <v>1630</v>
      </c>
      <c r="AS21" s="2">
        <v>1673</v>
      </c>
      <c r="AT21" s="2">
        <v>1650</v>
      </c>
      <c r="AU21" s="2">
        <v>1626</v>
      </c>
      <c r="AV21" s="2">
        <v>1625</v>
      </c>
      <c r="AW21" s="2">
        <v>1649</v>
      </c>
      <c r="AX21" s="2">
        <v>1652</v>
      </c>
      <c r="AY21" s="2">
        <v>1682</v>
      </c>
      <c r="AZ21" s="2">
        <v>1788</v>
      </c>
      <c r="BA21" s="2">
        <v>1888</v>
      </c>
      <c r="BB21" s="2">
        <v>1814</v>
      </c>
      <c r="BC21" s="2">
        <v>1929</v>
      </c>
      <c r="BD21" s="2">
        <v>1926</v>
      </c>
      <c r="BE21" s="2">
        <v>2042</v>
      </c>
      <c r="BF21" s="2">
        <v>2043</v>
      </c>
      <c r="BG21" s="2">
        <v>2069</v>
      </c>
      <c r="BH21" s="2">
        <v>2108</v>
      </c>
      <c r="BI21" s="2">
        <v>2358</v>
      </c>
      <c r="BJ21" s="2">
        <v>2404</v>
      </c>
      <c r="BK21" s="2">
        <v>2479</v>
      </c>
      <c r="BL21" s="2">
        <v>2730</v>
      </c>
      <c r="BM21" s="2">
        <v>2814</v>
      </c>
      <c r="BN21" s="2">
        <v>3002</v>
      </c>
      <c r="BO21" s="2">
        <v>3139</v>
      </c>
      <c r="BP21" s="2">
        <v>3108</v>
      </c>
      <c r="BQ21" s="2">
        <v>3052</v>
      </c>
      <c r="BR21" s="2">
        <v>2861</v>
      </c>
      <c r="BS21" s="2">
        <v>2791</v>
      </c>
      <c r="BT21" s="2">
        <v>2621</v>
      </c>
      <c r="BU21" s="2">
        <v>2620</v>
      </c>
      <c r="BV21" s="2">
        <v>2006</v>
      </c>
      <c r="BW21" s="2">
        <v>2333</v>
      </c>
      <c r="BX21" s="2">
        <v>2106</v>
      </c>
      <c r="BY21" s="2">
        <v>2067</v>
      </c>
      <c r="BZ21" s="2">
        <v>1927</v>
      </c>
      <c r="CA21" s="2">
        <v>1815</v>
      </c>
      <c r="CB21" s="2">
        <v>1752</v>
      </c>
      <c r="CC21" s="2">
        <v>1732</v>
      </c>
      <c r="CD21" s="2">
        <v>1563</v>
      </c>
      <c r="CE21" s="2">
        <v>1460</v>
      </c>
      <c r="CF21" s="2">
        <v>1443</v>
      </c>
      <c r="CG21" s="2">
        <v>1415</v>
      </c>
      <c r="CH21" s="2">
        <v>1310</v>
      </c>
      <c r="CI21" s="2">
        <v>10775</v>
      </c>
    </row>
    <row r="22" spans="1:87" x14ac:dyDescent="0.45">
      <c r="A22" s="21">
        <v>2039</v>
      </c>
      <c r="B22" s="2">
        <v>871</v>
      </c>
      <c r="C22" s="2">
        <v>911</v>
      </c>
      <c r="D22" s="2">
        <v>932</v>
      </c>
      <c r="E22" s="2">
        <v>946</v>
      </c>
      <c r="F22" s="2">
        <v>957</v>
      </c>
      <c r="G22" s="2">
        <v>964</v>
      </c>
      <c r="H22" s="2">
        <v>967</v>
      </c>
      <c r="I22" s="2">
        <v>970</v>
      </c>
      <c r="J22" s="2">
        <v>971</v>
      </c>
      <c r="K22" s="2">
        <v>973</v>
      </c>
      <c r="L22" s="2">
        <v>976</v>
      </c>
      <c r="M22" s="2">
        <v>982</v>
      </c>
      <c r="N22" s="2">
        <v>983</v>
      </c>
      <c r="O22" s="2">
        <v>993</v>
      </c>
      <c r="P22" s="2">
        <v>1002</v>
      </c>
      <c r="Q22" s="2">
        <v>1090</v>
      </c>
      <c r="R22" s="2">
        <v>1211</v>
      </c>
      <c r="S22" s="2">
        <v>1249</v>
      </c>
      <c r="T22" s="2">
        <v>1342</v>
      </c>
      <c r="U22" s="2">
        <v>1428</v>
      </c>
      <c r="V22" s="2">
        <v>1564</v>
      </c>
      <c r="W22" s="2">
        <v>1602</v>
      </c>
      <c r="X22" s="2">
        <v>1593</v>
      </c>
      <c r="Y22" s="2">
        <v>1551</v>
      </c>
      <c r="Z22" s="2">
        <v>1440</v>
      </c>
      <c r="AA22" s="2">
        <v>1448</v>
      </c>
      <c r="AB22" s="2">
        <v>1461</v>
      </c>
      <c r="AC22" s="2">
        <v>1525</v>
      </c>
      <c r="AD22" s="2">
        <v>1601</v>
      </c>
      <c r="AE22" s="2">
        <v>1621</v>
      </c>
      <c r="AF22" s="2">
        <v>1598</v>
      </c>
      <c r="AG22" s="2">
        <v>1631</v>
      </c>
      <c r="AH22" s="2">
        <v>1689</v>
      </c>
      <c r="AI22" s="2">
        <v>1716</v>
      </c>
      <c r="AJ22" s="2">
        <v>1732</v>
      </c>
      <c r="AK22" s="2">
        <v>1797</v>
      </c>
      <c r="AL22" s="2">
        <v>1834</v>
      </c>
      <c r="AM22" s="2">
        <v>1869</v>
      </c>
      <c r="AN22" s="2">
        <v>1852</v>
      </c>
      <c r="AO22" s="2">
        <v>1885</v>
      </c>
      <c r="AP22" s="2">
        <v>1783</v>
      </c>
      <c r="AQ22" s="2">
        <v>1729</v>
      </c>
      <c r="AR22" s="2">
        <v>1722</v>
      </c>
      <c r="AS22" s="2">
        <v>1628</v>
      </c>
      <c r="AT22" s="2">
        <v>1671</v>
      </c>
      <c r="AU22" s="2">
        <v>1648</v>
      </c>
      <c r="AV22" s="2">
        <v>1625</v>
      </c>
      <c r="AW22" s="2">
        <v>1623</v>
      </c>
      <c r="AX22" s="2">
        <v>1648</v>
      </c>
      <c r="AY22" s="2">
        <v>1650</v>
      </c>
      <c r="AZ22" s="2">
        <v>1680</v>
      </c>
      <c r="BA22" s="2">
        <v>1786</v>
      </c>
      <c r="BB22" s="2">
        <v>1886</v>
      </c>
      <c r="BC22" s="2">
        <v>1811</v>
      </c>
      <c r="BD22" s="2">
        <v>1925</v>
      </c>
      <c r="BE22" s="2">
        <v>1924</v>
      </c>
      <c r="BF22" s="2">
        <v>2038</v>
      </c>
      <c r="BG22" s="2">
        <v>2041</v>
      </c>
      <c r="BH22" s="2">
        <v>2066</v>
      </c>
      <c r="BI22" s="2">
        <v>2106</v>
      </c>
      <c r="BJ22" s="2">
        <v>2357</v>
      </c>
      <c r="BK22" s="2">
        <v>2388</v>
      </c>
      <c r="BL22" s="2">
        <v>2455</v>
      </c>
      <c r="BM22" s="2">
        <v>2708</v>
      </c>
      <c r="BN22" s="2">
        <v>2790</v>
      </c>
      <c r="BO22" s="2">
        <v>2975</v>
      </c>
      <c r="BP22" s="2">
        <v>3107</v>
      </c>
      <c r="BQ22" s="2">
        <v>3073</v>
      </c>
      <c r="BR22" s="2">
        <v>3012</v>
      </c>
      <c r="BS22" s="2">
        <v>2816</v>
      </c>
      <c r="BT22" s="2">
        <v>2749</v>
      </c>
      <c r="BU22" s="2">
        <v>2581</v>
      </c>
      <c r="BV22" s="2">
        <v>2567</v>
      </c>
      <c r="BW22" s="2">
        <v>1963</v>
      </c>
      <c r="BX22" s="2">
        <v>2279</v>
      </c>
      <c r="BY22" s="2">
        <v>2054</v>
      </c>
      <c r="BZ22" s="2">
        <v>2009</v>
      </c>
      <c r="CA22" s="2">
        <v>1869</v>
      </c>
      <c r="CB22" s="2">
        <v>1752</v>
      </c>
      <c r="CC22" s="2">
        <v>1678</v>
      </c>
      <c r="CD22" s="2">
        <v>1661</v>
      </c>
      <c r="CE22" s="2">
        <v>1487</v>
      </c>
      <c r="CF22" s="2">
        <v>1378</v>
      </c>
      <c r="CG22" s="2">
        <v>1348</v>
      </c>
      <c r="CH22" s="2">
        <v>1313</v>
      </c>
      <c r="CI22" s="2">
        <v>10488</v>
      </c>
    </row>
    <row r="23" spans="1:87" x14ac:dyDescent="0.45">
      <c r="A23" s="21">
        <v>2040</v>
      </c>
      <c r="B23" s="2">
        <v>855</v>
      </c>
      <c r="C23" s="2">
        <v>897</v>
      </c>
      <c r="D23" s="2">
        <v>918</v>
      </c>
      <c r="E23" s="2">
        <v>935</v>
      </c>
      <c r="F23" s="2">
        <v>946</v>
      </c>
      <c r="G23" s="2">
        <v>957</v>
      </c>
      <c r="H23" s="2">
        <v>963</v>
      </c>
      <c r="I23" s="2">
        <v>963</v>
      </c>
      <c r="J23" s="2">
        <v>968</v>
      </c>
      <c r="K23" s="2">
        <v>967</v>
      </c>
      <c r="L23" s="2">
        <v>971</v>
      </c>
      <c r="M23" s="2">
        <v>975</v>
      </c>
      <c r="N23" s="2">
        <v>978</v>
      </c>
      <c r="O23" s="2">
        <v>983</v>
      </c>
      <c r="P23" s="2">
        <v>992</v>
      </c>
      <c r="Q23" s="2">
        <v>1066</v>
      </c>
      <c r="R23" s="2">
        <v>1182</v>
      </c>
      <c r="S23" s="2">
        <v>1217</v>
      </c>
      <c r="T23" s="2">
        <v>1305</v>
      </c>
      <c r="U23" s="2">
        <v>1424</v>
      </c>
      <c r="V23" s="2">
        <v>1470</v>
      </c>
      <c r="W23" s="2">
        <v>1575</v>
      </c>
      <c r="X23" s="2">
        <v>1497</v>
      </c>
      <c r="Y23" s="2">
        <v>1423</v>
      </c>
      <c r="Z23" s="2">
        <v>1463</v>
      </c>
      <c r="AA23" s="2">
        <v>1431</v>
      </c>
      <c r="AB23" s="2">
        <v>1439</v>
      </c>
      <c r="AC23" s="2">
        <v>1455</v>
      </c>
      <c r="AD23" s="2">
        <v>1515</v>
      </c>
      <c r="AE23" s="2">
        <v>1591</v>
      </c>
      <c r="AF23" s="2">
        <v>1615</v>
      </c>
      <c r="AG23" s="2">
        <v>1592</v>
      </c>
      <c r="AH23" s="2">
        <v>1626</v>
      </c>
      <c r="AI23" s="2">
        <v>1684</v>
      </c>
      <c r="AJ23" s="2">
        <v>1710</v>
      </c>
      <c r="AK23" s="2">
        <v>1728</v>
      </c>
      <c r="AL23" s="2">
        <v>1793</v>
      </c>
      <c r="AM23" s="2">
        <v>1830</v>
      </c>
      <c r="AN23" s="2">
        <v>1866</v>
      </c>
      <c r="AO23" s="2">
        <v>1850</v>
      </c>
      <c r="AP23" s="2">
        <v>1883</v>
      </c>
      <c r="AQ23" s="2">
        <v>1779</v>
      </c>
      <c r="AR23" s="2">
        <v>1725</v>
      </c>
      <c r="AS23" s="2">
        <v>1720</v>
      </c>
      <c r="AT23" s="2">
        <v>1626</v>
      </c>
      <c r="AU23" s="2">
        <v>1669</v>
      </c>
      <c r="AV23" s="2">
        <v>1647</v>
      </c>
      <c r="AW23" s="2">
        <v>1623</v>
      </c>
      <c r="AX23" s="2">
        <v>1622</v>
      </c>
      <c r="AY23" s="2">
        <v>1646</v>
      </c>
      <c r="AZ23" s="2">
        <v>1648</v>
      </c>
      <c r="BA23" s="2">
        <v>1679</v>
      </c>
      <c r="BB23" s="2">
        <v>1784</v>
      </c>
      <c r="BC23" s="2">
        <v>1883</v>
      </c>
      <c r="BD23" s="2">
        <v>1807</v>
      </c>
      <c r="BE23" s="2">
        <v>1923</v>
      </c>
      <c r="BF23" s="2">
        <v>1921</v>
      </c>
      <c r="BG23" s="2">
        <v>2036</v>
      </c>
      <c r="BH23" s="2">
        <v>2039</v>
      </c>
      <c r="BI23" s="2">
        <v>2064</v>
      </c>
      <c r="BJ23" s="2">
        <v>2105</v>
      </c>
      <c r="BK23" s="2">
        <v>2341</v>
      </c>
      <c r="BL23" s="2">
        <v>2365</v>
      </c>
      <c r="BM23" s="2">
        <v>2435</v>
      </c>
      <c r="BN23" s="2">
        <v>2685</v>
      </c>
      <c r="BO23" s="2">
        <v>2765</v>
      </c>
      <c r="BP23" s="2">
        <v>2945</v>
      </c>
      <c r="BQ23" s="2">
        <v>3072</v>
      </c>
      <c r="BR23" s="2">
        <v>3033</v>
      </c>
      <c r="BS23" s="2">
        <v>2964</v>
      </c>
      <c r="BT23" s="2">
        <v>2774</v>
      </c>
      <c r="BU23" s="2">
        <v>2707</v>
      </c>
      <c r="BV23" s="2">
        <v>2529</v>
      </c>
      <c r="BW23" s="2">
        <v>2512</v>
      </c>
      <c r="BX23" s="2">
        <v>1918</v>
      </c>
      <c r="BY23" s="2">
        <v>2223</v>
      </c>
      <c r="BZ23" s="2">
        <v>1996</v>
      </c>
      <c r="CA23" s="2">
        <v>1949</v>
      </c>
      <c r="CB23" s="2">
        <v>1804</v>
      </c>
      <c r="CC23" s="2">
        <v>1678</v>
      </c>
      <c r="CD23" s="2">
        <v>1610</v>
      </c>
      <c r="CE23" s="2">
        <v>1580</v>
      </c>
      <c r="CF23" s="2">
        <v>1404</v>
      </c>
      <c r="CG23" s="2">
        <v>1287</v>
      </c>
      <c r="CH23" s="2">
        <v>1251</v>
      </c>
      <c r="CI23" s="2">
        <v>10242</v>
      </c>
    </row>
  </sheetData>
  <phoneticPr fontId="2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4088F-A573-47D0-8677-E4AD54AFD163}">
  <sheetPr>
    <tabColor theme="4"/>
  </sheetPr>
  <dimension ref="A1:CI23"/>
  <sheetViews>
    <sheetView workbookViewId="0"/>
  </sheetViews>
  <sheetFormatPr defaultRowHeight="18" x14ac:dyDescent="0.45"/>
  <cols>
    <col min="1" max="2" width="11.19921875" bestFit="1" customWidth="1"/>
    <col min="3" max="11" width="5.5" bestFit="1" customWidth="1"/>
    <col min="12" max="86" width="5.8984375" bestFit="1" customWidth="1"/>
    <col min="87" max="87" width="9.59765625" bestFit="1" customWidth="1"/>
  </cols>
  <sheetData>
    <row r="1" spans="1:87" x14ac:dyDescent="0.45">
      <c r="B1" s="1" t="s">
        <v>0</v>
      </c>
    </row>
    <row r="2" spans="1:87" x14ac:dyDescent="0.45">
      <c r="B2" t="s">
        <v>3</v>
      </c>
      <c r="C2" t="s">
        <v>4</v>
      </c>
      <c r="D2" t="s">
        <v>5</v>
      </c>
      <c r="E2" t="s">
        <v>6</v>
      </c>
      <c r="F2" t="s">
        <v>7</v>
      </c>
      <c r="G2" t="s">
        <v>8</v>
      </c>
      <c r="H2" t="s">
        <v>9</v>
      </c>
      <c r="I2" t="s">
        <v>10</v>
      </c>
      <c r="J2" t="s">
        <v>11</v>
      </c>
      <c r="K2" t="s">
        <v>12</v>
      </c>
      <c r="L2" t="s">
        <v>13</v>
      </c>
      <c r="M2" t="s">
        <v>14</v>
      </c>
      <c r="N2" t="s">
        <v>15</v>
      </c>
      <c r="O2" t="s">
        <v>16</v>
      </c>
      <c r="P2" t="s">
        <v>17</v>
      </c>
      <c r="Q2" t="s">
        <v>18</v>
      </c>
      <c r="R2" t="s">
        <v>19</v>
      </c>
      <c r="S2" t="s">
        <v>20</v>
      </c>
      <c r="T2" t="s">
        <v>21</v>
      </c>
      <c r="U2" t="s">
        <v>22</v>
      </c>
      <c r="V2" t="s">
        <v>23</v>
      </c>
      <c r="W2" t="s">
        <v>24</v>
      </c>
      <c r="X2" t="s">
        <v>25</v>
      </c>
      <c r="Y2" t="s">
        <v>26</v>
      </c>
      <c r="Z2" t="s">
        <v>27</v>
      </c>
      <c r="AA2" t="s">
        <v>28</v>
      </c>
      <c r="AB2" t="s">
        <v>29</v>
      </c>
      <c r="AC2" t="s">
        <v>30</v>
      </c>
      <c r="AD2" t="s">
        <v>31</v>
      </c>
      <c r="AE2" t="s">
        <v>32</v>
      </c>
      <c r="AF2" t="s">
        <v>33</v>
      </c>
      <c r="AG2" t="s">
        <v>34</v>
      </c>
      <c r="AH2" t="s">
        <v>35</v>
      </c>
      <c r="AI2" t="s">
        <v>36</v>
      </c>
      <c r="AJ2" t="s">
        <v>37</v>
      </c>
      <c r="AK2" t="s">
        <v>38</v>
      </c>
      <c r="AL2" t="s">
        <v>39</v>
      </c>
      <c r="AM2" t="s">
        <v>40</v>
      </c>
      <c r="AN2" t="s">
        <v>41</v>
      </c>
      <c r="AO2" t="s">
        <v>43</v>
      </c>
      <c r="AP2" t="s">
        <v>42</v>
      </c>
      <c r="AQ2" t="s">
        <v>44</v>
      </c>
      <c r="AR2" t="s">
        <v>46</v>
      </c>
      <c r="AS2" t="s">
        <v>45</v>
      </c>
      <c r="AT2" t="s">
        <v>47</v>
      </c>
      <c r="AU2" t="s">
        <v>48</v>
      </c>
      <c r="AV2" t="s">
        <v>49</v>
      </c>
      <c r="AW2" t="s">
        <v>50</v>
      </c>
      <c r="AX2" t="s">
        <v>51</v>
      </c>
      <c r="AY2" t="s">
        <v>52</v>
      </c>
      <c r="AZ2" t="s">
        <v>53</v>
      </c>
      <c r="BA2" t="s">
        <v>54</v>
      </c>
      <c r="BB2" t="s">
        <v>55</v>
      </c>
      <c r="BC2" t="s">
        <v>56</v>
      </c>
      <c r="BD2" t="s">
        <v>57</v>
      </c>
      <c r="BE2" t="s">
        <v>58</v>
      </c>
      <c r="BF2" t="s">
        <v>59</v>
      </c>
      <c r="BG2" t="s">
        <v>60</v>
      </c>
      <c r="BH2" t="s">
        <v>61</v>
      </c>
      <c r="BI2" t="s">
        <v>62</v>
      </c>
      <c r="BJ2" t="s">
        <v>63</v>
      </c>
      <c r="BK2" t="s">
        <v>64</v>
      </c>
      <c r="BL2" t="s">
        <v>65</v>
      </c>
      <c r="BM2" t="s">
        <v>66</v>
      </c>
      <c r="BN2" t="s">
        <v>67</v>
      </c>
      <c r="BO2" t="s">
        <v>68</v>
      </c>
      <c r="BP2" t="s">
        <v>69</v>
      </c>
      <c r="BQ2" t="s">
        <v>70</v>
      </c>
      <c r="BR2" t="s">
        <v>71</v>
      </c>
      <c r="BS2" t="s">
        <v>72</v>
      </c>
      <c r="BT2" t="s">
        <v>73</v>
      </c>
      <c r="BU2" t="s">
        <v>74</v>
      </c>
      <c r="BV2" t="s">
        <v>75</v>
      </c>
      <c r="BW2" t="s">
        <v>76</v>
      </c>
      <c r="BX2" t="s">
        <v>77</v>
      </c>
      <c r="BY2" t="s">
        <v>78</v>
      </c>
      <c r="BZ2" t="s">
        <v>79</v>
      </c>
      <c r="CA2" t="s">
        <v>80</v>
      </c>
      <c r="CB2" t="s">
        <v>81</v>
      </c>
      <c r="CC2" t="s">
        <v>82</v>
      </c>
      <c r="CD2" t="s">
        <v>83</v>
      </c>
      <c r="CE2" t="s">
        <v>84</v>
      </c>
      <c r="CF2" t="s">
        <v>85</v>
      </c>
      <c r="CG2" t="s">
        <v>86</v>
      </c>
      <c r="CH2" t="s">
        <v>87</v>
      </c>
      <c r="CI2" t="s">
        <v>88</v>
      </c>
    </row>
    <row r="3" spans="1:87" x14ac:dyDescent="0.45">
      <c r="A3" s="1" t="s">
        <v>216</v>
      </c>
      <c r="B3" t="s">
        <v>1</v>
      </c>
      <c r="C3" t="s">
        <v>1</v>
      </c>
      <c r="D3" t="s">
        <v>1</v>
      </c>
      <c r="E3" t="s">
        <v>1</v>
      </c>
      <c r="F3" t="s">
        <v>1</v>
      </c>
      <c r="G3" t="s">
        <v>1</v>
      </c>
      <c r="H3" t="s">
        <v>1</v>
      </c>
      <c r="I3" t="s">
        <v>1</v>
      </c>
      <c r="J3" t="s">
        <v>1</v>
      </c>
      <c r="K3" t="s">
        <v>1</v>
      </c>
      <c r="L3" t="s">
        <v>1</v>
      </c>
      <c r="M3" t="s">
        <v>1</v>
      </c>
      <c r="N3" t="s">
        <v>1</v>
      </c>
      <c r="O3" t="s">
        <v>1</v>
      </c>
      <c r="P3" t="s">
        <v>1</v>
      </c>
      <c r="Q3" t="s">
        <v>1</v>
      </c>
      <c r="R3" t="s">
        <v>1</v>
      </c>
      <c r="S3" t="s">
        <v>1</v>
      </c>
      <c r="T3" t="s">
        <v>1</v>
      </c>
      <c r="U3" t="s">
        <v>1</v>
      </c>
      <c r="V3" t="s">
        <v>1</v>
      </c>
      <c r="W3" t="s">
        <v>1</v>
      </c>
      <c r="X3" t="s">
        <v>1</v>
      </c>
      <c r="Y3" t="s">
        <v>1</v>
      </c>
      <c r="Z3" t="s">
        <v>1</v>
      </c>
      <c r="AA3" t="s">
        <v>1</v>
      </c>
      <c r="AB3" t="s">
        <v>1</v>
      </c>
      <c r="AC3" t="s">
        <v>1</v>
      </c>
      <c r="AD3" t="s">
        <v>1</v>
      </c>
      <c r="AE3" t="s">
        <v>1</v>
      </c>
      <c r="AF3" t="s">
        <v>1</v>
      </c>
      <c r="AG3" t="s">
        <v>1</v>
      </c>
      <c r="AH3" t="s">
        <v>1</v>
      </c>
      <c r="AI3" t="s">
        <v>1</v>
      </c>
      <c r="AJ3" t="s">
        <v>1</v>
      </c>
      <c r="AK3" t="s">
        <v>1</v>
      </c>
      <c r="AL3" t="s">
        <v>1</v>
      </c>
      <c r="AM3" t="s">
        <v>1</v>
      </c>
      <c r="AN3" t="s">
        <v>1</v>
      </c>
      <c r="AO3" t="s">
        <v>1</v>
      </c>
      <c r="AP3" t="s">
        <v>1</v>
      </c>
      <c r="AQ3" t="s">
        <v>1</v>
      </c>
      <c r="AR3" t="s">
        <v>1</v>
      </c>
      <c r="AS3" t="s">
        <v>1</v>
      </c>
      <c r="AT3" t="s">
        <v>1</v>
      </c>
      <c r="AU3" t="s">
        <v>1</v>
      </c>
      <c r="AV3" t="s">
        <v>1</v>
      </c>
      <c r="AW3" t="s">
        <v>1</v>
      </c>
      <c r="AX3" t="s">
        <v>1</v>
      </c>
      <c r="AY3" t="s">
        <v>1</v>
      </c>
      <c r="AZ3" t="s">
        <v>1</v>
      </c>
      <c r="BA3" t="s">
        <v>1</v>
      </c>
      <c r="BB3" t="s">
        <v>1</v>
      </c>
      <c r="BC3" t="s">
        <v>1</v>
      </c>
      <c r="BD3" t="s">
        <v>1</v>
      </c>
      <c r="BE3" t="s">
        <v>1</v>
      </c>
      <c r="BF3" t="s">
        <v>1</v>
      </c>
      <c r="BG3" t="s">
        <v>1</v>
      </c>
      <c r="BH3" t="s">
        <v>1</v>
      </c>
      <c r="BI3" t="s">
        <v>1</v>
      </c>
      <c r="BJ3" t="s">
        <v>1</v>
      </c>
      <c r="BK3" t="s">
        <v>1</v>
      </c>
      <c r="BL3" t="s">
        <v>1</v>
      </c>
      <c r="BM3" t="s">
        <v>1</v>
      </c>
      <c r="BN3" t="s">
        <v>1</v>
      </c>
      <c r="BO3" t="s">
        <v>1</v>
      </c>
      <c r="BP3" t="s">
        <v>1</v>
      </c>
      <c r="BQ3" t="s">
        <v>1</v>
      </c>
      <c r="BR3" t="s">
        <v>1</v>
      </c>
      <c r="BS3" t="s">
        <v>1</v>
      </c>
      <c r="BT3" t="s">
        <v>1</v>
      </c>
      <c r="BU3" t="s">
        <v>1</v>
      </c>
      <c r="BV3" t="s">
        <v>1</v>
      </c>
      <c r="BW3" t="s">
        <v>1</v>
      </c>
      <c r="BX3" t="s">
        <v>1</v>
      </c>
      <c r="BY3" t="s">
        <v>1</v>
      </c>
      <c r="BZ3" t="s">
        <v>1</v>
      </c>
      <c r="CA3" t="s">
        <v>1</v>
      </c>
      <c r="CB3" t="s">
        <v>1</v>
      </c>
      <c r="CC3" t="s">
        <v>1</v>
      </c>
      <c r="CD3" t="s">
        <v>1</v>
      </c>
      <c r="CE3" t="s">
        <v>1</v>
      </c>
      <c r="CF3" t="s">
        <v>1</v>
      </c>
      <c r="CG3" t="s">
        <v>1</v>
      </c>
      <c r="CH3" t="s">
        <v>1</v>
      </c>
      <c r="CI3" t="s">
        <v>1</v>
      </c>
    </row>
    <row r="4" spans="1:87" x14ac:dyDescent="0.45">
      <c r="A4" s="21">
        <v>2021</v>
      </c>
      <c r="B4" s="2">
        <v>1034</v>
      </c>
      <c r="C4" s="2">
        <v>1033</v>
      </c>
      <c r="D4" s="2">
        <v>1075</v>
      </c>
      <c r="E4" s="2">
        <v>1165</v>
      </c>
      <c r="F4" s="2">
        <v>1233</v>
      </c>
      <c r="G4" s="2">
        <v>1288</v>
      </c>
      <c r="H4" s="2">
        <v>1371</v>
      </c>
      <c r="I4" s="2">
        <v>1364</v>
      </c>
      <c r="J4" s="2">
        <v>1425</v>
      </c>
      <c r="K4" s="2">
        <v>1454</v>
      </c>
      <c r="L4" s="2">
        <v>1522</v>
      </c>
      <c r="M4" s="2">
        <v>1529</v>
      </c>
      <c r="N4" s="2">
        <v>1500</v>
      </c>
      <c r="O4" s="2">
        <v>1580</v>
      </c>
      <c r="P4" s="2">
        <v>1593</v>
      </c>
      <c r="Q4" s="2">
        <v>1610</v>
      </c>
      <c r="R4" s="2">
        <v>1637</v>
      </c>
      <c r="S4" s="2">
        <v>1654</v>
      </c>
      <c r="T4" s="2">
        <v>1832</v>
      </c>
      <c r="U4" s="2">
        <v>1818</v>
      </c>
      <c r="V4" s="2">
        <v>1885</v>
      </c>
      <c r="W4" s="2">
        <v>1940</v>
      </c>
      <c r="X4" s="2">
        <v>1835</v>
      </c>
      <c r="Y4" s="2">
        <v>1711</v>
      </c>
      <c r="Z4" s="2">
        <v>1616</v>
      </c>
      <c r="AA4" s="2">
        <v>1546</v>
      </c>
      <c r="AB4" s="2">
        <v>1542</v>
      </c>
      <c r="AC4" s="2">
        <v>1531</v>
      </c>
      <c r="AD4" s="2">
        <v>1432</v>
      </c>
      <c r="AE4" s="2">
        <v>1498</v>
      </c>
      <c r="AF4" s="2">
        <v>1472</v>
      </c>
      <c r="AG4" s="2">
        <v>1549</v>
      </c>
      <c r="AH4" s="2">
        <v>1635</v>
      </c>
      <c r="AI4" s="2">
        <v>1647</v>
      </c>
      <c r="AJ4" s="2">
        <v>1774</v>
      </c>
      <c r="AK4" s="2">
        <v>1689</v>
      </c>
      <c r="AL4" s="2">
        <v>1830</v>
      </c>
      <c r="AM4" s="2">
        <v>1848</v>
      </c>
      <c r="AN4" s="2">
        <v>2029</v>
      </c>
      <c r="AO4" s="2">
        <v>1987</v>
      </c>
      <c r="AP4" s="2">
        <v>2046</v>
      </c>
      <c r="AQ4" s="2">
        <v>2176</v>
      </c>
      <c r="AR4" s="2">
        <v>2247</v>
      </c>
      <c r="AS4" s="2">
        <v>2348</v>
      </c>
      <c r="AT4" s="2">
        <v>2472</v>
      </c>
      <c r="AU4" s="2">
        <v>2616</v>
      </c>
      <c r="AV4" s="2">
        <v>2919</v>
      </c>
      <c r="AW4" s="2">
        <v>3003</v>
      </c>
      <c r="AX4" s="2">
        <v>3160</v>
      </c>
      <c r="AY4" s="2">
        <v>3155</v>
      </c>
      <c r="AZ4" s="2">
        <v>3217</v>
      </c>
      <c r="BA4" s="2">
        <v>2974</v>
      </c>
      <c r="BB4" s="2">
        <v>2878</v>
      </c>
      <c r="BC4" s="2">
        <v>2858</v>
      </c>
      <c r="BD4" s="2">
        <v>2881</v>
      </c>
      <c r="BE4" s="2">
        <v>2183</v>
      </c>
      <c r="BF4" s="2">
        <v>2715</v>
      </c>
      <c r="BG4" s="2">
        <v>2499</v>
      </c>
      <c r="BH4" s="2">
        <v>2426</v>
      </c>
      <c r="BI4" s="2">
        <v>2347</v>
      </c>
      <c r="BJ4" s="2">
        <v>2305</v>
      </c>
      <c r="BK4" s="2">
        <v>2289</v>
      </c>
      <c r="BL4" s="2">
        <v>2290</v>
      </c>
      <c r="BM4" s="2">
        <v>2169</v>
      </c>
      <c r="BN4" s="2">
        <v>2169</v>
      </c>
      <c r="BO4" s="2">
        <v>2319</v>
      </c>
      <c r="BP4" s="2">
        <v>2369</v>
      </c>
      <c r="BQ4" s="2">
        <v>2441</v>
      </c>
      <c r="BR4" s="2">
        <v>2523</v>
      </c>
      <c r="BS4" s="2">
        <v>2834</v>
      </c>
      <c r="BT4" s="2">
        <v>3034</v>
      </c>
      <c r="BU4" s="2">
        <v>3371</v>
      </c>
      <c r="BV4" s="2">
        <v>3762</v>
      </c>
      <c r="BW4" s="2">
        <v>3855</v>
      </c>
      <c r="BX4" s="2">
        <v>3837</v>
      </c>
      <c r="BY4" s="2">
        <v>2351</v>
      </c>
      <c r="BZ4" s="2">
        <v>2566</v>
      </c>
      <c r="CA4" s="2">
        <v>3246</v>
      </c>
      <c r="CB4" s="2">
        <v>3006</v>
      </c>
      <c r="CC4" s="2">
        <v>3047</v>
      </c>
      <c r="CD4" s="2">
        <v>2922</v>
      </c>
      <c r="CE4" s="2">
        <v>2518</v>
      </c>
      <c r="CF4" s="2">
        <v>2155</v>
      </c>
      <c r="CG4" s="2">
        <v>2195</v>
      </c>
      <c r="CH4" s="2">
        <v>1995</v>
      </c>
      <c r="CI4" s="2">
        <v>13894</v>
      </c>
    </row>
    <row r="5" spans="1:87" x14ac:dyDescent="0.45">
      <c r="A5" s="21">
        <v>2022</v>
      </c>
      <c r="B5" s="2">
        <v>1005</v>
      </c>
      <c r="C5" s="2">
        <v>1070</v>
      </c>
      <c r="D5" s="2">
        <v>1035</v>
      </c>
      <c r="E5" s="2">
        <v>1079</v>
      </c>
      <c r="F5" s="2">
        <v>1177</v>
      </c>
      <c r="G5" s="2">
        <v>1229</v>
      </c>
      <c r="H5" s="2">
        <v>1285</v>
      </c>
      <c r="I5" s="2">
        <v>1370</v>
      </c>
      <c r="J5" s="2">
        <v>1367</v>
      </c>
      <c r="K5" s="2">
        <v>1419</v>
      </c>
      <c r="L5" s="2">
        <v>1451</v>
      </c>
      <c r="M5" s="2">
        <v>1524</v>
      </c>
      <c r="N5" s="2">
        <v>1530</v>
      </c>
      <c r="O5" s="2">
        <v>1497</v>
      </c>
      <c r="P5" s="2">
        <v>1579</v>
      </c>
      <c r="Q5" s="2">
        <v>1586</v>
      </c>
      <c r="R5" s="2">
        <v>1606</v>
      </c>
      <c r="S5" s="2">
        <v>1638</v>
      </c>
      <c r="T5" s="2">
        <v>1690</v>
      </c>
      <c r="U5" s="2">
        <v>1882</v>
      </c>
      <c r="V5" s="2">
        <v>1822</v>
      </c>
      <c r="W5" s="2">
        <v>1851</v>
      </c>
      <c r="X5" s="2">
        <v>1860</v>
      </c>
      <c r="Y5" s="2">
        <v>1734</v>
      </c>
      <c r="Z5" s="2">
        <v>1648</v>
      </c>
      <c r="AA5" s="2">
        <v>1556</v>
      </c>
      <c r="AB5" s="2">
        <v>1490</v>
      </c>
      <c r="AC5" s="2">
        <v>1499</v>
      </c>
      <c r="AD5" s="2">
        <v>1495</v>
      </c>
      <c r="AE5" s="2">
        <v>1398</v>
      </c>
      <c r="AF5" s="2">
        <v>1473</v>
      </c>
      <c r="AG5" s="2">
        <v>1445</v>
      </c>
      <c r="AH5" s="2">
        <v>1544</v>
      </c>
      <c r="AI5" s="2">
        <v>1624</v>
      </c>
      <c r="AJ5" s="2">
        <v>1638</v>
      </c>
      <c r="AK5" s="2">
        <v>1758</v>
      </c>
      <c r="AL5" s="2">
        <v>1674</v>
      </c>
      <c r="AM5" s="2">
        <v>1828</v>
      </c>
      <c r="AN5" s="2">
        <v>1844</v>
      </c>
      <c r="AO5" s="2">
        <v>2020</v>
      </c>
      <c r="AP5" s="2">
        <v>1979</v>
      </c>
      <c r="AQ5" s="2">
        <v>2041</v>
      </c>
      <c r="AR5" s="2">
        <v>2163</v>
      </c>
      <c r="AS5" s="2">
        <v>2237</v>
      </c>
      <c r="AT5" s="2">
        <v>2337</v>
      </c>
      <c r="AU5" s="2">
        <v>2464</v>
      </c>
      <c r="AV5" s="2">
        <v>2615</v>
      </c>
      <c r="AW5" s="2">
        <v>2908</v>
      </c>
      <c r="AX5" s="2">
        <v>2998</v>
      </c>
      <c r="AY5" s="2">
        <v>3147</v>
      </c>
      <c r="AZ5" s="2">
        <v>3161</v>
      </c>
      <c r="BA5" s="2">
        <v>3212</v>
      </c>
      <c r="BB5" s="2">
        <v>2963</v>
      </c>
      <c r="BC5" s="2">
        <v>2874</v>
      </c>
      <c r="BD5" s="2">
        <v>2854</v>
      </c>
      <c r="BE5" s="2">
        <v>2876</v>
      </c>
      <c r="BF5" s="2">
        <v>2183</v>
      </c>
      <c r="BG5" s="2">
        <v>2709</v>
      </c>
      <c r="BH5" s="2">
        <v>2493</v>
      </c>
      <c r="BI5" s="2">
        <v>2425</v>
      </c>
      <c r="BJ5" s="2">
        <v>2342</v>
      </c>
      <c r="BK5" s="2">
        <v>2304</v>
      </c>
      <c r="BL5" s="2">
        <v>2278</v>
      </c>
      <c r="BM5" s="2">
        <v>2281</v>
      </c>
      <c r="BN5" s="2">
        <v>2155</v>
      </c>
      <c r="BO5" s="2">
        <v>2158</v>
      </c>
      <c r="BP5" s="2">
        <v>2307</v>
      </c>
      <c r="BQ5" s="2">
        <v>2360</v>
      </c>
      <c r="BR5" s="2">
        <v>2425</v>
      </c>
      <c r="BS5" s="2">
        <v>2506</v>
      </c>
      <c r="BT5" s="2">
        <v>2813</v>
      </c>
      <c r="BU5" s="2">
        <v>3007</v>
      </c>
      <c r="BV5" s="2">
        <v>3347</v>
      </c>
      <c r="BW5" s="2">
        <v>3723</v>
      </c>
      <c r="BX5" s="2">
        <v>3806</v>
      </c>
      <c r="BY5" s="2">
        <v>3787</v>
      </c>
      <c r="BZ5" s="2">
        <v>2319</v>
      </c>
      <c r="CA5" s="2">
        <v>2526</v>
      </c>
      <c r="CB5" s="2">
        <v>3192</v>
      </c>
      <c r="CC5" s="2">
        <v>2957</v>
      </c>
      <c r="CD5" s="2">
        <v>2976</v>
      </c>
      <c r="CE5" s="2">
        <v>2849</v>
      </c>
      <c r="CF5" s="2">
        <v>2442</v>
      </c>
      <c r="CG5" s="2">
        <v>2078</v>
      </c>
      <c r="CH5" s="2">
        <v>2111</v>
      </c>
      <c r="CI5" s="2">
        <v>14280</v>
      </c>
    </row>
    <row r="6" spans="1:87" x14ac:dyDescent="0.45">
      <c r="A6" s="21">
        <v>2023</v>
      </c>
      <c r="B6" s="2">
        <v>979</v>
      </c>
      <c r="C6" s="2">
        <v>1040</v>
      </c>
      <c r="D6" s="2">
        <v>1072</v>
      </c>
      <c r="E6" s="2">
        <v>1039</v>
      </c>
      <c r="F6" s="2">
        <v>1090</v>
      </c>
      <c r="G6" s="2">
        <v>1173</v>
      </c>
      <c r="H6" s="2">
        <v>1227</v>
      </c>
      <c r="I6" s="2">
        <v>1284</v>
      </c>
      <c r="J6" s="2">
        <v>1373</v>
      </c>
      <c r="K6" s="2">
        <v>1361</v>
      </c>
      <c r="L6" s="2">
        <v>1416</v>
      </c>
      <c r="M6" s="2">
        <v>1453</v>
      </c>
      <c r="N6" s="2">
        <v>1525</v>
      </c>
      <c r="O6" s="2">
        <v>1527</v>
      </c>
      <c r="P6" s="2">
        <v>1496</v>
      </c>
      <c r="Q6" s="2">
        <v>1572</v>
      </c>
      <c r="R6" s="2">
        <v>1582</v>
      </c>
      <c r="S6" s="2">
        <v>1607</v>
      </c>
      <c r="T6" s="2">
        <v>1674</v>
      </c>
      <c r="U6" s="2">
        <v>1736</v>
      </c>
      <c r="V6" s="2">
        <v>1886</v>
      </c>
      <c r="W6" s="2">
        <v>1789</v>
      </c>
      <c r="X6" s="2">
        <v>1775</v>
      </c>
      <c r="Y6" s="2">
        <v>1758</v>
      </c>
      <c r="Z6" s="2">
        <v>1670</v>
      </c>
      <c r="AA6" s="2">
        <v>1587</v>
      </c>
      <c r="AB6" s="2">
        <v>1499</v>
      </c>
      <c r="AC6" s="2">
        <v>1449</v>
      </c>
      <c r="AD6" s="2">
        <v>1463</v>
      </c>
      <c r="AE6" s="2">
        <v>1460</v>
      </c>
      <c r="AF6" s="2">
        <v>1375</v>
      </c>
      <c r="AG6" s="2">
        <v>1446</v>
      </c>
      <c r="AH6" s="2">
        <v>1441</v>
      </c>
      <c r="AI6" s="2">
        <v>1533</v>
      </c>
      <c r="AJ6" s="2">
        <v>1615</v>
      </c>
      <c r="AK6" s="2">
        <v>1623</v>
      </c>
      <c r="AL6" s="2">
        <v>1742</v>
      </c>
      <c r="AM6" s="2">
        <v>1672</v>
      </c>
      <c r="AN6" s="2">
        <v>1824</v>
      </c>
      <c r="AO6" s="2">
        <v>1836</v>
      </c>
      <c r="AP6" s="2">
        <v>2012</v>
      </c>
      <c r="AQ6" s="2">
        <v>1974</v>
      </c>
      <c r="AR6" s="2">
        <v>2029</v>
      </c>
      <c r="AS6" s="2">
        <v>2153</v>
      </c>
      <c r="AT6" s="2">
        <v>2227</v>
      </c>
      <c r="AU6" s="2">
        <v>2329</v>
      </c>
      <c r="AV6" s="2">
        <v>2463</v>
      </c>
      <c r="AW6" s="2">
        <v>2605</v>
      </c>
      <c r="AX6" s="2">
        <v>2903</v>
      </c>
      <c r="AY6" s="2">
        <v>2986</v>
      </c>
      <c r="AZ6" s="2">
        <v>3153</v>
      </c>
      <c r="BA6" s="2">
        <v>3156</v>
      </c>
      <c r="BB6" s="2">
        <v>3200</v>
      </c>
      <c r="BC6" s="2">
        <v>2959</v>
      </c>
      <c r="BD6" s="2">
        <v>2870</v>
      </c>
      <c r="BE6" s="2">
        <v>2849</v>
      </c>
      <c r="BF6" s="2">
        <v>2876</v>
      </c>
      <c r="BG6" s="2">
        <v>2178</v>
      </c>
      <c r="BH6" s="2">
        <v>2703</v>
      </c>
      <c r="BI6" s="2">
        <v>2492</v>
      </c>
      <c r="BJ6" s="2">
        <v>2419</v>
      </c>
      <c r="BK6" s="2">
        <v>2341</v>
      </c>
      <c r="BL6" s="2">
        <v>2293</v>
      </c>
      <c r="BM6" s="2">
        <v>2269</v>
      </c>
      <c r="BN6" s="2">
        <v>2266</v>
      </c>
      <c r="BO6" s="2">
        <v>2144</v>
      </c>
      <c r="BP6" s="2">
        <v>2146</v>
      </c>
      <c r="BQ6" s="2">
        <v>2298</v>
      </c>
      <c r="BR6" s="2">
        <v>2344</v>
      </c>
      <c r="BS6" s="2">
        <v>2409</v>
      </c>
      <c r="BT6" s="2">
        <v>2487</v>
      </c>
      <c r="BU6" s="2">
        <v>2788</v>
      </c>
      <c r="BV6" s="2">
        <v>2985</v>
      </c>
      <c r="BW6" s="2">
        <v>3312</v>
      </c>
      <c r="BX6" s="2">
        <v>3675</v>
      </c>
      <c r="BY6" s="2">
        <v>3757</v>
      </c>
      <c r="BZ6" s="2">
        <v>3735</v>
      </c>
      <c r="CA6" s="2">
        <v>2282</v>
      </c>
      <c r="CB6" s="2">
        <v>2484</v>
      </c>
      <c r="CC6" s="2">
        <v>3140</v>
      </c>
      <c r="CD6" s="2">
        <v>2888</v>
      </c>
      <c r="CE6" s="2">
        <v>2902</v>
      </c>
      <c r="CF6" s="2">
        <v>2763</v>
      </c>
      <c r="CG6" s="2">
        <v>2354</v>
      </c>
      <c r="CH6" s="2">
        <v>1999</v>
      </c>
      <c r="CI6" s="2">
        <v>14731</v>
      </c>
    </row>
    <row r="7" spans="1:87" x14ac:dyDescent="0.45">
      <c r="A7" s="21">
        <v>2024</v>
      </c>
      <c r="B7" s="2">
        <v>957</v>
      </c>
      <c r="C7" s="2">
        <v>1013</v>
      </c>
      <c r="D7" s="2">
        <v>1042</v>
      </c>
      <c r="E7" s="2">
        <v>1076</v>
      </c>
      <c r="F7" s="2">
        <v>1050</v>
      </c>
      <c r="G7" s="2">
        <v>1086</v>
      </c>
      <c r="H7" s="2">
        <v>1171</v>
      </c>
      <c r="I7" s="2">
        <v>1226</v>
      </c>
      <c r="J7" s="2">
        <v>1286</v>
      </c>
      <c r="K7" s="2">
        <v>1367</v>
      </c>
      <c r="L7" s="2">
        <v>1358</v>
      </c>
      <c r="M7" s="2">
        <v>1418</v>
      </c>
      <c r="N7" s="2">
        <v>1454</v>
      </c>
      <c r="O7" s="2">
        <v>1522</v>
      </c>
      <c r="P7" s="2">
        <v>1526</v>
      </c>
      <c r="Q7" s="2">
        <v>1490</v>
      </c>
      <c r="R7" s="2">
        <v>1568</v>
      </c>
      <c r="S7" s="2">
        <v>1582</v>
      </c>
      <c r="T7" s="2">
        <v>1642</v>
      </c>
      <c r="U7" s="2">
        <v>1720</v>
      </c>
      <c r="V7" s="2">
        <v>1740</v>
      </c>
      <c r="W7" s="2">
        <v>1852</v>
      </c>
      <c r="X7" s="2">
        <v>1716</v>
      </c>
      <c r="Y7" s="2">
        <v>1677</v>
      </c>
      <c r="Z7" s="2">
        <v>1693</v>
      </c>
      <c r="AA7" s="2">
        <v>1608</v>
      </c>
      <c r="AB7" s="2">
        <v>1529</v>
      </c>
      <c r="AC7" s="2">
        <v>1458</v>
      </c>
      <c r="AD7" s="2">
        <v>1415</v>
      </c>
      <c r="AE7" s="2">
        <v>1428</v>
      </c>
      <c r="AF7" s="2">
        <v>1436</v>
      </c>
      <c r="AG7" s="2">
        <v>1349</v>
      </c>
      <c r="AH7" s="2">
        <v>1441</v>
      </c>
      <c r="AI7" s="2">
        <v>1431</v>
      </c>
      <c r="AJ7" s="2">
        <v>1525</v>
      </c>
      <c r="AK7" s="2">
        <v>1601</v>
      </c>
      <c r="AL7" s="2">
        <v>1608</v>
      </c>
      <c r="AM7" s="2">
        <v>1740</v>
      </c>
      <c r="AN7" s="2">
        <v>1669</v>
      </c>
      <c r="AO7" s="2">
        <v>1816</v>
      </c>
      <c r="AP7" s="2">
        <v>1829</v>
      </c>
      <c r="AQ7" s="2">
        <v>2007</v>
      </c>
      <c r="AR7" s="2">
        <v>1962</v>
      </c>
      <c r="AS7" s="2">
        <v>2020</v>
      </c>
      <c r="AT7" s="2">
        <v>2143</v>
      </c>
      <c r="AU7" s="2">
        <v>2219</v>
      </c>
      <c r="AV7" s="2">
        <v>2328</v>
      </c>
      <c r="AW7" s="2">
        <v>2454</v>
      </c>
      <c r="AX7" s="2">
        <v>2601</v>
      </c>
      <c r="AY7" s="2">
        <v>2891</v>
      </c>
      <c r="AZ7" s="2">
        <v>2992</v>
      </c>
      <c r="BA7" s="2">
        <v>3148</v>
      </c>
      <c r="BB7" s="2">
        <v>3144</v>
      </c>
      <c r="BC7" s="2">
        <v>3196</v>
      </c>
      <c r="BD7" s="2">
        <v>2954</v>
      </c>
      <c r="BE7" s="2">
        <v>2865</v>
      </c>
      <c r="BF7" s="2">
        <v>2849</v>
      </c>
      <c r="BG7" s="2">
        <v>2869</v>
      </c>
      <c r="BH7" s="2">
        <v>2173</v>
      </c>
      <c r="BI7" s="2">
        <v>2702</v>
      </c>
      <c r="BJ7" s="2">
        <v>2486</v>
      </c>
      <c r="BK7" s="2">
        <v>2418</v>
      </c>
      <c r="BL7" s="2">
        <v>2330</v>
      </c>
      <c r="BM7" s="2">
        <v>2284</v>
      </c>
      <c r="BN7" s="2">
        <v>2254</v>
      </c>
      <c r="BO7" s="2">
        <v>2254</v>
      </c>
      <c r="BP7" s="2">
        <v>2132</v>
      </c>
      <c r="BQ7" s="2">
        <v>2138</v>
      </c>
      <c r="BR7" s="2">
        <v>2283</v>
      </c>
      <c r="BS7" s="2">
        <v>2328</v>
      </c>
      <c r="BT7" s="2">
        <v>2391</v>
      </c>
      <c r="BU7" s="2">
        <v>2465</v>
      </c>
      <c r="BV7" s="2">
        <v>2768</v>
      </c>
      <c r="BW7" s="2">
        <v>2954</v>
      </c>
      <c r="BX7" s="2">
        <v>3270</v>
      </c>
      <c r="BY7" s="2">
        <v>3628</v>
      </c>
      <c r="BZ7" s="2">
        <v>3706</v>
      </c>
      <c r="CA7" s="2">
        <v>3676</v>
      </c>
      <c r="CB7" s="2">
        <v>2244</v>
      </c>
      <c r="CC7" s="2">
        <v>2444</v>
      </c>
      <c r="CD7" s="2">
        <v>3067</v>
      </c>
      <c r="CE7" s="2">
        <v>2816</v>
      </c>
      <c r="CF7" s="2">
        <v>2814</v>
      </c>
      <c r="CG7" s="2">
        <v>2664</v>
      </c>
      <c r="CH7" s="2">
        <v>2264</v>
      </c>
      <c r="CI7" s="2">
        <v>15036</v>
      </c>
    </row>
    <row r="8" spans="1:87" x14ac:dyDescent="0.45">
      <c r="A8" s="21">
        <v>2025</v>
      </c>
      <c r="B8" s="2">
        <v>936</v>
      </c>
      <c r="C8" s="2">
        <v>990</v>
      </c>
      <c r="D8" s="2">
        <v>1015</v>
      </c>
      <c r="E8" s="2">
        <v>1046</v>
      </c>
      <c r="F8" s="2">
        <v>1087</v>
      </c>
      <c r="G8" s="2">
        <v>1047</v>
      </c>
      <c r="H8" s="2">
        <v>1084</v>
      </c>
      <c r="I8" s="2">
        <v>1170</v>
      </c>
      <c r="J8" s="2">
        <v>1228</v>
      </c>
      <c r="K8" s="2">
        <v>1280</v>
      </c>
      <c r="L8" s="2">
        <v>1364</v>
      </c>
      <c r="M8" s="2">
        <v>1359</v>
      </c>
      <c r="N8" s="2">
        <v>1419</v>
      </c>
      <c r="O8" s="2">
        <v>1451</v>
      </c>
      <c r="P8" s="2">
        <v>1521</v>
      </c>
      <c r="Q8" s="2">
        <v>1519</v>
      </c>
      <c r="R8" s="2">
        <v>1487</v>
      </c>
      <c r="S8" s="2">
        <v>1568</v>
      </c>
      <c r="T8" s="2">
        <v>1616</v>
      </c>
      <c r="U8" s="2">
        <v>1687</v>
      </c>
      <c r="V8" s="2">
        <v>1724</v>
      </c>
      <c r="W8" s="2">
        <v>1708</v>
      </c>
      <c r="X8" s="2">
        <v>1776</v>
      </c>
      <c r="Y8" s="2">
        <v>1622</v>
      </c>
      <c r="Z8" s="2">
        <v>1615</v>
      </c>
      <c r="AA8" s="2">
        <v>1630</v>
      </c>
      <c r="AB8" s="2">
        <v>1550</v>
      </c>
      <c r="AC8" s="2">
        <v>1487</v>
      </c>
      <c r="AD8" s="2">
        <v>1423</v>
      </c>
      <c r="AE8" s="2">
        <v>1382</v>
      </c>
      <c r="AF8" s="2">
        <v>1404</v>
      </c>
      <c r="AG8" s="2">
        <v>1409</v>
      </c>
      <c r="AH8" s="2">
        <v>1345</v>
      </c>
      <c r="AI8" s="2">
        <v>1431</v>
      </c>
      <c r="AJ8" s="2">
        <v>1423</v>
      </c>
      <c r="AK8" s="2">
        <v>1511</v>
      </c>
      <c r="AL8" s="2">
        <v>1587</v>
      </c>
      <c r="AM8" s="2">
        <v>1606</v>
      </c>
      <c r="AN8" s="2">
        <v>1736</v>
      </c>
      <c r="AO8" s="2">
        <v>1662</v>
      </c>
      <c r="AP8" s="2">
        <v>1809</v>
      </c>
      <c r="AQ8" s="2">
        <v>1824</v>
      </c>
      <c r="AR8" s="2">
        <v>1995</v>
      </c>
      <c r="AS8" s="2">
        <v>1953</v>
      </c>
      <c r="AT8" s="2">
        <v>2011</v>
      </c>
      <c r="AU8" s="2">
        <v>2136</v>
      </c>
      <c r="AV8" s="2">
        <v>2218</v>
      </c>
      <c r="AW8" s="2">
        <v>2320</v>
      </c>
      <c r="AX8" s="2">
        <v>2450</v>
      </c>
      <c r="AY8" s="2">
        <v>2590</v>
      </c>
      <c r="AZ8" s="2">
        <v>2896</v>
      </c>
      <c r="BA8" s="2">
        <v>2987</v>
      </c>
      <c r="BB8" s="2">
        <v>3136</v>
      </c>
      <c r="BC8" s="2">
        <v>3140</v>
      </c>
      <c r="BD8" s="2">
        <v>3191</v>
      </c>
      <c r="BE8" s="2">
        <v>2949</v>
      </c>
      <c r="BF8" s="2">
        <v>2865</v>
      </c>
      <c r="BG8" s="2">
        <v>2842</v>
      </c>
      <c r="BH8" s="2">
        <v>2863</v>
      </c>
      <c r="BI8" s="2">
        <v>2172</v>
      </c>
      <c r="BJ8" s="2">
        <v>2696</v>
      </c>
      <c r="BK8" s="2">
        <v>2485</v>
      </c>
      <c r="BL8" s="2">
        <v>2407</v>
      </c>
      <c r="BM8" s="2">
        <v>2321</v>
      </c>
      <c r="BN8" s="2">
        <v>2269</v>
      </c>
      <c r="BO8" s="2">
        <v>2242</v>
      </c>
      <c r="BP8" s="2">
        <v>2242</v>
      </c>
      <c r="BQ8" s="2">
        <v>2124</v>
      </c>
      <c r="BR8" s="2">
        <v>2124</v>
      </c>
      <c r="BS8" s="2">
        <v>2268</v>
      </c>
      <c r="BT8" s="2">
        <v>2311</v>
      </c>
      <c r="BU8" s="2">
        <v>2370</v>
      </c>
      <c r="BV8" s="2">
        <v>2447</v>
      </c>
      <c r="BW8" s="2">
        <v>2739</v>
      </c>
      <c r="BX8" s="2">
        <v>2916</v>
      </c>
      <c r="BY8" s="2">
        <v>3228</v>
      </c>
      <c r="BZ8" s="2">
        <v>3578</v>
      </c>
      <c r="CA8" s="2">
        <v>3648</v>
      </c>
      <c r="CB8" s="2">
        <v>3614</v>
      </c>
      <c r="CC8" s="2">
        <v>2208</v>
      </c>
      <c r="CD8" s="2">
        <v>2387</v>
      </c>
      <c r="CE8" s="2">
        <v>2991</v>
      </c>
      <c r="CF8" s="2">
        <v>2731</v>
      </c>
      <c r="CG8" s="2">
        <v>2713</v>
      </c>
      <c r="CH8" s="2">
        <v>2562</v>
      </c>
      <c r="CI8" s="2">
        <v>15548</v>
      </c>
    </row>
    <row r="9" spans="1:87" x14ac:dyDescent="0.45">
      <c r="A9" s="21">
        <v>2026</v>
      </c>
      <c r="B9" s="2">
        <v>925</v>
      </c>
      <c r="C9" s="2">
        <v>969</v>
      </c>
      <c r="D9" s="2">
        <v>992</v>
      </c>
      <c r="E9" s="2">
        <v>1019</v>
      </c>
      <c r="F9" s="2">
        <v>1057</v>
      </c>
      <c r="G9" s="2">
        <v>1083</v>
      </c>
      <c r="H9" s="2">
        <v>1045</v>
      </c>
      <c r="I9" s="2">
        <v>1083</v>
      </c>
      <c r="J9" s="2">
        <v>1172</v>
      </c>
      <c r="K9" s="2">
        <v>1223</v>
      </c>
      <c r="L9" s="2">
        <v>1278</v>
      </c>
      <c r="M9" s="2">
        <v>1365</v>
      </c>
      <c r="N9" s="2">
        <v>1360</v>
      </c>
      <c r="O9" s="2">
        <v>1416</v>
      </c>
      <c r="P9" s="2">
        <v>1450</v>
      </c>
      <c r="Q9" s="2">
        <v>1514</v>
      </c>
      <c r="R9" s="2">
        <v>1516</v>
      </c>
      <c r="S9" s="2">
        <v>1487</v>
      </c>
      <c r="T9" s="2">
        <v>1602</v>
      </c>
      <c r="U9" s="2">
        <v>1660</v>
      </c>
      <c r="V9" s="2">
        <v>1691</v>
      </c>
      <c r="W9" s="2">
        <v>1693</v>
      </c>
      <c r="X9" s="2">
        <v>1638</v>
      </c>
      <c r="Y9" s="2">
        <v>1678</v>
      </c>
      <c r="Z9" s="2">
        <v>1562</v>
      </c>
      <c r="AA9" s="2">
        <v>1585</v>
      </c>
      <c r="AB9" s="2">
        <v>1600</v>
      </c>
      <c r="AC9" s="2">
        <v>1529</v>
      </c>
      <c r="AD9" s="2">
        <v>1469</v>
      </c>
      <c r="AE9" s="2">
        <v>1406</v>
      </c>
      <c r="AF9" s="2">
        <v>1371</v>
      </c>
      <c r="AG9" s="2">
        <v>1391</v>
      </c>
      <c r="AH9" s="2">
        <v>1407</v>
      </c>
      <c r="AI9" s="2">
        <v>1340</v>
      </c>
      <c r="AJ9" s="2">
        <v>1427</v>
      </c>
      <c r="AK9" s="2">
        <v>1417</v>
      </c>
      <c r="AL9" s="2">
        <v>1504</v>
      </c>
      <c r="AM9" s="2">
        <v>1586</v>
      </c>
      <c r="AN9" s="2">
        <v>1604</v>
      </c>
      <c r="AO9" s="2">
        <v>1732</v>
      </c>
      <c r="AP9" s="2">
        <v>1659</v>
      </c>
      <c r="AQ9" s="2">
        <v>1807</v>
      </c>
      <c r="AR9" s="2">
        <v>1819</v>
      </c>
      <c r="AS9" s="2">
        <v>1990</v>
      </c>
      <c r="AT9" s="2">
        <v>1949</v>
      </c>
      <c r="AU9" s="2">
        <v>2008</v>
      </c>
      <c r="AV9" s="2">
        <v>2136</v>
      </c>
      <c r="AW9" s="2">
        <v>2214</v>
      </c>
      <c r="AX9" s="2">
        <v>2318</v>
      </c>
      <c r="AY9" s="2">
        <v>2445</v>
      </c>
      <c r="AZ9" s="2">
        <v>2592</v>
      </c>
      <c r="BA9" s="2">
        <v>2894</v>
      </c>
      <c r="BB9" s="2">
        <v>2981</v>
      </c>
      <c r="BC9" s="2">
        <v>3134</v>
      </c>
      <c r="BD9" s="2">
        <v>3138</v>
      </c>
      <c r="BE9" s="2">
        <v>3188</v>
      </c>
      <c r="BF9" s="2">
        <v>2949</v>
      </c>
      <c r="BG9" s="2">
        <v>2862</v>
      </c>
      <c r="BH9" s="2">
        <v>2839</v>
      </c>
      <c r="BI9" s="2">
        <v>2862</v>
      </c>
      <c r="BJ9" s="2">
        <v>2169</v>
      </c>
      <c r="BK9" s="2">
        <v>2695</v>
      </c>
      <c r="BL9" s="2">
        <v>2473</v>
      </c>
      <c r="BM9" s="2">
        <v>2398</v>
      </c>
      <c r="BN9" s="2">
        <v>2306</v>
      </c>
      <c r="BO9" s="2">
        <v>2257</v>
      </c>
      <c r="BP9" s="2">
        <v>2230</v>
      </c>
      <c r="BQ9" s="2">
        <v>2233</v>
      </c>
      <c r="BR9" s="2">
        <v>2110</v>
      </c>
      <c r="BS9" s="2">
        <v>2110</v>
      </c>
      <c r="BT9" s="2">
        <v>2251</v>
      </c>
      <c r="BU9" s="2">
        <v>2291</v>
      </c>
      <c r="BV9" s="2">
        <v>2353</v>
      </c>
      <c r="BW9" s="2">
        <v>2421</v>
      </c>
      <c r="BX9" s="2">
        <v>2704</v>
      </c>
      <c r="BY9" s="2">
        <v>2878</v>
      </c>
      <c r="BZ9" s="2">
        <v>3184</v>
      </c>
      <c r="CA9" s="2">
        <v>3522</v>
      </c>
      <c r="CB9" s="2">
        <v>3587</v>
      </c>
      <c r="CC9" s="2">
        <v>3556</v>
      </c>
      <c r="CD9" s="2">
        <v>2157</v>
      </c>
      <c r="CE9" s="2">
        <v>2328</v>
      </c>
      <c r="CF9" s="2">
        <v>2900</v>
      </c>
      <c r="CG9" s="2">
        <v>2633</v>
      </c>
      <c r="CH9" s="2">
        <v>2610</v>
      </c>
      <c r="CI9" s="2">
        <v>16276</v>
      </c>
    </row>
    <row r="10" spans="1:87" x14ac:dyDescent="0.45">
      <c r="A10" s="21">
        <v>2027</v>
      </c>
      <c r="B10" s="2">
        <v>916</v>
      </c>
      <c r="C10" s="2">
        <v>957</v>
      </c>
      <c r="D10" s="2">
        <v>971</v>
      </c>
      <c r="E10" s="2">
        <v>995</v>
      </c>
      <c r="F10" s="2">
        <v>1030</v>
      </c>
      <c r="G10" s="2">
        <v>1054</v>
      </c>
      <c r="H10" s="2">
        <v>1081</v>
      </c>
      <c r="I10" s="2">
        <v>1044</v>
      </c>
      <c r="J10" s="2">
        <v>1085</v>
      </c>
      <c r="K10" s="2">
        <v>1167</v>
      </c>
      <c r="L10" s="2">
        <v>1221</v>
      </c>
      <c r="M10" s="2">
        <v>1279</v>
      </c>
      <c r="N10" s="2">
        <v>1366</v>
      </c>
      <c r="O10" s="2">
        <v>1357</v>
      </c>
      <c r="P10" s="2">
        <v>1415</v>
      </c>
      <c r="Q10" s="2">
        <v>1444</v>
      </c>
      <c r="R10" s="2">
        <v>1511</v>
      </c>
      <c r="S10" s="2">
        <v>1516</v>
      </c>
      <c r="T10" s="2">
        <v>1519</v>
      </c>
      <c r="U10" s="2">
        <v>1646</v>
      </c>
      <c r="V10" s="2">
        <v>1664</v>
      </c>
      <c r="W10" s="2">
        <v>1660</v>
      </c>
      <c r="X10" s="2">
        <v>1624</v>
      </c>
      <c r="Y10" s="2">
        <v>1548</v>
      </c>
      <c r="Z10" s="2">
        <v>1616</v>
      </c>
      <c r="AA10" s="2">
        <v>1533</v>
      </c>
      <c r="AB10" s="2">
        <v>1556</v>
      </c>
      <c r="AC10" s="2">
        <v>1578</v>
      </c>
      <c r="AD10" s="2">
        <v>1511</v>
      </c>
      <c r="AE10" s="2">
        <v>1452</v>
      </c>
      <c r="AF10" s="2">
        <v>1394</v>
      </c>
      <c r="AG10" s="2">
        <v>1358</v>
      </c>
      <c r="AH10" s="2">
        <v>1389</v>
      </c>
      <c r="AI10" s="2">
        <v>1402</v>
      </c>
      <c r="AJ10" s="2">
        <v>1336</v>
      </c>
      <c r="AK10" s="2">
        <v>1421</v>
      </c>
      <c r="AL10" s="2">
        <v>1411</v>
      </c>
      <c r="AM10" s="2">
        <v>1503</v>
      </c>
      <c r="AN10" s="2">
        <v>1584</v>
      </c>
      <c r="AO10" s="2">
        <v>1600</v>
      </c>
      <c r="AP10" s="2">
        <v>1729</v>
      </c>
      <c r="AQ10" s="2">
        <v>1657</v>
      </c>
      <c r="AR10" s="2">
        <v>1802</v>
      </c>
      <c r="AS10" s="2">
        <v>1815</v>
      </c>
      <c r="AT10" s="2">
        <v>1985</v>
      </c>
      <c r="AU10" s="2">
        <v>1946</v>
      </c>
      <c r="AV10" s="2">
        <v>2008</v>
      </c>
      <c r="AW10" s="2">
        <v>2132</v>
      </c>
      <c r="AX10" s="2">
        <v>2212</v>
      </c>
      <c r="AY10" s="2">
        <v>2313</v>
      </c>
      <c r="AZ10" s="2">
        <v>2447</v>
      </c>
      <c r="BA10" s="2">
        <v>2590</v>
      </c>
      <c r="BB10" s="2">
        <v>2888</v>
      </c>
      <c r="BC10" s="2">
        <v>2979</v>
      </c>
      <c r="BD10" s="2">
        <v>3132</v>
      </c>
      <c r="BE10" s="2">
        <v>3135</v>
      </c>
      <c r="BF10" s="2">
        <v>3188</v>
      </c>
      <c r="BG10" s="2">
        <v>2946</v>
      </c>
      <c r="BH10" s="2">
        <v>2859</v>
      </c>
      <c r="BI10" s="2">
        <v>2838</v>
      </c>
      <c r="BJ10" s="2">
        <v>2859</v>
      </c>
      <c r="BK10" s="2">
        <v>2168</v>
      </c>
      <c r="BL10" s="2">
        <v>2682</v>
      </c>
      <c r="BM10" s="2">
        <v>2464</v>
      </c>
      <c r="BN10" s="2">
        <v>2382</v>
      </c>
      <c r="BO10" s="2">
        <v>2294</v>
      </c>
      <c r="BP10" s="2">
        <v>2245</v>
      </c>
      <c r="BQ10" s="2">
        <v>2221</v>
      </c>
      <c r="BR10" s="2">
        <v>2218</v>
      </c>
      <c r="BS10" s="2">
        <v>2096</v>
      </c>
      <c r="BT10" s="2">
        <v>2094</v>
      </c>
      <c r="BU10" s="2">
        <v>2231</v>
      </c>
      <c r="BV10" s="2">
        <v>2275</v>
      </c>
      <c r="BW10" s="2">
        <v>2328</v>
      </c>
      <c r="BX10" s="2">
        <v>2390</v>
      </c>
      <c r="BY10" s="2">
        <v>2669</v>
      </c>
      <c r="BZ10" s="2">
        <v>2839</v>
      </c>
      <c r="CA10" s="2">
        <v>3134</v>
      </c>
      <c r="CB10" s="2">
        <v>3463</v>
      </c>
      <c r="CC10" s="2">
        <v>3529</v>
      </c>
      <c r="CD10" s="2">
        <v>3474</v>
      </c>
      <c r="CE10" s="2">
        <v>2103</v>
      </c>
      <c r="CF10" s="2">
        <v>2258</v>
      </c>
      <c r="CG10" s="2">
        <v>2796</v>
      </c>
      <c r="CH10" s="2">
        <v>2533</v>
      </c>
      <c r="CI10" s="2">
        <v>16973</v>
      </c>
    </row>
    <row r="11" spans="1:87" x14ac:dyDescent="0.45">
      <c r="A11" s="21">
        <v>2028</v>
      </c>
      <c r="B11" s="2">
        <v>909</v>
      </c>
      <c r="C11" s="2">
        <v>948</v>
      </c>
      <c r="D11" s="2">
        <v>959</v>
      </c>
      <c r="E11" s="2">
        <v>974</v>
      </c>
      <c r="F11" s="2">
        <v>1005</v>
      </c>
      <c r="G11" s="2">
        <v>1027</v>
      </c>
      <c r="H11" s="2">
        <v>1052</v>
      </c>
      <c r="I11" s="2">
        <v>1080</v>
      </c>
      <c r="J11" s="2">
        <v>1046</v>
      </c>
      <c r="K11" s="2">
        <v>1080</v>
      </c>
      <c r="L11" s="2">
        <v>1165</v>
      </c>
      <c r="M11" s="2">
        <v>1222</v>
      </c>
      <c r="N11" s="2">
        <v>1280</v>
      </c>
      <c r="O11" s="2">
        <v>1363</v>
      </c>
      <c r="P11" s="2">
        <v>1356</v>
      </c>
      <c r="Q11" s="2">
        <v>1409</v>
      </c>
      <c r="R11" s="2">
        <v>1441</v>
      </c>
      <c r="S11" s="2">
        <v>1511</v>
      </c>
      <c r="T11" s="2">
        <v>1549</v>
      </c>
      <c r="U11" s="2">
        <v>1560</v>
      </c>
      <c r="V11" s="2">
        <v>1650</v>
      </c>
      <c r="W11" s="2">
        <v>1634</v>
      </c>
      <c r="X11" s="2">
        <v>1592</v>
      </c>
      <c r="Y11" s="2">
        <v>1535</v>
      </c>
      <c r="Z11" s="2">
        <v>1491</v>
      </c>
      <c r="AA11" s="2">
        <v>1586</v>
      </c>
      <c r="AB11" s="2">
        <v>1505</v>
      </c>
      <c r="AC11" s="2">
        <v>1535</v>
      </c>
      <c r="AD11" s="2">
        <v>1559</v>
      </c>
      <c r="AE11" s="2">
        <v>1493</v>
      </c>
      <c r="AF11" s="2">
        <v>1440</v>
      </c>
      <c r="AG11" s="2">
        <v>1381</v>
      </c>
      <c r="AH11" s="2">
        <v>1356</v>
      </c>
      <c r="AI11" s="2">
        <v>1384</v>
      </c>
      <c r="AJ11" s="2">
        <v>1398</v>
      </c>
      <c r="AK11" s="2">
        <v>1330</v>
      </c>
      <c r="AL11" s="2">
        <v>1415</v>
      </c>
      <c r="AM11" s="2">
        <v>1410</v>
      </c>
      <c r="AN11" s="2">
        <v>1501</v>
      </c>
      <c r="AO11" s="2">
        <v>1581</v>
      </c>
      <c r="AP11" s="2">
        <v>1597</v>
      </c>
      <c r="AQ11" s="2">
        <v>1727</v>
      </c>
      <c r="AR11" s="2">
        <v>1652</v>
      </c>
      <c r="AS11" s="2">
        <v>1798</v>
      </c>
      <c r="AT11" s="2">
        <v>1811</v>
      </c>
      <c r="AU11" s="2">
        <v>1982</v>
      </c>
      <c r="AV11" s="2">
        <v>1946</v>
      </c>
      <c r="AW11" s="2">
        <v>2004</v>
      </c>
      <c r="AX11" s="2">
        <v>2130</v>
      </c>
      <c r="AY11" s="2">
        <v>2208</v>
      </c>
      <c r="AZ11" s="2">
        <v>2315</v>
      </c>
      <c r="BA11" s="2">
        <v>2445</v>
      </c>
      <c r="BB11" s="2">
        <v>2585</v>
      </c>
      <c r="BC11" s="2">
        <v>2886</v>
      </c>
      <c r="BD11" s="2">
        <v>2977</v>
      </c>
      <c r="BE11" s="2">
        <v>3129</v>
      </c>
      <c r="BF11" s="2">
        <v>3135</v>
      </c>
      <c r="BG11" s="2">
        <v>3184</v>
      </c>
      <c r="BH11" s="2">
        <v>2943</v>
      </c>
      <c r="BI11" s="2">
        <v>2858</v>
      </c>
      <c r="BJ11" s="2">
        <v>2835</v>
      </c>
      <c r="BK11" s="2">
        <v>2858</v>
      </c>
      <c r="BL11" s="2">
        <v>2158</v>
      </c>
      <c r="BM11" s="2">
        <v>2672</v>
      </c>
      <c r="BN11" s="2">
        <v>2448</v>
      </c>
      <c r="BO11" s="2">
        <v>2370</v>
      </c>
      <c r="BP11" s="2">
        <v>2282</v>
      </c>
      <c r="BQ11" s="2">
        <v>2236</v>
      </c>
      <c r="BR11" s="2">
        <v>2206</v>
      </c>
      <c r="BS11" s="2">
        <v>2203</v>
      </c>
      <c r="BT11" s="2">
        <v>2081</v>
      </c>
      <c r="BU11" s="2">
        <v>2075</v>
      </c>
      <c r="BV11" s="2">
        <v>2215</v>
      </c>
      <c r="BW11" s="2">
        <v>2251</v>
      </c>
      <c r="BX11" s="2">
        <v>2298</v>
      </c>
      <c r="BY11" s="2">
        <v>2359</v>
      </c>
      <c r="BZ11" s="2">
        <v>2632</v>
      </c>
      <c r="CA11" s="2">
        <v>2794</v>
      </c>
      <c r="CB11" s="2">
        <v>3081</v>
      </c>
      <c r="CC11" s="2">
        <v>3407</v>
      </c>
      <c r="CD11" s="2">
        <v>3447</v>
      </c>
      <c r="CE11" s="2">
        <v>3387</v>
      </c>
      <c r="CF11" s="2">
        <v>2039</v>
      </c>
      <c r="CG11" s="2">
        <v>2177</v>
      </c>
      <c r="CH11" s="2">
        <v>2689</v>
      </c>
      <c r="CI11" s="2">
        <v>17531</v>
      </c>
    </row>
    <row r="12" spans="1:87" x14ac:dyDescent="0.45">
      <c r="A12" s="21">
        <v>2029</v>
      </c>
      <c r="B12" s="2">
        <v>903</v>
      </c>
      <c r="C12" s="2">
        <v>941</v>
      </c>
      <c r="D12" s="2">
        <v>950</v>
      </c>
      <c r="E12" s="2">
        <v>962</v>
      </c>
      <c r="F12" s="2">
        <v>984</v>
      </c>
      <c r="G12" s="2">
        <v>1002</v>
      </c>
      <c r="H12" s="2">
        <v>1025</v>
      </c>
      <c r="I12" s="2">
        <v>1051</v>
      </c>
      <c r="J12" s="2">
        <v>1082</v>
      </c>
      <c r="K12" s="2">
        <v>1041</v>
      </c>
      <c r="L12" s="2">
        <v>1078</v>
      </c>
      <c r="M12" s="2">
        <v>1166</v>
      </c>
      <c r="N12" s="2">
        <v>1223</v>
      </c>
      <c r="O12" s="2">
        <v>1277</v>
      </c>
      <c r="P12" s="2">
        <v>1362</v>
      </c>
      <c r="Q12" s="2">
        <v>1350</v>
      </c>
      <c r="R12" s="2">
        <v>1406</v>
      </c>
      <c r="S12" s="2">
        <v>1441</v>
      </c>
      <c r="T12" s="2">
        <v>1544</v>
      </c>
      <c r="U12" s="2">
        <v>1591</v>
      </c>
      <c r="V12" s="2">
        <v>1563</v>
      </c>
      <c r="W12" s="2">
        <v>1620</v>
      </c>
      <c r="X12" s="2">
        <v>1567</v>
      </c>
      <c r="Y12" s="2">
        <v>1504</v>
      </c>
      <c r="Z12" s="2">
        <v>1478</v>
      </c>
      <c r="AA12" s="2">
        <v>1463</v>
      </c>
      <c r="AB12" s="2">
        <v>1557</v>
      </c>
      <c r="AC12" s="2">
        <v>1484</v>
      </c>
      <c r="AD12" s="2">
        <v>1517</v>
      </c>
      <c r="AE12" s="2">
        <v>1541</v>
      </c>
      <c r="AF12" s="2">
        <v>1481</v>
      </c>
      <c r="AG12" s="2">
        <v>1427</v>
      </c>
      <c r="AH12" s="2">
        <v>1379</v>
      </c>
      <c r="AI12" s="2">
        <v>1351</v>
      </c>
      <c r="AJ12" s="2">
        <v>1380</v>
      </c>
      <c r="AK12" s="2">
        <v>1392</v>
      </c>
      <c r="AL12" s="2">
        <v>1324</v>
      </c>
      <c r="AM12" s="2">
        <v>1414</v>
      </c>
      <c r="AN12" s="2">
        <v>1409</v>
      </c>
      <c r="AO12" s="2">
        <v>1498</v>
      </c>
      <c r="AP12" s="2">
        <v>1578</v>
      </c>
      <c r="AQ12" s="2">
        <v>1595</v>
      </c>
      <c r="AR12" s="2">
        <v>1722</v>
      </c>
      <c r="AS12" s="2">
        <v>1648</v>
      </c>
      <c r="AT12" s="2">
        <v>1794</v>
      </c>
      <c r="AU12" s="2">
        <v>1808</v>
      </c>
      <c r="AV12" s="2">
        <v>1982</v>
      </c>
      <c r="AW12" s="2">
        <v>1942</v>
      </c>
      <c r="AX12" s="2">
        <v>2002</v>
      </c>
      <c r="AY12" s="2">
        <v>2126</v>
      </c>
      <c r="AZ12" s="2">
        <v>2210</v>
      </c>
      <c r="BA12" s="2">
        <v>2313</v>
      </c>
      <c r="BB12" s="2">
        <v>2440</v>
      </c>
      <c r="BC12" s="2">
        <v>2583</v>
      </c>
      <c r="BD12" s="2">
        <v>2884</v>
      </c>
      <c r="BE12" s="2">
        <v>2974</v>
      </c>
      <c r="BF12" s="2">
        <v>3129</v>
      </c>
      <c r="BG12" s="2">
        <v>3131</v>
      </c>
      <c r="BH12" s="2">
        <v>3180</v>
      </c>
      <c r="BI12" s="2">
        <v>2942</v>
      </c>
      <c r="BJ12" s="2">
        <v>2855</v>
      </c>
      <c r="BK12" s="2">
        <v>2834</v>
      </c>
      <c r="BL12" s="2">
        <v>2845</v>
      </c>
      <c r="BM12" s="2">
        <v>2150</v>
      </c>
      <c r="BN12" s="2">
        <v>2655</v>
      </c>
      <c r="BO12" s="2">
        <v>2435</v>
      </c>
      <c r="BP12" s="2">
        <v>2357</v>
      </c>
      <c r="BQ12" s="2">
        <v>2273</v>
      </c>
      <c r="BR12" s="2">
        <v>2221</v>
      </c>
      <c r="BS12" s="2">
        <v>2191</v>
      </c>
      <c r="BT12" s="2">
        <v>2187</v>
      </c>
      <c r="BU12" s="2">
        <v>2063</v>
      </c>
      <c r="BV12" s="2">
        <v>2060</v>
      </c>
      <c r="BW12" s="2">
        <v>2192</v>
      </c>
      <c r="BX12" s="2">
        <v>2222</v>
      </c>
      <c r="BY12" s="2">
        <v>2268</v>
      </c>
      <c r="BZ12" s="2">
        <v>2327</v>
      </c>
      <c r="CA12" s="2">
        <v>2590</v>
      </c>
      <c r="CB12" s="2">
        <v>2747</v>
      </c>
      <c r="CC12" s="2">
        <v>3031</v>
      </c>
      <c r="CD12" s="2">
        <v>3328</v>
      </c>
      <c r="CE12" s="2">
        <v>3361</v>
      </c>
      <c r="CF12" s="2">
        <v>3284</v>
      </c>
      <c r="CG12" s="2">
        <v>1966</v>
      </c>
      <c r="CH12" s="2">
        <v>2094</v>
      </c>
      <c r="CI12" s="2">
        <v>18172</v>
      </c>
    </row>
    <row r="13" spans="1:87" x14ac:dyDescent="0.45">
      <c r="A13" s="21">
        <v>2030</v>
      </c>
      <c r="B13" s="2">
        <v>898</v>
      </c>
      <c r="C13" s="2">
        <v>934</v>
      </c>
      <c r="D13" s="2">
        <v>943</v>
      </c>
      <c r="E13" s="2">
        <v>953</v>
      </c>
      <c r="F13" s="2">
        <v>972</v>
      </c>
      <c r="G13" s="2">
        <v>981</v>
      </c>
      <c r="H13" s="2">
        <v>1000</v>
      </c>
      <c r="I13" s="2">
        <v>1024</v>
      </c>
      <c r="J13" s="2">
        <v>1053</v>
      </c>
      <c r="K13" s="2">
        <v>1077</v>
      </c>
      <c r="L13" s="2">
        <v>1039</v>
      </c>
      <c r="M13" s="2">
        <v>1079</v>
      </c>
      <c r="N13" s="2">
        <v>1167</v>
      </c>
      <c r="O13" s="2">
        <v>1220</v>
      </c>
      <c r="P13" s="2">
        <v>1276</v>
      </c>
      <c r="Q13" s="2">
        <v>1356</v>
      </c>
      <c r="R13" s="2">
        <v>1347</v>
      </c>
      <c r="S13" s="2">
        <v>1406</v>
      </c>
      <c r="T13" s="2">
        <v>1472</v>
      </c>
      <c r="U13" s="2">
        <v>1586</v>
      </c>
      <c r="V13" s="2">
        <v>1594</v>
      </c>
      <c r="W13" s="2">
        <v>1535</v>
      </c>
      <c r="X13" s="2">
        <v>1554</v>
      </c>
      <c r="Y13" s="2">
        <v>1481</v>
      </c>
      <c r="Z13" s="2">
        <v>1448</v>
      </c>
      <c r="AA13" s="2">
        <v>1451</v>
      </c>
      <c r="AB13" s="2">
        <v>1436</v>
      </c>
      <c r="AC13" s="2">
        <v>1535</v>
      </c>
      <c r="AD13" s="2">
        <v>1466</v>
      </c>
      <c r="AE13" s="2">
        <v>1499</v>
      </c>
      <c r="AF13" s="2">
        <v>1528</v>
      </c>
      <c r="AG13" s="2">
        <v>1467</v>
      </c>
      <c r="AH13" s="2">
        <v>1425</v>
      </c>
      <c r="AI13" s="2">
        <v>1374</v>
      </c>
      <c r="AJ13" s="2">
        <v>1347</v>
      </c>
      <c r="AK13" s="2">
        <v>1374</v>
      </c>
      <c r="AL13" s="2">
        <v>1386</v>
      </c>
      <c r="AM13" s="2">
        <v>1323</v>
      </c>
      <c r="AN13" s="2">
        <v>1413</v>
      </c>
      <c r="AO13" s="2">
        <v>1406</v>
      </c>
      <c r="AP13" s="2">
        <v>1495</v>
      </c>
      <c r="AQ13" s="2">
        <v>1576</v>
      </c>
      <c r="AR13" s="2">
        <v>1590</v>
      </c>
      <c r="AS13" s="2">
        <v>1718</v>
      </c>
      <c r="AT13" s="2">
        <v>1644</v>
      </c>
      <c r="AU13" s="2">
        <v>1791</v>
      </c>
      <c r="AV13" s="2">
        <v>1808</v>
      </c>
      <c r="AW13" s="2">
        <v>1978</v>
      </c>
      <c r="AX13" s="2">
        <v>1940</v>
      </c>
      <c r="AY13" s="2">
        <v>1998</v>
      </c>
      <c r="AZ13" s="2">
        <v>2128</v>
      </c>
      <c r="BA13" s="2">
        <v>2208</v>
      </c>
      <c r="BB13" s="2">
        <v>2309</v>
      </c>
      <c r="BC13" s="2">
        <v>2438</v>
      </c>
      <c r="BD13" s="2">
        <v>2581</v>
      </c>
      <c r="BE13" s="2">
        <v>2881</v>
      </c>
      <c r="BF13" s="2">
        <v>2974</v>
      </c>
      <c r="BG13" s="2">
        <v>3125</v>
      </c>
      <c r="BH13" s="2">
        <v>3128</v>
      </c>
      <c r="BI13" s="2">
        <v>3179</v>
      </c>
      <c r="BJ13" s="2">
        <v>2939</v>
      </c>
      <c r="BK13" s="2">
        <v>2854</v>
      </c>
      <c r="BL13" s="2">
        <v>2821</v>
      </c>
      <c r="BM13" s="2">
        <v>2834</v>
      </c>
      <c r="BN13" s="2">
        <v>2136</v>
      </c>
      <c r="BO13" s="2">
        <v>2641</v>
      </c>
      <c r="BP13" s="2">
        <v>2422</v>
      </c>
      <c r="BQ13" s="2">
        <v>2348</v>
      </c>
      <c r="BR13" s="2">
        <v>2258</v>
      </c>
      <c r="BS13" s="2">
        <v>2206</v>
      </c>
      <c r="BT13" s="2">
        <v>2175</v>
      </c>
      <c r="BU13" s="2">
        <v>2168</v>
      </c>
      <c r="BV13" s="2">
        <v>2048</v>
      </c>
      <c r="BW13" s="2">
        <v>2038</v>
      </c>
      <c r="BX13" s="2">
        <v>2164</v>
      </c>
      <c r="BY13" s="2">
        <v>2193</v>
      </c>
      <c r="BZ13" s="2">
        <v>2237</v>
      </c>
      <c r="CA13" s="2">
        <v>2290</v>
      </c>
      <c r="CB13" s="2">
        <v>2547</v>
      </c>
      <c r="CC13" s="2">
        <v>2703</v>
      </c>
      <c r="CD13" s="2">
        <v>2961</v>
      </c>
      <c r="CE13" s="2">
        <v>3245</v>
      </c>
      <c r="CF13" s="2">
        <v>3259</v>
      </c>
      <c r="CG13" s="2">
        <v>3166</v>
      </c>
      <c r="CH13" s="2">
        <v>1891</v>
      </c>
      <c r="CI13" s="2">
        <v>18214</v>
      </c>
    </row>
    <row r="14" spans="1:87" x14ac:dyDescent="0.45">
      <c r="A14" s="21">
        <v>2031</v>
      </c>
      <c r="B14" s="2">
        <v>893</v>
      </c>
      <c r="C14" s="2">
        <v>929</v>
      </c>
      <c r="D14" s="2">
        <v>936</v>
      </c>
      <c r="E14" s="2">
        <v>946</v>
      </c>
      <c r="F14" s="2">
        <v>963</v>
      </c>
      <c r="G14" s="2">
        <v>969</v>
      </c>
      <c r="H14" s="2">
        <v>979</v>
      </c>
      <c r="I14" s="2">
        <v>999</v>
      </c>
      <c r="J14" s="2">
        <v>1026</v>
      </c>
      <c r="K14" s="2">
        <v>1048</v>
      </c>
      <c r="L14" s="2">
        <v>1075</v>
      </c>
      <c r="M14" s="2">
        <v>1040</v>
      </c>
      <c r="N14" s="2">
        <v>1080</v>
      </c>
      <c r="O14" s="2">
        <v>1164</v>
      </c>
      <c r="P14" s="2">
        <v>1219</v>
      </c>
      <c r="Q14" s="2">
        <v>1271</v>
      </c>
      <c r="R14" s="2">
        <v>1353</v>
      </c>
      <c r="S14" s="2">
        <v>1347</v>
      </c>
      <c r="T14" s="2">
        <v>1437</v>
      </c>
      <c r="U14" s="2">
        <v>1512</v>
      </c>
      <c r="V14" s="2">
        <v>1589</v>
      </c>
      <c r="W14" s="2">
        <v>1565</v>
      </c>
      <c r="X14" s="2">
        <v>1472</v>
      </c>
      <c r="Y14" s="2">
        <v>1469</v>
      </c>
      <c r="Z14" s="2">
        <v>1426</v>
      </c>
      <c r="AA14" s="2">
        <v>1435</v>
      </c>
      <c r="AB14" s="2">
        <v>1438</v>
      </c>
      <c r="AC14" s="2">
        <v>1426</v>
      </c>
      <c r="AD14" s="2">
        <v>1526</v>
      </c>
      <c r="AE14" s="2">
        <v>1457</v>
      </c>
      <c r="AF14" s="2">
        <v>1493</v>
      </c>
      <c r="AG14" s="2">
        <v>1521</v>
      </c>
      <c r="AH14" s="2">
        <v>1466</v>
      </c>
      <c r="AI14" s="2">
        <v>1423</v>
      </c>
      <c r="AJ14" s="2">
        <v>1372</v>
      </c>
      <c r="AK14" s="2">
        <v>1344</v>
      </c>
      <c r="AL14" s="2">
        <v>1371</v>
      </c>
      <c r="AM14" s="2">
        <v>1386</v>
      </c>
      <c r="AN14" s="2">
        <v>1322</v>
      </c>
      <c r="AO14" s="2">
        <v>1411</v>
      </c>
      <c r="AP14" s="2">
        <v>1405</v>
      </c>
      <c r="AQ14" s="2">
        <v>1494</v>
      </c>
      <c r="AR14" s="2">
        <v>1574</v>
      </c>
      <c r="AS14" s="2">
        <v>1588</v>
      </c>
      <c r="AT14" s="2">
        <v>1716</v>
      </c>
      <c r="AU14" s="2">
        <v>1643</v>
      </c>
      <c r="AV14" s="2">
        <v>1791</v>
      </c>
      <c r="AW14" s="2">
        <v>1806</v>
      </c>
      <c r="AX14" s="2">
        <v>1977</v>
      </c>
      <c r="AY14" s="2">
        <v>1938</v>
      </c>
      <c r="AZ14" s="2">
        <v>1999</v>
      </c>
      <c r="BA14" s="2">
        <v>2127</v>
      </c>
      <c r="BB14" s="2">
        <v>2206</v>
      </c>
      <c r="BC14" s="2">
        <v>2308</v>
      </c>
      <c r="BD14" s="2">
        <v>2437</v>
      </c>
      <c r="BE14" s="2">
        <v>2580</v>
      </c>
      <c r="BF14" s="2">
        <v>2881</v>
      </c>
      <c r="BG14" s="2">
        <v>2972</v>
      </c>
      <c r="BH14" s="2">
        <v>3123</v>
      </c>
      <c r="BI14" s="2">
        <v>3128</v>
      </c>
      <c r="BJ14" s="2">
        <v>3177</v>
      </c>
      <c r="BK14" s="2">
        <v>2938</v>
      </c>
      <c r="BL14" s="2">
        <v>2841</v>
      </c>
      <c r="BM14" s="2">
        <v>2810</v>
      </c>
      <c r="BN14" s="2">
        <v>2816</v>
      </c>
      <c r="BO14" s="2">
        <v>2125</v>
      </c>
      <c r="BP14" s="2">
        <v>2627</v>
      </c>
      <c r="BQ14" s="2">
        <v>2412</v>
      </c>
      <c r="BR14" s="2">
        <v>2332</v>
      </c>
      <c r="BS14" s="2">
        <v>2243</v>
      </c>
      <c r="BT14" s="2">
        <v>2190</v>
      </c>
      <c r="BU14" s="2">
        <v>2156</v>
      </c>
      <c r="BV14" s="2">
        <v>2152</v>
      </c>
      <c r="BW14" s="2">
        <v>2027</v>
      </c>
      <c r="BX14" s="2">
        <v>2012</v>
      </c>
      <c r="BY14" s="2">
        <v>2136</v>
      </c>
      <c r="BZ14" s="2">
        <v>2163</v>
      </c>
      <c r="CA14" s="2">
        <v>2202</v>
      </c>
      <c r="CB14" s="2">
        <v>2252</v>
      </c>
      <c r="CC14" s="2">
        <v>2506</v>
      </c>
      <c r="CD14" s="2">
        <v>2640</v>
      </c>
      <c r="CE14" s="2">
        <v>2887</v>
      </c>
      <c r="CF14" s="2">
        <v>3147</v>
      </c>
      <c r="CG14" s="2">
        <v>3142</v>
      </c>
      <c r="CH14" s="2">
        <v>3045</v>
      </c>
      <c r="CI14" s="2">
        <v>18069</v>
      </c>
    </row>
    <row r="15" spans="1:87" x14ac:dyDescent="0.45">
      <c r="A15" s="21">
        <v>2032</v>
      </c>
      <c r="B15" s="2">
        <v>891</v>
      </c>
      <c r="C15" s="2">
        <v>924</v>
      </c>
      <c r="D15" s="2">
        <v>931</v>
      </c>
      <c r="E15" s="2">
        <v>939</v>
      </c>
      <c r="F15" s="2">
        <v>956</v>
      </c>
      <c r="G15" s="2">
        <v>960</v>
      </c>
      <c r="H15" s="2">
        <v>967</v>
      </c>
      <c r="I15" s="2">
        <v>978</v>
      </c>
      <c r="J15" s="2">
        <v>1001</v>
      </c>
      <c r="K15" s="2">
        <v>1021</v>
      </c>
      <c r="L15" s="2">
        <v>1046</v>
      </c>
      <c r="M15" s="2">
        <v>1076</v>
      </c>
      <c r="N15" s="2">
        <v>1041</v>
      </c>
      <c r="O15" s="2">
        <v>1078</v>
      </c>
      <c r="P15" s="2">
        <v>1163</v>
      </c>
      <c r="Q15" s="2">
        <v>1214</v>
      </c>
      <c r="R15" s="2">
        <v>1268</v>
      </c>
      <c r="S15" s="2">
        <v>1353</v>
      </c>
      <c r="T15" s="2">
        <v>1376</v>
      </c>
      <c r="U15" s="2">
        <v>1476</v>
      </c>
      <c r="V15" s="2">
        <v>1515</v>
      </c>
      <c r="W15" s="2">
        <v>1560</v>
      </c>
      <c r="X15" s="2">
        <v>1501</v>
      </c>
      <c r="Y15" s="2">
        <v>1391</v>
      </c>
      <c r="Z15" s="2">
        <v>1415</v>
      </c>
      <c r="AA15" s="2">
        <v>1413</v>
      </c>
      <c r="AB15" s="2">
        <v>1422</v>
      </c>
      <c r="AC15" s="2">
        <v>1428</v>
      </c>
      <c r="AD15" s="2">
        <v>1418</v>
      </c>
      <c r="AE15" s="2">
        <v>1517</v>
      </c>
      <c r="AF15" s="2">
        <v>1451</v>
      </c>
      <c r="AG15" s="2">
        <v>1486</v>
      </c>
      <c r="AH15" s="2">
        <v>1520</v>
      </c>
      <c r="AI15" s="2">
        <v>1463</v>
      </c>
      <c r="AJ15" s="2">
        <v>1421</v>
      </c>
      <c r="AK15" s="2">
        <v>1369</v>
      </c>
      <c r="AL15" s="2">
        <v>1341</v>
      </c>
      <c r="AM15" s="2">
        <v>1371</v>
      </c>
      <c r="AN15" s="2">
        <v>1385</v>
      </c>
      <c r="AO15" s="2">
        <v>1321</v>
      </c>
      <c r="AP15" s="2">
        <v>1410</v>
      </c>
      <c r="AQ15" s="2">
        <v>1404</v>
      </c>
      <c r="AR15" s="2">
        <v>1492</v>
      </c>
      <c r="AS15" s="2">
        <v>1572</v>
      </c>
      <c r="AT15" s="2">
        <v>1586</v>
      </c>
      <c r="AU15" s="2">
        <v>1715</v>
      </c>
      <c r="AV15" s="2">
        <v>1643</v>
      </c>
      <c r="AW15" s="2">
        <v>1789</v>
      </c>
      <c r="AX15" s="2">
        <v>1805</v>
      </c>
      <c r="AY15" s="2">
        <v>1975</v>
      </c>
      <c r="AZ15" s="2">
        <v>1939</v>
      </c>
      <c r="BA15" s="2">
        <v>1998</v>
      </c>
      <c r="BB15" s="2">
        <v>2125</v>
      </c>
      <c r="BC15" s="2">
        <v>2205</v>
      </c>
      <c r="BD15" s="2">
        <v>2307</v>
      </c>
      <c r="BE15" s="2">
        <v>2436</v>
      </c>
      <c r="BF15" s="2">
        <v>2580</v>
      </c>
      <c r="BG15" s="2">
        <v>2879</v>
      </c>
      <c r="BH15" s="2">
        <v>2970</v>
      </c>
      <c r="BI15" s="2">
        <v>3123</v>
      </c>
      <c r="BJ15" s="2">
        <v>3126</v>
      </c>
      <c r="BK15" s="2">
        <v>3175</v>
      </c>
      <c r="BL15" s="2">
        <v>2924</v>
      </c>
      <c r="BM15" s="2">
        <v>2830</v>
      </c>
      <c r="BN15" s="2">
        <v>2792</v>
      </c>
      <c r="BO15" s="2">
        <v>2801</v>
      </c>
      <c r="BP15" s="2">
        <v>2114</v>
      </c>
      <c r="BQ15" s="2">
        <v>2617</v>
      </c>
      <c r="BR15" s="2">
        <v>2396</v>
      </c>
      <c r="BS15" s="2">
        <v>2316</v>
      </c>
      <c r="BT15" s="2">
        <v>2226</v>
      </c>
      <c r="BU15" s="2">
        <v>2171</v>
      </c>
      <c r="BV15" s="2">
        <v>2141</v>
      </c>
      <c r="BW15" s="2">
        <v>2129</v>
      </c>
      <c r="BX15" s="2">
        <v>2001</v>
      </c>
      <c r="BY15" s="2">
        <v>1986</v>
      </c>
      <c r="BZ15" s="2">
        <v>2107</v>
      </c>
      <c r="CA15" s="2">
        <v>2129</v>
      </c>
      <c r="CB15" s="2">
        <v>2165</v>
      </c>
      <c r="CC15" s="2">
        <v>2216</v>
      </c>
      <c r="CD15" s="2">
        <v>2448</v>
      </c>
      <c r="CE15" s="2">
        <v>2574</v>
      </c>
      <c r="CF15" s="2">
        <v>2800</v>
      </c>
      <c r="CG15" s="2">
        <v>3034</v>
      </c>
      <c r="CH15" s="2">
        <v>3022</v>
      </c>
      <c r="CI15" s="2">
        <v>18976</v>
      </c>
    </row>
    <row r="16" spans="1:87" x14ac:dyDescent="0.45">
      <c r="A16" s="21">
        <v>2033</v>
      </c>
      <c r="B16" s="2">
        <v>885</v>
      </c>
      <c r="C16" s="2">
        <v>922</v>
      </c>
      <c r="D16" s="2">
        <v>926</v>
      </c>
      <c r="E16" s="2">
        <v>934</v>
      </c>
      <c r="F16" s="2">
        <v>949</v>
      </c>
      <c r="G16" s="2">
        <v>953</v>
      </c>
      <c r="H16" s="2">
        <v>958</v>
      </c>
      <c r="I16" s="2">
        <v>966</v>
      </c>
      <c r="J16" s="2">
        <v>980</v>
      </c>
      <c r="K16" s="2">
        <v>997</v>
      </c>
      <c r="L16" s="2">
        <v>1019</v>
      </c>
      <c r="M16" s="2">
        <v>1047</v>
      </c>
      <c r="N16" s="2">
        <v>1077</v>
      </c>
      <c r="O16" s="2">
        <v>1039</v>
      </c>
      <c r="P16" s="2">
        <v>1077</v>
      </c>
      <c r="Q16" s="2">
        <v>1158</v>
      </c>
      <c r="R16" s="2">
        <v>1211</v>
      </c>
      <c r="S16" s="2">
        <v>1268</v>
      </c>
      <c r="T16" s="2">
        <v>1382</v>
      </c>
      <c r="U16" s="2">
        <v>1414</v>
      </c>
      <c r="V16" s="2">
        <v>1479</v>
      </c>
      <c r="W16" s="2">
        <v>1487</v>
      </c>
      <c r="X16" s="2">
        <v>1496</v>
      </c>
      <c r="Y16" s="2">
        <v>1418</v>
      </c>
      <c r="Z16" s="2">
        <v>1339</v>
      </c>
      <c r="AA16" s="2">
        <v>1402</v>
      </c>
      <c r="AB16" s="2">
        <v>1400</v>
      </c>
      <c r="AC16" s="2">
        <v>1412</v>
      </c>
      <c r="AD16" s="2">
        <v>1420</v>
      </c>
      <c r="AE16" s="2">
        <v>1410</v>
      </c>
      <c r="AF16" s="2">
        <v>1511</v>
      </c>
      <c r="AG16" s="2">
        <v>1444</v>
      </c>
      <c r="AH16" s="2">
        <v>1485</v>
      </c>
      <c r="AI16" s="2">
        <v>1517</v>
      </c>
      <c r="AJ16" s="2">
        <v>1461</v>
      </c>
      <c r="AK16" s="2">
        <v>1418</v>
      </c>
      <c r="AL16" s="2">
        <v>1366</v>
      </c>
      <c r="AM16" s="2">
        <v>1341</v>
      </c>
      <c r="AN16" s="2">
        <v>1370</v>
      </c>
      <c r="AO16" s="2">
        <v>1383</v>
      </c>
      <c r="AP16" s="2">
        <v>1320</v>
      </c>
      <c r="AQ16" s="2">
        <v>1409</v>
      </c>
      <c r="AR16" s="2">
        <v>1402</v>
      </c>
      <c r="AS16" s="2">
        <v>1490</v>
      </c>
      <c r="AT16" s="2">
        <v>1570</v>
      </c>
      <c r="AU16" s="2">
        <v>1585</v>
      </c>
      <c r="AV16" s="2">
        <v>1715</v>
      </c>
      <c r="AW16" s="2">
        <v>1642</v>
      </c>
      <c r="AX16" s="2">
        <v>1788</v>
      </c>
      <c r="AY16" s="2">
        <v>1803</v>
      </c>
      <c r="AZ16" s="2">
        <v>1976</v>
      </c>
      <c r="BA16" s="2">
        <v>1938</v>
      </c>
      <c r="BB16" s="2">
        <v>1996</v>
      </c>
      <c r="BC16" s="2">
        <v>2124</v>
      </c>
      <c r="BD16" s="2">
        <v>2204</v>
      </c>
      <c r="BE16" s="2">
        <v>2306</v>
      </c>
      <c r="BF16" s="2">
        <v>2436</v>
      </c>
      <c r="BG16" s="2">
        <v>2579</v>
      </c>
      <c r="BH16" s="2">
        <v>2877</v>
      </c>
      <c r="BI16" s="2">
        <v>2970</v>
      </c>
      <c r="BJ16" s="2">
        <v>3121</v>
      </c>
      <c r="BK16" s="2">
        <v>3124</v>
      </c>
      <c r="BL16" s="2">
        <v>3160</v>
      </c>
      <c r="BM16" s="2">
        <v>2913</v>
      </c>
      <c r="BN16" s="2">
        <v>2812</v>
      </c>
      <c r="BO16" s="2">
        <v>2778</v>
      </c>
      <c r="BP16" s="2">
        <v>2786</v>
      </c>
      <c r="BQ16" s="2">
        <v>2106</v>
      </c>
      <c r="BR16" s="2">
        <v>2600</v>
      </c>
      <c r="BS16" s="2">
        <v>2380</v>
      </c>
      <c r="BT16" s="2">
        <v>2299</v>
      </c>
      <c r="BU16" s="2">
        <v>2206</v>
      </c>
      <c r="BV16" s="2">
        <v>2155</v>
      </c>
      <c r="BW16" s="2">
        <v>2119</v>
      </c>
      <c r="BX16" s="2">
        <v>2102</v>
      </c>
      <c r="BY16" s="2">
        <v>1975</v>
      </c>
      <c r="BZ16" s="2">
        <v>1959</v>
      </c>
      <c r="CA16" s="2">
        <v>2074</v>
      </c>
      <c r="CB16" s="2">
        <v>2093</v>
      </c>
      <c r="CC16" s="2">
        <v>2130</v>
      </c>
      <c r="CD16" s="2">
        <v>2165</v>
      </c>
      <c r="CE16" s="2">
        <v>2387</v>
      </c>
      <c r="CF16" s="2">
        <v>2496</v>
      </c>
      <c r="CG16" s="2">
        <v>2700</v>
      </c>
      <c r="CH16" s="2">
        <v>2918</v>
      </c>
      <c r="CI16" s="2">
        <v>19770</v>
      </c>
    </row>
    <row r="17" spans="1:87" x14ac:dyDescent="0.45">
      <c r="A17" s="21">
        <v>2034</v>
      </c>
      <c r="B17" s="2">
        <v>880</v>
      </c>
      <c r="C17" s="2">
        <v>916</v>
      </c>
      <c r="D17" s="2">
        <v>924</v>
      </c>
      <c r="E17" s="2">
        <v>929</v>
      </c>
      <c r="F17" s="2">
        <v>944</v>
      </c>
      <c r="G17" s="2">
        <v>946</v>
      </c>
      <c r="H17" s="2">
        <v>951</v>
      </c>
      <c r="I17" s="2">
        <v>957</v>
      </c>
      <c r="J17" s="2">
        <v>968</v>
      </c>
      <c r="K17" s="2">
        <v>976</v>
      </c>
      <c r="L17" s="2">
        <v>995</v>
      </c>
      <c r="M17" s="2">
        <v>1020</v>
      </c>
      <c r="N17" s="2">
        <v>1048</v>
      </c>
      <c r="O17" s="2">
        <v>1075</v>
      </c>
      <c r="P17" s="2">
        <v>1038</v>
      </c>
      <c r="Q17" s="2">
        <v>1072</v>
      </c>
      <c r="R17" s="2">
        <v>1155</v>
      </c>
      <c r="S17" s="2">
        <v>1211</v>
      </c>
      <c r="T17" s="2">
        <v>1296</v>
      </c>
      <c r="U17" s="2">
        <v>1420</v>
      </c>
      <c r="V17" s="2">
        <v>1417</v>
      </c>
      <c r="W17" s="2">
        <v>1452</v>
      </c>
      <c r="X17" s="2">
        <v>1426</v>
      </c>
      <c r="Y17" s="2">
        <v>1414</v>
      </c>
      <c r="Z17" s="2">
        <v>1365</v>
      </c>
      <c r="AA17" s="2">
        <v>1327</v>
      </c>
      <c r="AB17" s="2">
        <v>1389</v>
      </c>
      <c r="AC17" s="2">
        <v>1390</v>
      </c>
      <c r="AD17" s="2">
        <v>1404</v>
      </c>
      <c r="AE17" s="2">
        <v>1412</v>
      </c>
      <c r="AF17" s="2">
        <v>1404</v>
      </c>
      <c r="AG17" s="2">
        <v>1504</v>
      </c>
      <c r="AH17" s="2">
        <v>1443</v>
      </c>
      <c r="AI17" s="2">
        <v>1482</v>
      </c>
      <c r="AJ17" s="2">
        <v>1515</v>
      </c>
      <c r="AK17" s="2">
        <v>1458</v>
      </c>
      <c r="AL17" s="2">
        <v>1415</v>
      </c>
      <c r="AM17" s="2">
        <v>1366</v>
      </c>
      <c r="AN17" s="2">
        <v>1340</v>
      </c>
      <c r="AO17" s="2">
        <v>1369</v>
      </c>
      <c r="AP17" s="2">
        <v>1382</v>
      </c>
      <c r="AQ17" s="2">
        <v>1319</v>
      </c>
      <c r="AR17" s="2">
        <v>1407</v>
      </c>
      <c r="AS17" s="2">
        <v>1400</v>
      </c>
      <c r="AT17" s="2">
        <v>1488</v>
      </c>
      <c r="AU17" s="2">
        <v>1569</v>
      </c>
      <c r="AV17" s="2">
        <v>1585</v>
      </c>
      <c r="AW17" s="2">
        <v>1713</v>
      </c>
      <c r="AX17" s="2">
        <v>1641</v>
      </c>
      <c r="AY17" s="2">
        <v>1786</v>
      </c>
      <c r="AZ17" s="2">
        <v>1804</v>
      </c>
      <c r="BA17" s="2">
        <v>1975</v>
      </c>
      <c r="BB17" s="2">
        <v>1936</v>
      </c>
      <c r="BC17" s="2">
        <v>1995</v>
      </c>
      <c r="BD17" s="2">
        <v>2123</v>
      </c>
      <c r="BE17" s="2">
        <v>2203</v>
      </c>
      <c r="BF17" s="2">
        <v>2306</v>
      </c>
      <c r="BG17" s="2">
        <v>2435</v>
      </c>
      <c r="BH17" s="2">
        <v>2578</v>
      </c>
      <c r="BI17" s="2">
        <v>2877</v>
      </c>
      <c r="BJ17" s="2">
        <v>2968</v>
      </c>
      <c r="BK17" s="2">
        <v>3119</v>
      </c>
      <c r="BL17" s="2">
        <v>3109</v>
      </c>
      <c r="BM17" s="2">
        <v>3148</v>
      </c>
      <c r="BN17" s="2">
        <v>2894</v>
      </c>
      <c r="BO17" s="2">
        <v>2797</v>
      </c>
      <c r="BP17" s="2">
        <v>2763</v>
      </c>
      <c r="BQ17" s="2">
        <v>2775</v>
      </c>
      <c r="BR17" s="2">
        <v>2092</v>
      </c>
      <c r="BS17" s="2">
        <v>2582</v>
      </c>
      <c r="BT17" s="2">
        <v>2362</v>
      </c>
      <c r="BU17" s="2">
        <v>2279</v>
      </c>
      <c r="BV17" s="2">
        <v>2190</v>
      </c>
      <c r="BW17" s="2">
        <v>2132</v>
      </c>
      <c r="BX17" s="2">
        <v>2092</v>
      </c>
      <c r="BY17" s="2">
        <v>2075</v>
      </c>
      <c r="BZ17" s="2">
        <v>1948</v>
      </c>
      <c r="CA17" s="2">
        <v>1928</v>
      </c>
      <c r="CB17" s="2">
        <v>2039</v>
      </c>
      <c r="CC17" s="2">
        <v>2059</v>
      </c>
      <c r="CD17" s="2">
        <v>2081</v>
      </c>
      <c r="CE17" s="2">
        <v>2111</v>
      </c>
      <c r="CF17" s="2">
        <v>2315</v>
      </c>
      <c r="CG17" s="2">
        <v>2407</v>
      </c>
      <c r="CH17" s="2">
        <v>2597</v>
      </c>
      <c r="CI17" s="2">
        <v>20390</v>
      </c>
    </row>
    <row r="18" spans="1:87" x14ac:dyDescent="0.45">
      <c r="A18" s="21">
        <v>2035</v>
      </c>
      <c r="B18" s="2">
        <v>873</v>
      </c>
      <c r="C18" s="2">
        <v>911</v>
      </c>
      <c r="D18" s="2">
        <v>918</v>
      </c>
      <c r="E18" s="2">
        <v>927</v>
      </c>
      <c r="F18" s="2">
        <v>939</v>
      </c>
      <c r="G18" s="2">
        <v>941</v>
      </c>
      <c r="H18" s="2">
        <v>944</v>
      </c>
      <c r="I18" s="2">
        <v>950</v>
      </c>
      <c r="J18" s="2">
        <v>959</v>
      </c>
      <c r="K18" s="2">
        <v>964</v>
      </c>
      <c r="L18" s="2">
        <v>974</v>
      </c>
      <c r="M18" s="2">
        <v>996</v>
      </c>
      <c r="N18" s="2">
        <v>1021</v>
      </c>
      <c r="O18" s="2">
        <v>1046</v>
      </c>
      <c r="P18" s="2">
        <v>1074</v>
      </c>
      <c r="Q18" s="2">
        <v>1034</v>
      </c>
      <c r="R18" s="2">
        <v>1070</v>
      </c>
      <c r="S18" s="2">
        <v>1155</v>
      </c>
      <c r="T18" s="2">
        <v>1237</v>
      </c>
      <c r="U18" s="2">
        <v>1331</v>
      </c>
      <c r="V18" s="2">
        <v>1423</v>
      </c>
      <c r="W18" s="2">
        <v>1391</v>
      </c>
      <c r="X18" s="2">
        <v>1392</v>
      </c>
      <c r="Y18" s="2">
        <v>1348</v>
      </c>
      <c r="Z18" s="2">
        <v>1362</v>
      </c>
      <c r="AA18" s="2">
        <v>1352</v>
      </c>
      <c r="AB18" s="2">
        <v>1315</v>
      </c>
      <c r="AC18" s="2">
        <v>1379</v>
      </c>
      <c r="AD18" s="2">
        <v>1382</v>
      </c>
      <c r="AE18" s="2">
        <v>1396</v>
      </c>
      <c r="AF18" s="2">
        <v>1406</v>
      </c>
      <c r="AG18" s="2">
        <v>1397</v>
      </c>
      <c r="AH18" s="2">
        <v>1503</v>
      </c>
      <c r="AI18" s="2">
        <v>1441</v>
      </c>
      <c r="AJ18" s="2">
        <v>1480</v>
      </c>
      <c r="AK18" s="2">
        <v>1512</v>
      </c>
      <c r="AL18" s="2">
        <v>1455</v>
      </c>
      <c r="AM18" s="2">
        <v>1415</v>
      </c>
      <c r="AN18" s="2">
        <v>1365</v>
      </c>
      <c r="AO18" s="2">
        <v>1339</v>
      </c>
      <c r="AP18" s="2">
        <v>1368</v>
      </c>
      <c r="AQ18" s="2">
        <v>1381</v>
      </c>
      <c r="AR18" s="2">
        <v>1317</v>
      </c>
      <c r="AS18" s="2">
        <v>1405</v>
      </c>
      <c r="AT18" s="2">
        <v>1398</v>
      </c>
      <c r="AU18" s="2">
        <v>1487</v>
      </c>
      <c r="AV18" s="2">
        <v>1569</v>
      </c>
      <c r="AW18" s="2">
        <v>1584</v>
      </c>
      <c r="AX18" s="2">
        <v>1712</v>
      </c>
      <c r="AY18" s="2">
        <v>1639</v>
      </c>
      <c r="AZ18" s="2">
        <v>1787</v>
      </c>
      <c r="BA18" s="2">
        <v>1803</v>
      </c>
      <c r="BB18" s="2">
        <v>1973</v>
      </c>
      <c r="BC18" s="2">
        <v>1935</v>
      </c>
      <c r="BD18" s="2">
        <v>1994</v>
      </c>
      <c r="BE18" s="2">
        <v>2122</v>
      </c>
      <c r="BF18" s="2">
        <v>2203</v>
      </c>
      <c r="BG18" s="2">
        <v>2305</v>
      </c>
      <c r="BH18" s="2">
        <v>2434</v>
      </c>
      <c r="BI18" s="2">
        <v>2578</v>
      </c>
      <c r="BJ18" s="2">
        <v>2875</v>
      </c>
      <c r="BK18" s="2">
        <v>2967</v>
      </c>
      <c r="BL18" s="2">
        <v>3104</v>
      </c>
      <c r="BM18" s="2">
        <v>3097</v>
      </c>
      <c r="BN18" s="2">
        <v>3127</v>
      </c>
      <c r="BO18" s="2">
        <v>2879</v>
      </c>
      <c r="BP18" s="2">
        <v>2782</v>
      </c>
      <c r="BQ18" s="2">
        <v>2752</v>
      </c>
      <c r="BR18" s="2">
        <v>2757</v>
      </c>
      <c r="BS18" s="2">
        <v>2078</v>
      </c>
      <c r="BT18" s="2">
        <v>2563</v>
      </c>
      <c r="BU18" s="2">
        <v>2341</v>
      </c>
      <c r="BV18" s="2">
        <v>2263</v>
      </c>
      <c r="BW18" s="2">
        <v>2167</v>
      </c>
      <c r="BX18" s="2">
        <v>2105</v>
      </c>
      <c r="BY18" s="2">
        <v>2065</v>
      </c>
      <c r="BZ18" s="2">
        <v>2047</v>
      </c>
      <c r="CA18" s="2">
        <v>1917</v>
      </c>
      <c r="CB18" s="2">
        <v>1896</v>
      </c>
      <c r="CC18" s="2">
        <v>2006</v>
      </c>
      <c r="CD18" s="2">
        <v>2011</v>
      </c>
      <c r="CE18" s="2">
        <v>2029</v>
      </c>
      <c r="CF18" s="2">
        <v>2047</v>
      </c>
      <c r="CG18" s="2">
        <v>2232</v>
      </c>
      <c r="CH18" s="2">
        <v>2315</v>
      </c>
      <c r="CI18" s="2">
        <v>20659</v>
      </c>
    </row>
    <row r="19" spans="1:87" x14ac:dyDescent="0.45">
      <c r="A19" s="21">
        <v>2036</v>
      </c>
      <c r="B19" s="2">
        <v>863</v>
      </c>
      <c r="C19" s="2">
        <v>903</v>
      </c>
      <c r="D19" s="2">
        <v>913</v>
      </c>
      <c r="E19" s="2">
        <v>921</v>
      </c>
      <c r="F19" s="2">
        <v>937</v>
      </c>
      <c r="G19" s="2">
        <v>936</v>
      </c>
      <c r="H19" s="2">
        <v>939</v>
      </c>
      <c r="I19" s="2">
        <v>943</v>
      </c>
      <c r="J19" s="2">
        <v>952</v>
      </c>
      <c r="K19" s="2">
        <v>955</v>
      </c>
      <c r="L19" s="2">
        <v>962</v>
      </c>
      <c r="M19" s="2">
        <v>975</v>
      </c>
      <c r="N19" s="2">
        <v>997</v>
      </c>
      <c r="O19" s="2">
        <v>1019</v>
      </c>
      <c r="P19" s="2">
        <v>1045</v>
      </c>
      <c r="Q19" s="2">
        <v>1069</v>
      </c>
      <c r="R19" s="2">
        <v>1032</v>
      </c>
      <c r="S19" s="2">
        <v>1070</v>
      </c>
      <c r="T19" s="2">
        <v>1180</v>
      </c>
      <c r="U19" s="2">
        <v>1271</v>
      </c>
      <c r="V19" s="2">
        <v>1334</v>
      </c>
      <c r="W19" s="2">
        <v>1397</v>
      </c>
      <c r="X19" s="2">
        <v>1334</v>
      </c>
      <c r="Y19" s="2">
        <v>1315</v>
      </c>
      <c r="Z19" s="2">
        <v>1298</v>
      </c>
      <c r="AA19" s="2">
        <v>1349</v>
      </c>
      <c r="AB19" s="2">
        <v>1340</v>
      </c>
      <c r="AC19" s="2">
        <v>1306</v>
      </c>
      <c r="AD19" s="2">
        <v>1371</v>
      </c>
      <c r="AE19" s="2">
        <v>1374</v>
      </c>
      <c r="AF19" s="2">
        <v>1390</v>
      </c>
      <c r="AG19" s="2">
        <v>1399</v>
      </c>
      <c r="AH19" s="2">
        <v>1396</v>
      </c>
      <c r="AI19" s="2">
        <v>1500</v>
      </c>
      <c r="AJ19" s="2">
        <v>1439</v>
      </c>
      <c r="AK19" s="2">
        <v>1477</v>
      </c>
      <c r="AL19" s="2">
        <v>1509</v>
      </c>
      <c r="AM19" s="2">
        <v>1455</v>
      </c>
      <c r="AN19" s="2">
        <v>1414</v>
      </c>
      <c r="AO19" s="2">
        <v>1364</v>
      </c>
      <c r="AP19" s="2">
        <v>1338</v>
      </c>
      <c r="AQ19" s="2">
        <v>1367</v>
      </c>
      <c r="AR19" s="2">
        <v>1379</v>
      </c>
      <c r="AS19" s="2">
        <v>1315</v>
      </c>
      <c r="AT19" s="2">
        <v>1403</v>
      </c>
      <c r="AU19" s="2">
        <v>1397</v>
      </c>
      <c r="AV19" s="2">
        <v>1487</v>
      </c>
      <c r="AW19" s="2">
        <v>1568</v>
      </c>
      <c r="AX19" s="2">
        <v>1583</v>
      </c>
      <c r="AY19" s="2">
        <v>1710</v>
      </c>
      <c r="AZ19" s="2">
        <v>1640</v>
      </c>
      <c r="BA19" s="2">
        <v>1786</v>
      </c>
      <c r="BB19" s="2">
        <v>1801</v>
      </c>
      <c r="BC19" s="2">
        <v>1972</v>
      </c>
      <c r="BD19" s="2">
        <v>1934</v>
      </c>
      <c r="BE19" s="2">
        <v>1993</v>
      </c>
      <c r="BF19" s="2">
        <v>2122</v>
      </c>
      <c r="BG19" s="2">
        <v>2202</v>
      </c>
      <c r="BH19" s="2">
        <v>2304</v>
      </c>
      <c r="BI19" s="2">
        <v>2434</v>
      </c>
      <c r="BJ19" s="2">
        <v>2577</v>
      </c>
      <c r="BK19" s="2">
        <v>2874</v>
      </c>
      <c r="BL19" s="2">
        <v>2953</v>
      </c>
      <c r="BM19" s="2">
        <v>3092</v>
      </c>
      <c r="BN19" s="2">
        <v>3077</v>
      </c>
      <c r="BO19" s="2">
        <v>3111</v>
      </c>
      <c r="BP19" s="2">
        <v>2864</v>
      </c>
      <c r="BQ19" s="2">
        <v>2771</v>
      </c>
      <c r="BR19" s="2">
        <v>2734</v>
      </c>
      <c r="BS19" s="2">
        <v>2738</v>
      </c>
      <c r="BT19" s="2">
        <v>2063</v>
      </c>
      <c r="BU19" s="2">
        <v>2540</v>
      </c>
      <c r="BV19" s="2">
        <v>2324</v>
      </c>
      <c r="BW19" s="2">
        <v>2239</v>
      </c>
      <c r="BX19" s="2">
        <v>2139</v>
      </c>
      <c r="BY19" s="2">
        <v>2078</v>
      </c>
      <c r="BZ19" s="2">
        <v>2037</v>
      </c>
      <c r="CA19" s="2">
        <v>2015</v>
      </c>
      <c r="CB19" s="2">
        <v>1885</v>
      </c>
      <c r="CC19" s="2">
        <v>1865</v>
      </c>
      <c r="CD19" s="2">
        <v>1959</v>
      </c>
      <c r="CE19" s="2">
        <v>1961</v>
      </c>
      <c r="CF19" s="2">
        <v>1968</v>
      </c>
      <c r="CG19" s="2">
        <v>1974</v>
      </c>
      <c r="CH19" s="2">
        <v>2147</v>
      </c>
      <c r="CI19" s="2">
        <v>20647</v>
      </c>
    </row>
    <row r="20" spans="1:87" x14ac:dyDescent="0.45">
      <c r="A20" s="21">
        <v>2037</v>
      </c>
      <c r="B20" s="2">
        <v>853</v>
      </c>
      <c r="C20" s="2">
        <v>893</v>
      </c>
      <c r="D20" s="2">
        <v>905</v>
      </c>
      <c r="E20" s="2">
        <v>916</v>
      </c>
      <c r="F20" s="2">
        <v>931</v>
      </c>
      <c r="G20" s="2">
        <v>934</v>
      </c>
      <c r="H20" s="2">
        <v>934</v>
      </c>
      <c r="I20" s="2">
        <v>938</v>
      </c>
      <c r="J20" s="2">
        <v>945</v>
      </c>
      <c r="K20" s="2">
        <v>948</v>
      </c>
      <c r="L20" s="2">
        <v>953</v>
      </c>
      <c r="M20" s="2">
        <v>963</v>
      </c>
      <c r="N20" s="2">
        <v>975</v>
      </c>
      <c r="O20" s="2">
        <v>995</v>
      </c>
      <c r="P20" s="2">
        <v>1018</v>
      </c>
      <c r="Q20" s="2">
        <v>1041</v>
      </c>
      <c r="R20" s="2">
        <v>1067</v>
      </c>
      <c r="S20" s="2">
        <v>1032</v>
      </c>
      <c r="T20" s="2">
        <v>1093</v>
      </c>
      <c r="U20" s="2">
        <v>1212</v>
      </c>
      <c r="V20" s="2">
        <v>1274</v>
      </c>
      <c r="W20" s="2">
        <v>1310</v>
      </c>
      <c r="X20" s="2">
        <v>1340</v>
      </c>
      <c r="Y20" s="2">
        <v>1261</v>
      </c>
      <c r="Z20" s="2">
        <v>1266</v>
      </c>
      <c r="AA20" s="2">
        <v>1286</v>
      </c>
      <c r="AB20" s="2">
        <v>1337</v>
      </c>
      <c r="AC20" s="2">
        <v>1331</v>
      </c>
      <c r="AD20" s="2">
        <v>1298</v>
      </c>
      <c r="AE20" s="2">
        <v>1363</v>
      </c>
      <c r="AF20" s="2">
        <v>1368</v>
      </c>
      <c r="AG20" s="2">
        <v>1384</v>
      </c>
      <c r="AH20" s="2">
        <v>1398</v>
      </c>
      <c r="AI20" s="2">
        <v>1394</v>
      </c>
      <c r="AJ20" s="2">
        <v>1498</v>
      </c>
      <c r="AK20" s="2">
        <v>1436</v>
      </c>
      <c r="AL20" s="2">
        <v>1474</v>
      </c>
      <c r="AM20" s="2">
        <v>1509</v>
      </c>
      <c r="AN20" s="2">
        <v>1454</v>
      </c>
      <c r="AO20" s="2">
        <v>1412</v>
      </c>
      <c r="AP20" s="2">
        <v>1363</v>
      </c>
      <c r="AQ20" s="2">
        <v>1337</v>
      </c>
      <c r="AR20" s="2">
        <v>1365</v>
      </c>
      <c r="AS20" s="2">
        <v>1377</v>
      </c>
      <c r="AT20" s="2">
        <v>1314</v>
      </c>
      <c r="AU20" s="2">
        <v>1402</v>
      </c>
      <c r="AV20" s="2">
        <v>1397</v>
      </c>
      <c r="AW20" s="2">
        <v>1486</v>
      </c>
      <c r="AX20" s="2">
        <v>1567</v>
      </c>
      <c r="AY20" s="2">
        <v>1581</v>
      </c>
      <c r="AZ20" s="2">
        <v>1711</v>
      </c>
      <c r="BA20" s="2">
        <v>1639</v>
      </c>
      <c r="BB20" s="2">
        <v>1784</v>
      </c>
      <c r="BC20" s="2">
        <v>1800</v>
      </c>
      <c r="BD20" s="2">
        <v>1971</v>
      </c>
      <c r="BE20" s="2">
        <v>1933</v>
      </c>
      <c r="BF20" s="2">
        <v>1993</v>
      </c>
      <c r="BG20" s="2">
        <v>2121</v>
      </c>
      <c r="BH20" s="2">
        <v>2201</v>
      </c>
      <c r="BI20" s="2">
        <v>2304</v>
      </c>
      <c r="BJ20" s="2">
        <v>2433</v>
      </c>
      <c r="BK20" s="2">
        <v>2576</v>
      </c>
      <c r="BL20" s="2">
        <v>2861</v>
      </c>
      <c r="BM20" s="2">
        <v>2942</v>
      </c>
      <c r="BN20" s="2">
        <v>3072</v>
      </c>
      <c r="BO20" s="2">
        <v>3061</v>
      </c>
      <c r="BP20" s="2">
        <v>3094</v>
      </c>
      <c r="BQ20" s="2">
        <v>2853</v>
      </c>
      <c r="BR20" s="2">
        <v>2753</v>
      </c>
      <c r="BS20" s="2">
        <v>2715</v>
      </c>
      <c r="BT20" s="2">
        <v>2718</v>
      </c>
      <c r="BU20" s="2">
        <v>2045</v>
      </c>
      <c r="BV20" s="2">
        <v>2522</v>
      </c>
      <c r="BW20" s="2">
        <v>2300</v>
      </c>
      <c r="BX20" s="2">
        <v>2210</v>
      </c>
      <c r="BY20" s="2">
        <v>2111</v>
      </c>
      <c r="BZ20" s="2">
        <v>2050</v>
      </c>
      <c r="CA20" s="2">
        <v>2005</v>
      </c>
      <c r="CB20" s="2">
        <v>1981</v>
      </c>
      <c r="CC20" s="2">
        <v>1855</v>
      </c>
      <c r="CD20" s="2">
        <v>1822</v>
      </c>
      <c r="CE20" s="2">
        <v>1910</v>
      </c>
      <c r="CF20" s="2">
        <v>1902</v>
      </c>
      <c r="CG20" s="2">
        <v>1897</v>
      </c>
      <c r="CH20" s="2">
        <v>1899</v>
      </c>
      <c r="CI20" s="2">
        <v>20486</v>
      </c>
    </row>
    <row r="21" spans="1:87" x14ac:dyDescent="0.45">
      <c r="A21" s="21">
        <v>2038</v>
      </c>
      <c r="B21" s="2">
        <v>841</v>
      </c>
      <c r="C21" s="2">
        <v>883</v>
      </c>
      <c r="D21" s="2">
        <v>895</v>
      </c>
      <c r="E21" s="2">
        <v>908</v>
      </c>
      <c r="F21" s="2">
        <v>925</v>
      </c>
      <c r="G21" s="2">
        <v>928</v>
      </c>
      <c r="H21" s="2">
        <v>932</v>
      </c>
      <c r="I21" s="2">
        <v>933</v>
      </c>
      <c r="J21" s="2">
        <v>940</v>
      </c>
      <c r="K21" s="2">
        <v>941</v>
      </c>
      <c r="L21" s="2">
        <v>946</v>
      </c>
      <c r="M21" s="2">
        <v>954</v>
      </c>
      <c r="N21" s="2">
        <v>963</v>
      </c>
      <c r="O21" s="2">
        <v>973</v>
      </c>
      <c r="P21" s="2">
        <v>994</v>
      </c>
      <c r="Q21" s="2">
        <v>1014</v>
      </c>
      <c r="R21" s="2">
        <v>1039</v>
      </c>
      <c r="S21" s="2">
        <v>1067</v>
      </c>
      <c r="T21" s="2">
        <v>1054</v>
      </c>
      <c r="U21" s="2">
        <v>1123</v>
      </c>
      <c r="V21" s="2">
        <v>1215</v>
      </c>
      <c r="W21" s="2">
        <v>1251</v>
      </c>
      <c r="X21" s="2">
        <v>1256</v>
      </c>
      <c r="Y21" s="2">
        <v>1266</v>
      </c>
      <c r="Z21" s="2">
        <v>1214</v>
      </c>
      <c r="AA21" s="2">
        <v>1254</v>
      </c>
      <c r="AB21" s="2">
        <v>1274</v>
      </c>
      <c r="AC21" s="2">
        <v>1328</v>
      </c>
      <c r="AD21" s="2">
        <v>1323</v>
      </c>
      <c r="AE21" s="2">
        <v>1290</v>
      </c>
      <c r="AF21" s="2">
        <v>1357</v>
      </c>
      <c r="AG21" s="2">
        <v>1362</v>
      </c>
      <c r="AH21" s="2">
        <v>1383</v>
      </c>
      <c r="AI21" s="2">
        <v>1396</v>
      </c>
      <c r="AJ21" s="2">
        <v>1392</v>
      </c>
      <c r="AK21" s="2">
        <v>1495</v>
      </c>
      <c r="AL21" s="2">
        <v>1433</v>
      </c>
      <c r="AM21" s="2">
        <v>1474</v>
      </c>
      <c r="AN21" s="2">
        <v>1508</v>
      </c>
      <c r="AO21" s="2">
        <v>1452</v>
      </c>
      <c r="AP21" s="2">
        <v>1411</v>
      </c>
      <c r="AQ21" s="2">
        <v>1362</v>
      </c>
      <c r="AR21" s="2">
        <v>1335</v>
      </c>
      <c r="AS21" s="2">
        <v>1363</v>
      </c>
      <c r="AT21" s="2">
        <v>1375</v>
      </c>
      <c r="AU21" s="2">
        <v>1313</v>
      </c>
      <c r="AV21" s="2">
        <v>1402</v>
      </c>
      <c r="AW21" s="2">
        <v>1396</v>
      </c>
      <c r="AX21" s="2">
        <v>1485</v>
      </c>
      <c r="AY21" s="2">
        <v>1565</v>
      </c>
      <c r="AZ21" s="2">
        <v>1582</v>
      </c>
      <c r="BA21" s="2">
        <v>1710</v>
      </c>
      <c r="BB21" s="2">
        <v>1637</v>
      </c>
      <c r="BC21" s="2">
        <v>1783</v>
      </c>
      <c r="BD21" s="2">
        <v>1799</v>
      </c>
      <c r="BE21" s="2">
        <v>1970</v>
      </c>
      <c r="BF21" s="2">
        <v>1933</v>
      </c>
      <c r="BG21" s="2">
        <v>1992</v>
      </c>
      <c r="BH21" s="2">
        <v>2120</v>
      </c>
      <c r="BI21" s="2">
        <v>2201</v>
      </c>
      <c r="BJ21" s="2">
        <v>2303</v>
      </c>
      <c r="BK21" s="2">
        <v>2432</v>
      </c>
      <c r="BL21" s="2">
        <v>2564</v>
      </c>
      <c r="BM21" s="2">
        <v>2850</v>
      </c>
      <c r="BN21" s="2">
        <v>2923</v>
      </c>
      <c r="BO21" s="2">
        <v>3056</v>
      </c>
      <c r="BP21" s="2">
        <v>3045</v>
      </c>
      <c r="BQ21" s="2">
        <v>3082</v>
      </c>
      <c r="BR21" s="2">
        <v>2834</v>
      </c>
      <c r="BS21" s="2">
        <v>2734</v>
      </c>
      <c r="BT21" s="2">
        <v>2695</v>
      </c>
      <c r="BU21" s="2">
        <v>2694</v>
      </c>
      <c r="BV21" s="2">
        <v>2030</v>
      </c>
      <c r="BW21" s="2">
        <v>2496</v>
      </c>
      <c r="BX21" s="2">
        <v>2271</v>
      </c>
      <c r="BY21" s="2">
        <v>2181</v>
      </c>
      <c r="BZ21" s="2">
        <v>2082</v>
      </c>
      <c r="CA21" s="2">
        <v>2018</v>
      </c>
      <c r="CB21" s="2">
        <v>1971</v>
      </c>
      <c r="CC21" s="2">
        <v>1949</v>
      </c>
      <c r="CD21" s="2">
        <v>1812</v>
      </c>
      <c r="CE21" s="2">
        <v>1777</v>
      </c>
      <c r="CF21" s="2">
        <v>1852</v>
      </c>
      <c r="CG21" s="2">
        <v>1834</v>
      </c>
      <c r="CH21" s="2">
        <v>1825</v>
      </c>
      <c r="CI21" s="2">
        <v>20118</v>
      </c>
    </row>
    <row r="22" spans="1:87" x14ac:dyDescent="0.45">
      <c r="A22" s="21">
        <v>2039</v>
      </c>
      <c r="B22" s="2">
        <v>828</v>
      </c>
      <c r="C22" s="2">
        <v>870</v>
      </c>
      <c r="D22" s="2">
        <v>885</v>
      </c>
      <c r="E22" s="2">
        <v>898</v>
      </c>
      <c r="F22" s="2">
        <v>917</v>
      </c>
      <c r="G22" s="2">
        <v>922</v>
      </c>
      <c r="H22" s="2">
        <v>926</v>
      </c>
      <c r="I22" s="2">
        <v>931</v>
      </c>
      <c r="J22" s="2">
        <v>935</v>
      </c>
      <c r="K22" s="2">
        <v>936</v>
      </c>
      <c r="L22" s="2">
        <v>939</v>
      </c>
      <c r="M22" s="2">
        <v>947</v>
      </c>
      <c r="N22" s="2">
        <v>954</v>
      </c>
      <c r="O22" s="2">
        <v>961</v>
      </c>
      <c r="P22" s="2">
        <v>972</v>
      </c>
      <c r="Q22" s="2">
        <v>990</v>
      </c>
      <c r="R22" s="2">
        <v>1012</v>
      </c>
      <c r="S22" s="2">
        <v>1039</v>
      </c>
      <c r="T22" s="2">
        <v>1090</v>
      </c>
      <c r="U22" s="2">
        <v>1083</v>
      </c>
      <c r="V22" s="2">
        <v>1125</v>
      </c>
      <c r="W22" s="2">
        <v>1193</v>
      </c>
      <c r="X22" s="2">
        <v>1200</v>
      </c>
      <c r="Y22" s="2">
        <v>1187</v>
      </c>
      <c r="Z22" s="2">
        <v>1219</v>
      </c>
      <c r="AA22" s="2">
        <v>1203</v>
      </c>
      <c r="AB22" s="2">
        <v>1243</v>
      </c>
      <c r="AC22" s="2">
        <v>1265</v>
      </c>
      <c r="AD22" s="2">
        <v>1320</v>
      </c>
      <c r="AE22" s="2">
        <v>1315</v>
      </c>
      <c r="AF22" s="2">
        <v>1285</v>
      </c>
      <c r="AG22" s="2">
        <v>1351</v>
      </c>
      <c r="AH22" s="2">
        <v>1361</v>
      </c>
      <c r="AI22" s="2">
        <v>1381</v>
      </c>
      <c r="AJ22" s="2">
        <v>1394</v>
      </c>
      <c r="AK22" s="2">
        <v>1389</v>
      </c>
      <c r="AL22" s="2">
        <v>1492</v>
      </c>
      <c r="AM22" s="2">
        <v>1433</v>
      </c>
      <c r="AN22" s="2">
        <v>1473</v>
      </c>
      <c r="AO22" s="2">
        <v>1506</v>
      </c>
      <c r="AP22" s="2">
        <v>1451</v>
      </c>
      <c r="AQ22" s="2">
        <v>1410</v>
      </c>
      <c r="AR22" s="2">
        <v>1360</v>
      </c>
      <c r="AS22" s="2">
        <v>1333</v>
      </c>
      <c r="AT22" s="2">
        <v>1361</v>
      </c>
      <c r="AU22" s="2">
        <v>1374</v>
      </c>
      <c r="AV22" s="2">
        <v>1313</v>
      </c>
      <c r="AW22" s="2">
        <v>1401</v>
      </c>
      <c r="AX22" s="2">
        <v>1395</v>
      </c>
      <c r="AY22" s="2">
        <v>1483</v>
      </c>
      <c r="AZ22" s="2">
        <v>1566</v>
      </c>
      <c r="BA22" s="2">
        <v>1581</v>
      </c>
      <c r="BB22" s="2">
        <v>1708</v>
      </c>
      <c r="BC22" s="2">
        <v>1636</v>
      </c>
      <c r="BD22" s="2">
        <v>1782</v>
      </c>
      <c r="BE22" s="2">
        <v>1798</v>
      </c>
      <c r="BF22" s="2">
        <v>1970</v>
      </c>
      <c r="BG22" s="2">
        <v>1932</v>
      </c>
      <c r="BH22" s="2">
        <v>1991</v>
      </c>
      <c r="BI22" s="2">
        <v>2120</v>
      </c>
      <c r="BJ22" s="2">
        <v>2200</v>
      </c>
      <c r="BK22" s="2">
        <v>2302</v>
      </c>
      <c r="BL22" s="2">
        <v>2421</v>
      </c>
      <c r="BM22" s="2">
        <v>2554</v>
      </c>
      <c r="BN22" s="2">
        <v>2831</v>
      </c>
      <c r="BO22" s="2">
        <v>2908</v>
      </c>
      <c r="BP22" s="2">
        <v>3040</v>
      </c>
      <c r="BQ22" s="2">
        <v>3033</v>
      </c>
      <c r="BR22" s="2">
        <v>3062</v>
      </c>
      <c r="BS22" s="2">
        <v>2815</v>
      </c>
      <c r="BT22" s="2">
        <v>2714</v>
      </c>
      <c r="BU22" s="2">
        <v>2671</v>
      </c>
      <c r="BV22" s="2">
        <v>2675</v>
      </c>
      <c r="BW22" s="2">
        <v>2009</v>
      </c>
      <c r="BX22" s="2">
        <v>2464</v>
      </c>
      <c r="BY22" s="2">
        <v>2242</v>
      </c>
      <c r="BZ22" s="2">
        <v>2151</v>
      </c>
      <c r="CA22" s="2">
        <v>2049</v>
      </c>
      <c r="CB22" s="2">
        <v>1984</v>
      </c>
      <c r="CC22" s="2">
        <v>1939</v>
      </c>
      <c r="CD22" s="2">
        <v>1904</v>
      </c>
      <c r="CE22" s="2">
        <v>1767</v>
      </c>
      <c r="CF22" s="2">
        <v>1723</v>
      </c>
      <c r="CG22" s="2">
        <v>1786</v>
      </c>
      <c r="CH22" s="2">
        <v>1764</v>
      </c>
      <c r="CI22" s="2">
        <v>19721</v>
      </c>
    </row>
    <row r="23" spans="1:87" x14ac:dyDescent="0.45">
      <c r="A23" s="21">
        <v>2040</v>
      </c>
      <c r="B23" s="2">
        <v>812</v>
      </c>
      <c r="C23" s="2">
        <v>857</v>
      </c>
      <c r="D23" s="2">
        <v>872</v>
      </c>
      <c r="E23" s="2">
        <v>888</v>
      </c>
      <c r="F23" s="2">
        <v>907</v>
      </c>
      <c r="G23" s="2">
        <v>914</v>
      </c>
      <c r="H23" s="2">
        <v>920</v>
      </c>
      <c r="I23" s="2">
        <v>925</v>
      </c>
      <c r="J23" s="2">
        <v>933</v>
      </c>
      <c r="K23" s="2">
        <v>931</v>
      </c>
      <c r="L23" s="2">
        <v>934</v>
      </c>
      <c r="M23" s="2">
        <v>940</v>
      </c>
      <c r="N23" s="2">
        <v>947</v>
      </c>
      <c r="O23" s="2">
        <v>952</v>
      </c>
      <c r="P23" s="2">
        <v>960</v>
      </c>
      <c r="Q23" s="2">
        <v>968</v>
      </c>
      <c r="R23" s="2">
        <v>988</v>
      </c>
      <c r="S23" s="2">
        <v>1012</v>
      </c>
      <c r="T23" s="2">
        <v>1062</v>
      </c>
      <c r="U23" s="2">
        <v>1120</v>
      </c>
      <c r="V23" s="2">
        <v>1085</v>
      </c>
      <c r="W23" s="2">
        <v>1105</v>
      </c>
      <c r="X23" s="2">
        <v>1144</v>
      </c>
      <c r="Y23" s="2">
        <v>1134</v>
      </c>
      <c r="Z23" s="2">
        <v>1143</v>
      </c>
      <c r="AA23" s="2">
        <v>1208</v>
      </c>
      <c r="AB23" s="2">
        <v>1192</v>
      </c>
      <c r="AC23" s="2">
        <v>1234</v>
      </c>
      <c r="AD23" s="2">
        <v>1257</v>
      </c>
      <c r="AE23" s="2">
        <v>1312</v>
      </c>
      <c r="AF23" s="2">
        <v>1310</v>
      </c>
      <c r="AG23" s="2">
        <v>1279</v>
      </c>
      <c r="AH23" s="2">
        <v>1350</v>
      </c>
      <c r="AI23" s="2">
        <v>1359</v>
      </c>
      <c r="AJ23" s="2">
        <v>1379</v>
      </c>
      <c r="AK23" s="2">
        <v>1391</v>
      </c>
      <c r="AL23" s="2">
        <v>1386</v>
      </c>
      <c r="AM23" s="2">
        <v>1492</v>
      </c>
      <c r="AN23" s="2">
        <v>1432</v>
      </c>
      <c r="AO23" s="2">
        <v>1471</v>
      </c>
      <c r="AP23" s="2">
        <v>1504</v>
      </c>
      <c r="AQ23" s="2">
        <v>1450</v>
      </c>
      <c r="AR23" s="2">
        <v>1408</v>
      </c>
      <c r="AS23" s="2">
        <v>1358</v>
      </c>
      <c r="AT23" s="2">
        <v>1331</v>
      </c>
      <c r="AU23" s="2">
        <v>1360</v>
      </c>
      <c r="AV23" s="2">
        <v>1374</v>
      </c>
      <c r="AW23" s="2">
        <v>1312</v>
      </c>
      <c r="AX23" s="2">
        <v>1400</v>
      </c>
      <c r="AY23" s="2">
        <v>1394</v>
      </c>
      <c r="AZ23" s="2">
        <v>1484</v>
      </c>
      <c r="BA23" s="2">
        <v>1565</v>
      </c>
      <c r="BB23" s="2">
        <v>1579</v>
      </c>
      <c r="BC23" s="2">
        <v>1707</v>
      </c>
      <c r="BD23" s="2">
        <v>1635</v>
      </c>
      <c r="BE23" s="2">
        <v>1781</v>
      </c>
      <c r="BF23" s="2">
        <v>1798</v>
      </c>
      <c r="BG23" s="2">
        <v>1969</v>
      </c>
      <c r="BH23" s="2">
        <v>1931</v>
      </c>
      <c r="BI23" s="2">
        <v>1991</v>
      </c>
      <c r="BJ23" s="2">
        <v>2119</v>
      </c>
      <c r="BK23" s="2">
        <v>2199</v>
      </c>
      <c r="BL23" s="2">
        <v>2291</v>
      </c>
      <c r="BM23" s="2">
        <v>2412</v>
      </c>
      <c r="BN23" s="2">
        <v>2537</v>
      </c>
      <c r="BO23" s="2">
        <v>2816</v>
      </c>
      <c r="BP23" s="2">
        <v>2892</v>
      </c>
      <c r="BQ23" s="2">
        <v>3028</v>
      </c>
      <c r="BR23" s="2">
        <v>3013</v>
      </c>
      <c r="BS23" s="2">
        <v>3041</v>
      </c>
      <c r="BT23" s="2">
        <v>2794</v>
      </c>
      <c r="BU23" s="2">
        <v>2690</v>
      </c>
      <c r="BV23" s="2">
        <v>2652</v>
      </c>
      <c r="BW23" s="2">
        <v>2647</v>
      </c>
      <c r="BX23" s="2">
        <v>1983</v>
      </c>
      <c r="BY23" s="2">
        <v>2432</v>
      </c>
      <c r="BZ23" s="2">
        <v>2211</v>
      </c>
      <c r="CA23" s="2">
        <v>2117</v>
      </c>
      <c r="CB23" s="2">
        <v>2015</v>
      </c>
      <c r="CC23" s="2">
        <v>1952</v>
      </c>
      <c r="CD23" s="2">
        <v>1894</v>
      </c>
      <c r="CE23" s="2">
        <v>1857</v>
      </c>
      <c r="CF23" s="2">
        <v>1714</v>
      </c>
      <c r="CG23" s="2">
        <v>1661</v>
      </c>
      <c r="CH23" s="2">
        <v>1718</v>
      </c>
      <c r="CI23" s="2">
        <v>19309</v>
      </c>
    </row>
  </sheetData>
  <phoneticPr fontId="2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524F0-D166-433E-9297-8E80C68C8E75}">
  <dimension ref="A1:A11"/>
  <sheetViews>
    <sheetView workbookViewId="0"/>
  </sheetViews>
  <sheetFormatPr defaultRowHeight="18" x14ac:dyDescent="0.45"/>
  <cols>
    <col min="1" max="1" width="17.19921875" bestFit="1" customWidth="1"/>
  </cols>
  <sheetData>
    <row r="1" spans="1:1" x14ac:dyDescent="0.45">
      <c r="A1" s="33" t="s">
        <v>257</v>
      </c>
    </row>
    <row r="2" spans="1:1" x14ac:dyDescent="0.45">
      <c r="A2" t="s">
        <v>247</v>
      </c>
    </row>
    <row r="3" spans="1:1" x14ac:dyDescent="0.45">
      <c r="A3" t="s">
        <v>248</v>
      </c>
    </row>
    <row r="4" spans="1:1" x14ac:dyDescent="0.45">
      <c r="A4" t="s">
        <v>249</v>
      </c>
    </row>
    <row r="5" spans="1:1" x14ac:dyDescent="0.45">
      <c r="A5" t="s">
        <v>250</v>
      </c>
    </row>
    <row r="6" spans="1:1" x14ac:dyDescent="0.45">
      <c r="A6" t="s">
        <v>251</v>
      </c>
    </row>
    <row r="7" spans="1:1" x14ac:dyDescent="0.45">
      <c r="A7" t="s">
        <v>252</v>
      </c>
    </row>
    <row r="8" spans="1:1" x14ac:dyDescent="0.45">
      <c r="A8" t="s">
        <v>253</v>
      </c>
    </row>
    <row r="9" spans="1:1" x14ac:dyDescent="0.45">
      <c r="A9" t="s">
        <v>254</v>
      </c>
    </row>
    <row r="10" spans="1:1" x14ac:dyDescent="0.45">
      <c r="A10" t="s">
        <v>255</v>
      </c>
    </row>
    <row r="11" spans="1:1" x14ac:dyDescent="0.45">
      <c r="A11" t="s">
        <v>256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22968-FAB7-4559-BD2C-5E02E34BC86F}">
  <dimension ref="A1:A378"/>
  <sheetViews>
    <sheetView workbookViewId="0"/>
  </sheetViews>
  <sheetFormatPr defaultRowHeight="18" x14ac:dyDescent="0.45"/>
  <cols>
    <col min="1" max="1" width="17.19921875" bestFit="1" customWidth="1"/>
  </cols>
  <sheetData>
    <row r="1" spans="1:1" x14ac:dyDescent="0.45">
      <c r="A1" s="33" t="s">
        <v>258</v>
      </c>
    </row>
    <row r="2" spans="1:1" x14ac:dyDescent="0.45">
      <c r="A2" t="s">
        <v>259</v>
      </c>
    </row>
    <row r="3" spans="1:1" x14ac:dyDescent="0.45">
      <c r="A3" t="s">
        <v>260</v>
      </c>
    </row>
    <row r="4" spans="1:1" x14ac:dyDescent="0.45">
      <c r="A4" t="s">
        <v>261</v>
      </c>
    </row>
    <row r="5" spans="1:1" x14ac:dyDescent="0.45">
      <c r="A5" t="s">
        <v>262</v>
      </c>
    </row>
    <row r="6" spans="1:1" x14ac:dyDescent="0.45">
      <c r="A6" t="s">
        <v>263</v>
      </c>
    </row>
    <row r="7" spans="1:1" x14ac:dyDescent="0.45">
      <c r="A7" t="s">
        <v>264</v>
      </c>
    </row>
    <row r="8" spans="1:1" x14ac:dyDescent="0.45">
      <c r="A8" t="s">
        <v>265</v>
      </c>
    </row>
    <row r="9" spans="1:1" x14ac:dyDescent="0.45">
      <c r="A9" t="s">
        <v>266</v>
      </c>
    </row>
    <row r="10" spans="1:1" x14ac:dyDescent="0.45">
      <c r="A10" t="s">
        <v>267</v>
      </c>
    </row>
    <row r="11" spans="1:1" x14ac:dyDescent="0.45">
      <c r="A11" t="s">
        <v>268</v>
      </c>
    </row>
    <row r="12" spans="1:1" x14ac:dyDescent="0.45">
      <c r="A12" t="s">
        <v>269</v>
      </c>
    </row>
    <row r="13" spans="1:1" x14ac:dyDescent="0.45">
      <c r="A13" t="s">
        <v>270</v>
      </c>
    </row>
    <row r="14" spans="1:1" x14ac:dyDescent="0.45">
      <c r="A14" t="s">
        <v>271</v>
      </c>
    </row>
    <row r="15" spans="1:1" x14ac:dyDescent="0.45">
      <c r="A15" t="s">
        <v>272</v>
      </c>
    </row>
    <row r="16" spans="1:1" x14ac:dyDescent="0.45">
      <c r="A16" t="s">
        <v>273</v>
      </c>
    </row>
    <row r="17" spans="1:1" x14ac:dyDescent="0.45">
      <c r="A17" t="s">
        <v>274</v>
      </c>
    </row>
    <row r="18" spans="1:1" x14ac:dyDescent="0.45">
      <c r="A18" t="s">
        <v>275</v>
      </c>
    </row>
    <row r="19" spans="1:1" x14ac:dyDescent="0.45">
      <c r="A19" t="s">
        <v>276</v>
      </c>
    </row>
    <row r="20" spans="1:1" x14ac:dyDescent="0.45">
      <c r="A20" t="s">
        <v>277</v>
      </c>
    </row>
    <row r="21" spans="1:1" x14ac:dyDescent="0.45">
      <c r="A21" t="s">
        <v>278</v>
      </c>
    </row>
    <row r="22" spans="1:1" x14ac:dyDescent="0.45">
      <c r="A22" t="s">
        <v>279</v>
      </c>
    </row>
    <row r="23" spans="1:1" x14ac:dyDescent="0.45">
      <c r="A23" t="s">
        <v>280</v>
      </c>
    </row>
    <row r="24" spans="1:1" x14ac:dyDescent="0.45">
      <c r="A24" t="s">
        <v>281</v>
      </c>
    </row>
    <row r="25" spans="1:1" x14ac:dyDescent="0.45">
      <c r="A25" t="s">
        <v>282</v>
      </c>
    </row>
    <row r="26" spans="1:1" x14ac:dyDescent="0.45">
      <c r="A26" t="s">
        <v>283</v>
      </c>
    </row>
    <row r="27" spans="1:1" x14ac:dyDescent="0.45">
      <c r="A27" t="s">
        <v>284</v>
      </c>
    </row>
    <row r="28" spans="1:1" x14ac:dyDescent="0.45">
      <c r="A28" t="s">
        <v>285</v>
      </c>
    </row>
    <row r="29" spans="1:1" x14ac:dyDescent="0.45">
      <c r="A29" t="s">
        <v>286</v>
      </c>
    </row>
    <row r="30" spans="1:1" x14ac:dyDescent="0.45">
      <c r="A30" t="s">
        <v>287</v>
      </c>
    </row>
    <row r="31" spans="1:1" x14ac:dyDescent="0.45">
      <c r="A31" t="s">
        <v>288</v>
      </c>
    </row>
    <row r="32" spans="1:1" x14ac:dyDescent="0.45">
      <c r="A32" t="s">
        <v>289</v>
      </c>
    </row>
    <row r="33" spans="1:1" x14ac:dyDescent="0.45">
      <c r="A33" t="s">
        <v>290</v>
      </c>
    </row>
    <row r="34" spans="1:1" x14ac:dyDescent="0.45">
      <c r="A34" t="s">
        <v>291</v>
      </c>
    </row>
    <row r="35" spans="1:1" x14ac:dyDescent="0.45">
      <c r="A35" t="s">
        <v>292</v>
      </c>
    </row>
    <row r="36" spans="1:1" x14ac:dyDescent="0.45">
      <c r="A36" t="s">
        <v>293</v>
      </c>
    </row>
    <row r="37" spans="1:1" x14ac:dyDescent="0.45">
      <c r="A37" t="s">
        <v>294</v>
      </c>
    </row>
    <row r="38" spans="1:1" x14ac:dyDescent="0.45">
      <c r="A38" t="s">
        <v>295</v>
      </c>
    </row>
    <row r="39" spans="1:1" x14ac:dyDescent="0.45">
      <c r="A39" t="s">
        <v>296</v>
      </c>
    </row>
    <row r="40" spans="1:1" x14ac:dyDescent="0.45">
      <c r="A40" t="s">
        <v>297</v>
      </c>
    </row>
    <row r="41" spans="1:1" x14ac:dyDescent="0.45">
      <c r="A41" t="s">
        <v>298</v>
      </c>
    </row>
    <row r="42" spans="1:1" x14ac:dyDescent="0.45">
      <c r="A42" t="s">
        <v>299</v>
      </c>
    </row>
    <row r="43" spans="1:1" x14ac:dyDescent="0.45">
      <c r="A43" t="s">
        <v>300</v>
      </c>
    </row>
    <row r="44" spans="1:1" x14ac:dyDescent="0.45">
      <c r="A44" t="s">
        <v>301</v>
      </c>
    </row>
    <row r="45" spans="1:1" x14ac:dyDescent="0.45">
      <c r="A45" t="s">
        <v>302</v>
      </c>
    </row>
    <row r="46" spans="1:1" x14ac:dyDescent="0.45">
      <c r="A46" t="s">
        <v>303</v>
      </c>
    </row>
    <row r="47" spans="1:1" x14ac:dyDescent="0.45">
      <c r="A47" t="s">
        <v>304</v>
      </c>
    </row>
    <row r="48" spans="1:1" x14ac:dyDescent="0.45">
      <c r="A48" t="s">
        <v>305</v>
      </c>
    </row>
    <row r="49" spans="1:1" x14ac:dyDescent="0.45">
      <c r="A49" t="s">
        <v>306</v>
      </c>
    </row>
    <row r="50" spans="1:1" x14ac:dyDescent="0.45">
      <c r="A50" t="s">
        <v>307</v>
      </c>
    </row>
    <row r="51" spans="1:1" x14ac:dyDescent="0.45">
      <c r="A51" t="s">
        <v>308</v>
      </c>
    </row>
    <row r="52" spans="1:1" x14ac:dyDescent="0.45">
      <c r="A52" t="s">
        <v>309</v>
      </c>
    </row>
    <row r="53" spans="1:1" x14ac:dyDescent="0.45">
      <c r="A53" t="s">
        <v>310</v>
      </c>
    </row>
    <row r="54" spans="1:1" x14ac:dyDescent="0.45">
      <c r="A54" t="s">
        <v>311</v>
      </c>
    </row>
    <row r="55" spans="1:1" x14ac:dyDescent="0.45">
      <c r="A55" t="s">
        <v>312</v>
      </c>
    </row>
    <row r="56" spans="1:1" x14ac:dyDescent="0.45">
      <c r="A56" t="s">
        <v>313</v>
      </c>
    </row>
    <row r="57" spans="1:1" x14ac:dyDescent="0.45">
      <c r="A57" t="s">
        <v>314</v>
      </c>
    </row>
    <row r="58" spans="1:1" x14ac:dyDescent="0.45">
      <c r="A58" t="s">
        <v>315</v>
      </c>
    </row>
    <row r="59" spans="1:1" x14ac:dyDescent="0.45">
      <c r="A59" t="s">
        <v>316</v>
      </c>
    </row>
    <row r="60" spans="1:1" x14ac:dyDescent="0.45">
      <c r="A60" t="s">
        <v>317</v>
      </c>
    </row>
    <row r="61" spans="1:1" x14ac:dyDescent="0.45">
      <c r="A61" t="s">
        <v>318</v>
      </c>
    </row>
    <row r="62" spans="1:1" x14ac:dyDescent="0.45">
      <c r="A62" t="s">
        <v>319</v>
      </c>
    </row>
    <row r="63" spans="1:1" x14ac:dyDescent="0.45">
      <c r="A63" t="s">
        <v>320</v>
      </c>
    </row>
    <row r="64" spans="1:1" x14ac:dyDescent="0.45">
      <c r="A64" t="s">
        <v>321</v>
      </c>
    </row>
    <row r="65" spans="1:1" x14ac:dyDescent="0.45">
      <c r="A65" t="s">
        <v>322</v>
      </c>
    </row>
    <row r="66" spans="1:1" x14ac:dyDescent="0.45">
      <c r="A66" t="s">
        <v>323</v>
      </c>
    </row>
    <row r="67" spans="1:1" x14ac:dyDescent="0.45">
      <c r="A67" t="s">
        <v>324</v>
      </c>
    </row>
    <row r="68" spans="1:1" x14ac:dyDescent="0.45">
      <c r="A68" t="s">
        <v>325</v>
      </c>
    </row>
    <row r="69" spans="1:1" x14ac:dyDescent="0.45">
      <c r="A69" t="s">
        <v>326</v>
      </c>
    </row>
    <row r="70" spans="1:1" x14ac:dyDescent="0.45">
      <c r="A70" t="s">
        <v>327</v>
      </c>
    </row>
    <row r="71" spans="1:1" x14ac:dyDescent="0.45">
      <c r="A71" t="s">
        <v>328</v>
      </c>
    </row>
    <row r="72" spans="1:1" x14ac:dyDescent="0.45">
      <c r="A72" t="s">
        <v>329</v>
      </c>
    </row>
    <row r="73" spans="1:1" x14ac:dyDescent="0.45">
      <c r="A73" t="s">
        <v>330</v>
      </c>
    </row>
    <row r="74" spans="1:1" x14ac:dyDescent="0.45">
      <c r="A74" t="s">
        <v>331</v>
      </c>
    </row>
    <row r="75" spans="1:1" x14ac:dyDescent="0.45">
      <c r="A75" t="s">
        <v>332</v>
      </c>
    </row>
    <row r="76" spans="1:1" x14ac:dyDescent="0.45">
      <c r="A76" t="s">
        <v>333</v>
      </c>
    </row>
    <row r="77" spans="1:1" x14ac:dyDescent="0.45">
      <c r="A77" t="s">
        <v>334</v>
      </c>
    </row>
    <row r="78" spans="1:1" x14ac:dyDescent="0.45">
      <c r="A78" t="s">
        <v>335</v>
      </c>
    </row>
    <row r="79" spans="1:1" x14ac:dyDescent="0.45">
      <c r="A79" t="s">
        <v>336</v>
      </c>
    </row>
    <row r="80" spans="1:1" x14ac:dyDescent="0.45">
      <c r="A80" t="s">
        <v>337</v>
      </c>
    </row>
    <row r="81" spans="1:1" x14ac:dyDescent="0.45">
      <c r="A81" t="s">
        <v>338</v>
      </c>
    </row>
    <row r="82" spans="1:1" x14ac:dyDescent="0.45">
      <c r="A82" t="s">
        <v>339</v>
      </c>
    </row>
    <row r="83" spans="1:1" x14ac:dyDescent="0.45">
      <c r="A83" t="s">
        <v>340</v>
      </c>
    </row>
    <row r="84" spans="1:1" x14ac:dyDescent="0.45">
      <c r="A84" t="s">
        <v>341</v>
      </c>
    </row>
    <row r="85" spans="1:1" x14ac:dyDescent="0.45">
      <c r="A85" t="s">
        <v>342</v>
      </c>
    </row>
    <row r="86" spans="1:1" x14ac:dyDescent="0.45">
      <c r="A86" t="s">
        <v>343</v>
      </c>
    </row>
    <row r="87" spans="1:1" x14ac:dyDescent="0.45">
      <c r="A87" t="s">
        <v>344</v>
      </c>
    </row>
    <row r="88" spans="1:1" x14ac:dyDescent="0.45">
      <c r="A88" t="s">
        <v>345</v>
      </c>
    </row>
    <row r="89" spans="1:1" x14ac:dyDescent="0.45">
      <c r="A89" t="s">
        <v>346</v>
      </c>
    </row>
    <row r="90" spans="1:1" x14ac:dyDescent="0.45">
      <c r="A90" t="s">
        <v>347</v>
      </c>
    </row>
    <row r="91" spans="1:1" x14ac:dyDescent="0.45">
      <c r="A91" t="s">
        <v>348</v>
      </c>
    </row>
    <row r="92" spans="1:1" x14ac:dyDescent="0.45">
      <c r="A92" t="s">
        <v>349</v>
      </c>
    </row>
    <row r="93" spans="1:1" x14ac:dyDescent="0.45">
      <c r="A93" t="s">
        <v>350</v>
      </c>
    </row>
    <row r="94" spans="1:1" x14ac:dyDescent="0.45">
      <c r="A94" t="s">
        <v>351</v>
      </c>
    </row>
    <row r="95" spans="1:1" x14ac:dyDescent="0.45">
      <c r="A95" t="s">
        <v>352</v>
      </c>
    </row>
    <row r="96" spans="1:1" x14ac:dyDescent="0.45">
      <c r="A96" t="s">
        <v>353</v>
      </c>
    </row>
    <row r="97" spans="1:1" x14ac:dyDescent="0.45">
      <c r="A97" t="s">
        <v>354</v>
      </c>
    </row>
    <row r="98" spans="1:1" x14ac:dyDescent="0.45">
      <c r="A98" t="s">
        <v>355</v>
      </c>
    </row>
    <row r="99" spans="1:1" x14ac:dyDescent="0.45">
      <c r="A99" t="s">
        <v>356</v>
      </c>
    </row>
    <row r="100" spans="1:1" x14ac:dyDescent="0.45">
      <c r="A100" t="s">
        <v>357</v>
      </c>
    </row>
    <row r="101" spans="1:1" x14ac:dyDescent="0.45">
      <c r="A101" t="s">
        <v>358</v>
      </c>
    </row>
    <row r="102" spans="1:1" x14ac:dyDescent="0.45">
      <c r="A102" t="s">
        <v>359</v>
      </c>
    </row>
    <row r="103" spans="1:1" x14ac:dyDescent="0.45">
      <c r="A103" t="s">
        <v>360</v>
      </c>
    </row>
    <row r="104" spans="1:1" x14ac:dyDescent="0.45">
      <c r="A104" t="s">
        <v>361</v>
      </c>
    </row>
    <row r="105" spans="1:1" x14ac:dyDescent="0.45">
      <c r="A105" t="s">
        <v>362</v>
      </c>
    </row>
    <row r="106" spans="1:1" x14ac:dyDescent="0.45">
      <c r="A106" t="s">
        <v>363</v>
      </c>
    </row>
    <row r="107" spans="1:1" x14ac:dyDescent="0.45">
      <c r="A107" t="s">
        <v>364</v>
      </c>
    </row>
    <row r="108" spans="1:1" x14ac:dyDescent="0.45">
      <c r="A108" t="s">
        <v>365</v>
      </c>
    </row>
    <row r="109" spans="1:1" x14ac:dyDescent="0.45">
      <c r="A109" t="s">
        <v>366</v>
      </c>
    </row>
    <row r="110" spans="1:1" x14ac:dyDescent="0.45">
      <c r="A110" t="s">
        <v>367</v>
      </c>
    </row>
    <row r="111" spans="1:1" x14ac:dyDescent="0.45">
      <c r="A111" t="s">
        <v>368</v>
      </c>
    </row>
    <row r="112" spans="1:1" x14ac:dyDescent="0.45">
      <c r="A112" t="s">
        <v>369</v>
      </c>
    </row>
    <row r="113" spans="1:1" x14ac:dyDescent="0.45">
      <c r="A113" t="s">
        <v>370</v>
      </c>
    </row>
    <row r="114" spans="1:1" x14ac:dyDescent="0.45">
      <c r="A114" t="s">
        <v>371</v>
      </c>
    </row>
    <row r="115" spans="1:1" x14ac:dyDescent="0.45">
      <c r="A115" t="s">
        <v>372</v>
      </c>
    </row>
    <row r="116" spans="1:1" x14ac:dyDescent="0.45">
      <c r="A116" t="s">
        <v>373</v>
      </c>
    </row>
    <row r="117" spans="1:1" x14ac:dyDescent="0.45">
      <c r="A117" t="s">
        <v>374</v>
      </c>
    </row>
    <row r="118" spans="1:1" x14ac:dyDescent="0.45">
      <c r="A118" t="s">
        <v>375</v>
      </c>
    </row>
    <row r="119" spans="1:1" x14ac:dyDescent="0.45">
      <c r="A119" t="s">
        <v>376</v>
      </c>
    </row>
    <row r="120" spans="1:1" x14ac:dyDescent="0.45">
      <c r="A120" t="s">
        <v>377</v>
      </c>
    </row>
    <row r="121" spans="1:1" x14ac:dyDescent="0.45">
      <c r="A121" t="s">
        <v>378</v>
      </c>
    </row>
    <row r="122" spans="1:1" x14ac:dyDescent="0.45">
      <c r="A122" t="s">
        <v>379</v>
      </c>
    </row>
    <row r="123" spans="1:1" x14ac:dyDescent="0.45">
      <c r="A123" t="s">
        <v>380</v>
      </c>
    </row>
    <row r="124" spans="1:1" x14ac:dyDescent="0.45">
      <c r="A124" t="s">
        <v>381</v>
      </c>
    </row>
    <row r="125" spans="1:1" x14ac:dyDescent="0.45">
      <c r="A125" t="s">
        <v>382</v>
      </c>
    </row>
    <row r="126" spans="1:1" x14ac:dyDescent="0.45">
      <c r="A126" t="s">
        <v>383</v>
      </c>
    </row>
    <row r="127" spans="1:1" x14ac:dyDescent="0.45">
      <c r="A127" t="s">
        <v>384</v>
      </c>
    </row>
    <row r="128" spans="1:1" x14ac:dyDescent="0.45">
      <c r="A128" t="s">
        <v>385</v>
      </c>
    </row>
    <row r="129" spans="1:1" x14ac:dyDescent="0.45">
      <c r="A129" t="s">
        <v>386</v>
      </c>
    </row>
    <row r="130" spans="1:1" x14ac:dyDescent="0.45">
      <c r="A130" t="s">
        <v>387</v>
      </c>
    </row>
    <row r="131" spans="1:1" x14ac:dyDescent="0.45">
      <c r="A131" t="s">
        <v>388</v>
      </c>
    </row>
    <row r="132" spans="1:1" x14ac:dyDescent="0.45">
      <c r="A132" t="s">
        <v>389</v>
      </c>
    </row>
    <row r="133" spans="1:1" x14ac:dyDescent="0.45">
      <c r="A133" t="s">
        <v>390</v>
      </c>
    </row>
    <row r="134" spans="1:1" x14ac:dyDescent="0.45">
      <c r="A134" t="s">
        <v>391</v>
      </c>
    </row>
    <row r="135" spans="1:1" x14ac:dyDescent="0.45">
      <c r="A135" t="s">
        <v>392</v>
      </c>
    </row>
    <row r="136" spans="1:1" x14ac:dyDescent="0.45">
      <c r="A136" t="s">
        <v>393</v>
      </c>
    </row>
    <row r="137" spans="1:1" x14ac:dyDescent="0.45">
      <c r="A137" t="s">
        <v>394</v>
      </c>
    </row>
    <row r="138" spans="1:1" x14ac:dyDescent="0.45">
      <c r="A138" t="s">
        <v>395</v>
      </c>
    </row>
    <row r="139" spans="1:1" x14ac:dyDescent="0.45">
      <c r="A139" t="s">
        <v>396</v>
      </c>
    </row>
    <row r="140" spans="1:1" x14ac:dyDescent="0.45">
      <c r="A140" t="s">
        <v>397</v>
      </c>
    </row>
    <row r="141" spans="1:1" x14ac:dyDescent="0.45">
      <c r="A141" t="s">
        <v>398</v>
      </c>
    </row>
    <row r="142" spans="1:1" x14ac:dyDescent="0.45">
      <c r="A142" t="s">
        <v>399</v>
      </c>
    </row>
    <row r="143" spans="1:1" x14ac:dyDescent="0.45">
      <c r="A143" t="s">
        <v>400</v>
      </c>
    </row>
    <row r="144" spans="1:1" x14ac:dyDescent="0.45">
      <c r="A144" t="s">
        <v>401</v>
      </c>
    </row>
    <row r="145" spans="1:1" x14ac:dyDescent="0.45">
      <c r="A145" t="s">
        <v>402</v>
      </c>
    </row>
    <row r="146" spans="1:1" x14ac:dyDescent="0.45">
      <c r="A146" t="s">
        <v>403</v>
      </c>
    </row>
    <row r="147" spans="1:1" x14ac:dyDescent="0.45">
      <c r="A147" t="s">
        <v>404</v>
      </c>
    </row>
    <row r="148" spans="1:1" x14ac:dyDescent="0.45">
      <c r="A148" t="s">
        <v>405</v>
      </c>
    </row>
    <row r="149" spans="1:1" x14ac:dyDescent="0.45">
      <c r="A149" t="s">
        <v>406</v>
      </c>
    </row>
    <row r="150" spans="1:1" x14ac:dyDescent="0.45">
      <c r="A150" t="s">
        <v>407</v>
      </c>
    </row>
    <row r="151" spans="1:1" x14ac:dyDescent="0.45">
      <c r="A151" t="s">
        <v>408</v>
      </c>
    </row>
    <row r="152" spans="1:1" x14ac:dyDescent="0.45">
      <c r="A152" t="s">
        <v>409</v>
      </c>
    </row>
    <row r="153" spans="1:1" x14ac:dyDescent="0.45">
      <c r="A153" t="s">
        <v>410</v>
      </c>
    </row>
    <row r="154" spans="1:1" x14ac:dyDescent="0.45">
      <c r="A154" t="s">
        <v>411</v>
      </c>
    </row>
    <row r="155" spans="1:1" x14ac:dyDescent="0.45">
      <c r="A155" t="s">
        <v>412</v>
      </c>
    </row>
    <row r="156" spans="1:1" x14ac:dyDescent="0.45">
      <c r="A156" t="s">
        <v>413</v>
      </c>
    </row>
    <row r="157" spans="1:1" x14ac:dyDescent="0.45">
      <c r="A157" t="s">
        <v>414</v>
      </c>
    </row>
    <row r="158" spans="1:1" x14ac:dyDescent="0.45">
      <c r="A158" t="s">
        <v>415</v>
      </c>
    </row>
    <row r="159" spans="1:1" x14ac:dyDescent="0.45">
      <c r="A159" t="s">
        <v>416</v>
      </c>
    </row>
    <row r="160" spans="1:1" x14ac:dyDescent="0.45">
      <c r="A160" t="s">
        <v>417</v>
      </c>
    </row>
    <row r="161" spans="1:1" x14ac:dyDescent="0.45">
      <c r="A161" t="s">
        <v>418</v>
      </c>
    </row>
    <row r="162" spans="1:1" x14ac:dyDescent="0.45">
      <c r="A162" t="s">
        <v>419</v>
      </c>
    </row>
    <row r="163" spans="1:1" x14ac:dyDescent="0.45">
      <c r="A163" t="s">
        <v>420</v>
      </c>
    </row>
    <row r="164" spans="1:1" x14ac:dyDescent="0.45">
      <c r="A164" t="s">
        <v>421</v>
      </c>
    </row>
    <row r="165" spans="1:1" x14ac:dyDescent="0.45">
      <c r="A165" t="s">
        <v>422</v>
      </c>
    </row>
    <row r="166" spans="1:1" x14ac:dyDescent="0.45">
      <c r="A166" t="s">
        <v>423</v>
      </c>
    </row>
    <row r="167" spans="1:1" x14ac:dyDescent="0.45">
      <c r="A167" t="s">
        <v>424</v>
      </c>
    </row>
    <row r="168" spans="1:1" x14ac:dyDescent="0.45">
      <c r="A168" t="s">
        <v>425</v>
      </c>
    </row>
    <row r="169" spans="1:1" x14ac:dyDescent="0.45">
      <c r="A169" t="s">
        <v>426</v>
      </c>
    </row>
    <row r="170" spans="1:1" x14ac:dyDescent="0.45">
      <c r="A170" t="s">
        <v>427</v>
      </c>
    </row>
    <row r="171" spans="1:1" x14ac:dyDescent="0.45">
      <c r="A171" t="s">
        <v>428</v>
      </c>
    </row>
    <row r="172" spans="1:1" x14ac:dyDescent="0.45">
      <c r="A172" t="s">
        <v>429</v>
      </c>
    </row>
    <row r="173" spans="1:1" x14ac:dyDescent="0.45">
      <c r="A173" t="s">
        <v>430</v>
      </c>
    </row>
    <row r="174" spans="1:1" x14ac:dyDescent="0.45">
      <c r="A174" t="s">
        <v>431</v>
      </c>
    </row>
    <row r="175" spans="1:1" x14ac:dyDescent="0.45">
      <c r="A175" t="s">
        <v>432</v>
      </c>
    </row>
    <row r="176" spans="1:1" x14ac:dyDescent="0.45">
      <c r="A176" t="s">
        <v>433</v>
      </c>
    </row>
    <row r="177" spans="1:1" x14ac:dyDescent="0.45">
      <c r="A177" t="s">
        <v>434</v>
      </c>
    </row>
    <row r="178" spans="1:1" x14ac:dyDescent="0.45">
      <c r="A178" t="s">
        <v>435</v>
      </c>
    </row>
    <row r="179" spans="1:1" x14ac:dyDescent="0.45">
      <c r="A179" t="s">
        <v>436</v>
      </c>
    </row>
    <row r="180" spans="1:1" x14ac:dyDescent="0.45">
      <c r="A180" t="s">
        <v>437</v>
      </c>
    </row>
    <row r="181" spans="1:1" x14ac:dyDescent="0.45">
      <c r="A181" t="s">
        <v>438</v>
      </c>
    </row>
    <row r="182" spans="1:1" x14ac:dyDescent="0.45">
      <c r="A182" t="s">
        <v>439</v>
      </c>
    </row>
    <row r="183" spans="1:1" x14ac:dyDescent="0.45">
      <c r="A183" t="s">
        <v>440</v>
      </c>
    </row>
    <row r="184" spans="1:1" x14ac:dyDescent="0.45">
      <c r="A184" t="s">
        <v>441</v>
      </c>
    </row>
    <row r="185" spans="1:1" x14ac:dyDescent="0.45">
      <c r="A185" t="s">
        <v>442</v>
      </c>
    </row>
    <row r="186" spans="1:1" x14ac:dyDescent="0.45">
      <c r="A186" t="s">
        <v>443</v>
      </c>
    </row>
    <row r="187" spans="1:1" x14ac:dyDescent="0.45">
      <c r="A187" t="s">
        <v>444</v>
      </c>
    </row>
    <row r="188" spans="1:1" x14ac:dyDescent="0.45">
      <c r="A188" t="s">
        <v>445</v>
      </c>
    </row>
    <row r="189" spans="1:1" x14ac:dyDescent="0.45">
      <c r="A189" t="s">
        <v>446</v>
      </c>
    </row>
    <row r="190" spans="1:1" x14ac:dyDescent="0.45">
      <c r="A190" t="s">
        <v>447</v>
      </c>
    </row>
    <row r="191" spans="1:1" x14ac:dyDescent="0.45">
      <c r="A191" t="s">
        <v>448</v>
      </c>
    </row>
    <row r="192" spans="1:1" x14ac:dyDescent="0.45">
      <c r="A192" t="s">
        <v>449</v>
      </c>
    </row>
    <row r="193" spans="1:1" x14ac:dyDescent="0.45">
      <c r="A193" t="s">
        <v>450</v>
      </c>
    </row>
    <row r="194" spans="1:1" x14ac:dyDescent="0.45">
      <c r="A194" t="s">
        <v>451</v>
      </c>
    </row>
    <row r="195" spans="1:1" x14ac:dyDescent="0.45">
      <c r="A195" t="s">
        <v>452</v>
      </c>
    </row>
    <row r="196" spans="1:1" x14ac:dyDescent="0.45">
      <c r="A196" t="s">
        <v>453</v>
      </c>
    </row>
    <row r="197" spans="1:1" x14ac:dyDescent="0.45">
      <c r="A197" t="s">
        <v>454</v>
      </c>
    </row>
    <row r="198" spans="1:1" x14ac:dyDescent="0.45">
      <c r="A198" t="s">
        <v>455</v>
      </c>
    </row>
    <row r="199" spans="1:1" x14ac:dyDescent="0.45">
      <c r="A199" t="s">
        <v>456</v>
      </c>
    </row>
    <row r="200" spans="1:1" x14ac:dyDescent="0.45">
      <c r="A200" t="s">
        <v>457</v>
      </c>
    </row>
    <row r="201" spans="1:1" x14ac:dyDescent="0.45">
      <c r="A201" t="s">
        <v>458</v>
      </c>
    </row>
    <row r="202" spans="1:1" x14ac:dyDescent="0.45">
      <c r="A202" t="s">
        <v>459</v>
      </c>
    </row>
    <row r="203" spans="1:1" x14ac:dyDescent="0.45">
      <c r="A203" t="s">
        <v>460</v>
      </c>
    </row>
    <row r="204" spans="1:1" x14ac:dyDescent="0.45">
      <c r="A204" t="s">
        <v>461</v>
      </c>
    </row>
    <row r="205" spans="1:1" x14ac:dyDescent="0.45">
      <c r="A205" t="s">
        <v>462</v>
      </c>
    </row>
    <row r="206" spans="1:1" x14ac:dyDescent="0.45">
      <c r="A206" t="s">
        <v>463</v>
      </c>
    </row>
    <row r="207" spans="1:1" x14ac:dyDescent="0.45">
      <c r="A207" t="s">
        <v>464</v>
      </c>
    </row>
    <row r="208" spans="1:1" x14ac:dyDescent="0.45">
      <c r="A208" t="s">
        <v>465</v>
      </c>
    </row>
    <row r="209" spans="1:1" x14ac:dyDescent="0.45">
      <c r="A209" t="s">
        <v>466</v>
      </c>
    </row>
    <row r="210" spans="1:1" x14ac:dyDescent="0.45">
      <c r="A210" t="s">
        <v>467</v>
      </c>
    </row>
    <row r="211" spans="1:1" x14ac:dyDescent="0.45">
      <c r="A211" t="s">
        <v>468</v>
      </c>
    </row>
    <row r="212" spans="1:1" x14ac:dyDescent="0.45">
      <c r="A212" t="s">
        <v>469</v>
      </c>
    </row>
    <row r="213" spans="1:1" x14ac:dyDescent="0.45">
      <c r="A213" t="s">
        <v>470</v>
      </c>
    </row>
    <row r="214" spans="1:1" x14ac:dyDescent="0.45">
      <c r="A214" t="s">
        <v>471</v>
      </c>
    </row>
    <row r="215" spans="1:1" x14ac:dyDescent="0.45">
      <c r="A215" t="s">
        <v>472</v>
      </c>
    </row>
    <row r="216" spans="1:1" x14ac:dyDescent="0.45">
      <c r="A216" t="s">
        <v>473</v>
      </c>
    </row>
    <row r="217" spans="1:1" x14ac:dyDescent="0.45">
      <c r="A217" t="s">
        <v>474</v>
      </c>
    </row>
    <row r="218" spans="1:1" x14ac:dyDescent="0.45">
      <c r="A218" t="s">
        <v>475</v>
      </c>
    </row>
    <row r="219" spans="1:1" x14ac:dyDescent="0.45">
      <c r="A219" t="s">
        <v>476</v>
      </c>
    </row>
    <row r="220" spans="1:1" x14ac:dyDescent="0.45">
      <c r="A220" t="s">
        <v>477</v>
      </c>
    </row>
    <row r="221" spans="1:1" x14ac:dyDescent="0.45">
      <c r="A221" t="s">
        <v>478</v>
      </c>
    </row>
    <row r="222" spans="1:1" x14ac:dyDescent="0.45">
      <c r="A222" t="s">
        <v>479</v>
      </c>
    </row>
    <row r="223" spans="1:1" x14ac:dyDescent="0.45">
      <c r="A223" t="s">
        <v>480</v>
      </c>
    </row>
    <row r="224" spans="1:1" x14ac:dyDescent="0.45">
      <c r="A224" t="s">
        <v>481</v>
      </c>
    </row>
    <row r="225" spans="1:1" x14ac:dyDescent="0.45">
      <c r="A225" t="s">
        <v>482</v>
      </c>
    </row>
    <row r="226" spans="1:1" x14ac:dyDescent="0.45">
      <c r="A226" t="s">
        <v>483</v>
      </c>
    </row>
    <row r="227" spans="1:1" x14ac:dyDescent="0.45">
      <c r="A227" t="s">
        <v>484</v>
      </c>
    </row>
    <row r="228" spans="1:1" x14ac:dyDescent="0.45">
      <c r="A228" t="s">
        <v>485</v>
      </c>
    </row>
    <row r="229" spans="1:1" x14ac:dyDescent="0.45">
      <c r="A229" t="s">
        <v>486</v>
      </c>
    </row>
    <row r="230" spans="1:1" x14ac:dyDescent="0.45">
      <c r="A230" t="s">
        <v>487</v>
      </c>
    </row>
    <row r="231" spans="1:1" x14ac:dyDescent="0.45">
      <c r="A231" t="s">
        <v>488</v>
      </c>
    </row>
    <row r="232" spans="1:1" x14ac:dyDescent="0.45">
      <c r="A232" t="s">
        <v>489</v>
      </c>
    </row>
    <row r="233" spans="1:1" x14ac:dyDescent="0.45">
      <c r="A233" t="s">
        <v>490</v>
      </c>
    </row>
    <row r="234" spans="1:1" x14ac:dyDescent="0.45">
      <c r="A234" t="s">
        <v>491</v>
      </c>
    </row>
    <row r="235" spans="1:1" x14ac:dyDescent="0.45">
      <c r="A235" t="s">
        <v>492</v>
      </c>
    </row>
    <row r="236" spans="1:1" x14ac:dyDescent="0.45">
      <c r="A236" t="s">
        <v>493</v>
      </c>
    </row>
    <row r="237" spans="1:1" x14ac:dyDescent="0.45">
      <c r="A237" t="s">
        <v>494</v>
      </c>
    </row>
    <row r="238" spans="1:1" x14ac:dyDescent="0.45">
      <c r="A238" t="s">
        <v>495</v>
      </c>
    </row>
    <row r="239" spans="1:1" x14ac:dyDescent="0.45">
      <c r="A239" t="s">
        <v>496</v>
      </c>
    </row>
    <row r="240" spans="1:1" x14ac:dyDescent="0.45">
      <c r="A240" t="s">
        <v>497</v>
      </c>
    </row>
    <row r="241" spans="1:1" x14ac:dyDescent="0.45">
      <c r="A241" t="s">
        <v>498</v>
      </c>
    </row>
    <row r="242" spans="1:1" x14ac:dyDescent="0.45">
      <c r="A242" t="s">
        <v>499</v>
      </c>
    </row>
    <row r="243" spans="1:1" x14ac:dyDescent="0.45">
      <c r="A243" t="s">
        <v>500</v>
      </c>
    </row>
    <row r="244" spans="1:1" x14ac:dyDescent="0.45">
      <c r="A244" t="s">
        <v>501</v>
      </c>
    </row>
    <row r="245" spans="1:1" x14ac:dyDescent="0.45">
      <c r="A245" t="s">
        <v>502</v>
      </c>
    </row>
    <row r="246" spans="1:1" x14ac:dyDescent="0.45">
      <c r="A246" t="s">
        <v>503</v>
      </c>
    </row>
    <row r="247" spans="1:1" x14ac:dyDescent="0.45">
      <c r="A247" t="s">
        <v>504</v>
      </c>
    </row>
    <row r="248" spans="1:1" x14ac:dyDescent="0.45">
      <c r="A248" t="s">
        <v>505</v>
      </c>
    </row>
    <row r="249" spans="1:1" x14ac:dyDescent="0.45">
      <c r="A249" t="s">
        <v>506</v>
      </c>
    </row>
    <row r="250" spans="1:1" x14ac:dyDescent="0.45">
      <c r="A250" t="s">
        <v>507</v>
      </c>
    </row>
    <row r="251" spans="1:1" x14ac:dyDescent="0.45">
      <c r="A251" t="s">
        <v>508</v>
      </c>
    </row>
    <row r="252" spans="1:1" x14ac:dyDescent="0.45">
      <c r="A252" t="s">
        <v>509</v>
      </c>
    </row>
    <row r="253" spans="1:1" x14ac:dyDescent="0.45">
      <c r="A253" t="s">
        <v>510</v>
      </c>
    </row>
    <row r="254" spans="1:1" x14ac:dyDescent="0.45">
      <c r="A254" t="s">
        <v>511</v>
      </c>
    </row>
    <row r="255" spans="1:1" x14ac:dyDescent="0.45">
      <c r="A255" t="s">
        <v>512</v>
      </c>
    </row>
    <row r="256" spans="1:1" x14ac:dyDescent="0.45">
      <c r="A256" t="s">
        <v>513</v>
      </c>
    </row>
    <row r="257" spans="1:1" x14ac:dyDescent="0.45">
      <c r="A257" t="s">
        <v>514</v>
      </c>
    </row>
    <row r="258" spans="1:1" x14ac:dyDescent="0.45">
      <c r="A258" t="s">
        <v>515</v>
      </c>
    </row>
    <row r="259" spans="1:1" x14ac:dyDescent="0.45">
      <c r="A259" t="s">
        <v>516</v>
      </c>
    </row>
    <row r="260" spans="1:1" x14ac:dyDescent="0.45">
      <c r="A260" t="s">
        <v>517</v>
      </c>
    </row>
    <row r="261" spans="1:1" x14ac:dyDescent="0.45">
      <c r="A261" t="s">
        <v>518</v>
      </c>
    </row>
    <row r="262" spans="1:1" x14ac:dyDescent="0.45">
      <c r="A262" t="s">
        <v>519</v>
      </c>
    </row>
    <row r="263" spans="1:1" x14ac:dyDescent="0.45">
      <c r="A263" t="s">
        <v>520</v>
      </c>
    </row>
    <row r="264" spans="1:1" x14ac:dyDescent="0.45">
      <c r="A264" t="s">
        <v>521</v>
      </c>
    </row>
    <row r="265" spans="1:1" x14ac:dyDescent="0.45">
      <c r="A265" t="s">
        <v>522</v>
      </c>
    </row>
    <row r="266" spans="1:1" x14ac:dyDescent="0.45">
      <c r="A266" t="s">
        <v>523</v>
      </c>
    </row>
    <row r="267" spans="1:1" x14ac:dyDescent="0.45">
      <c r="A267" t="s">
        <v>524</v>
      </c>
    </row>
    <row r="268" spans="1:1" x14ac:dyDescent="0.45">
      <c r="A268" t="s">
        <v>525</v>
      </c>
    </row>
    <row r="269" spans="1:1" x14ac:dyDescent="0.45">
      <c r="A269" t="s">
        <v>526</v>
      </c>
    </row>
    <row r="270" spans="1:1" x14ac:dyDescent="0.45">
      <c r="A270" t="s">
        <v>527</v>
      </c>
    </row>
    <row r="271" spans="1:1" x14ac:dyDescent="0.45">
      <c r="A271" t="s">
        <v>528</v>
      </c>
    </row>
    <row r="272" spans="1:1" x14ac:dyDescent="0.45">
      <c r="A272" t="s">
        <v>529</v>
      </c>
    </row>
    <row r="273" spans="1:1" x14ac:dyDescent="0.45">
      <c r="A273" t="s">
        <v>530</v>
      </c>
    </row>
    <row r="274" spans="1:1" x14ac:dyDescent="0.45">
      <c r="A274" t="s">
        <v>531</v>
      </c>
    </row>
    <row r="275" spans="1:1" x14ac:dyDescent="0.45">
      <c r="A275" t="s">
        <v>532</v>
      </c>
    </row>
    <row r="276" spans="1:1" x14ac:dyDescent="0.45">
      <c r="A276" t="s">
        <v>533</v>
      </c>
    </row>
    <row r="277" spans="1:1" x14ac:dyDescent="0.45">
      <c r="A277" t="s">
        <v>534</v>
      </c>
    </row>
    <row r="278" spans="1:1" x14ac:dyDescent="0.45">
      <c r="A278" t="s">
        <v>535</v>
      </c>
    </row>
    <row r="279" spans="1:1" x14ac:dyDescent="0.45">
      <c r="A279" t="s">
        <v>536</v>
      </c>
    </row>
    <row r="280" spans="1:1" x14ac:dyDescent="0.45">
      <c r="A280" t="s">
        <v>537</v>
      </c>
    </row>
    <row r="281" spans="1:1" x14ac:dyDescent="0.45">
      <c r="A281" t="s">
        <v>538</v>
      </c>
    </row>
    <row r="282" spans="1:1" x14ac:dyDescent="0.45">
      <c r="A282" t="s">
        <v>539</v>
      </c>
    </row>
    <row r="283" spans="1:1" x14ac:dyDescent="0.45">
      <c r="A283" t="s">
        <v>540</v>
      </c>
    </row>
    <row r="284" spans="1:1" x14ac:dyDescent="0.45">
      <c r="A284" t="s">
        <v>541</v>
      </c>
    </row>
    <row r="285" spans="1:1" x14ac:dyDescent="0.45">
      <c r="A285" t="s">
        <v>542</v>
      </c>
    </row>
    <row r="286" spans="1:1" x14ac:dyDescent="0.45">
      <c r="A286" t="s">
        <v>543</v>
      </c>
    </row>
    <row r="287" spans="1:1" x14ac:dyDescent="0.45">
      <c r="A287" t="s">
        <v>544</v>
      </c>
    </row>
    <row r="288" spans="1:1" x14ac:dyDescent="0.45">
      <c r="A288" t="s">
        <v>545</v>
      </c>
    </row>
    <row r="289" spans="1:1" x14ac:dyDescent="0.45">
      <c r="A289" t="s">
        <v>546</v>
      </c>
    </row>
    <row r="290" spans="1:1" x14ac:dyDescent="0.45">
      <c r="A290" t="s">
        <v>547</v>
      </c>
    </row>
    <row r="291" spans="1:1" x14ac:dyDescent="0.45">
      <c r="A291" t="s">
        <v>548</v>
      </c>
    </row>
    <row r="292" spans="1:1" x14ac:dyDescent="0.45">
      <c r="A292" t="s">
        <v>549</v>
      </c>
    </row>
    <row r="293" spans="1:1" x14ac:dyDescent="0.45">
      <c r="A293" t="s">
        <v>550</v>
      </c>
    </row>
    <row r="294" spans="1:1" x14ac:dyDescent="0.45">
      <c r="A294" t="s">
        <v>551</v>
      </c>
    </row>
    <row r="295" spans="1:1" x14ac:dyDescent="0.45">
      <c r="A295" t="s">
        <v>552</v>
      </c>
    </row>
    <row r="296" spans="1:1" x14ac:dyDescent="0.45">
      <c r="A296" t="s">
        <v>553</v>
      </c>
    </row>
    <row r="297" spans="1:1" x14ac:dyDescent="0.45">
      <c r="A297" t="s">
        <v>554</v>
      </c>
    </row>
    <row r="298" spans="1:1" x14ac:dyDescent="0.45">
      <c r="A298" t="s">
        <v>555</v>
      </c>
    </row>
    <row r="299" spans="1:1" x14ac:dyDescent="0.45">
      <c r="A299" t="s">
        <v>556</v>
      </c>
    </row>
    <row r="300" spans="1:1" x14ac:dyDescent="0.45">
      <c r="A300" t="s">
        <v>557</v>
      </c>
    </row>
    <row r="301" spans="1:1" x14ac:dyDescent="0.45">
      <c r="A301" t="s">
        <v>558</v>
      </c>
    </row>
    <row r="302" spans="1:1" x14ac:dyDescent="0.45">
      <c r="A302" t="s">
        <v>559</v>
      </c>
    </row>
    <row r="303" spans="1:1" x14ac:dyDescent="0.45">
      <c r="A303" t="s">
        <v>560</v>
      </c>
    </row>
    <row r="304" spans="1:1" x14ac:dyDescent="0.45">
      <c r="A304" t="s">
        <v>561</v>
      </c>
    </row>
    <row r="305" spans="1:1" x14ac:dyDescent="0.45">
      <c r="A305" t="s">
        <v>562</v>
      </c>
    </row>
    <row r="306" spans="1:1" x14ac:dyDescent="0.45">
      <c r="A306" t="s">
        <v>563</v>
      </c>
    </row>
    <row r="307" spans="1:1" x14ac:dyDescent="0.45">
      <c r="A307" t="s">
        <v>564</v>
      </c>
    </row>
    <row r="308" spans="1:1" x14ac:dyDescent="0.45">
      <c r="A308" t="s">
        <v>565</v>
      </c>
    </row>
    <row r="309" spans="1:1" x14ac:dyDescent="0.45">
      <c r="A309" t="s">
        <v>566</v>
      </c>
    </row>
    <row r="310" spans="1:1" x14ac:dyDescent="0.45">
      <c r="A310" t="s">
        <v>567</v>
      </c>
    </row>
    <row r="311" spans="1:1" x14ac:dyDescent="0.45">
      <c r="A311" t="s">
        <v>568</v>
      </c>
    </row>
    <row r="312" spans="1:1" x14ac:dyDescent="0.45">
      <c r="A312" t="s">
        <v>569</v>
      </c>
    </row>
    <row r="313" spans="1:1" x14ac:dyDescent="0.45">
      <c r="A313" t="s">
        <v>570</v>
      </c>
    </row>
    <row r="314" spans="1:1" x14ac:dyDescent="0.45">
      <c r="A314" t="s">
        <v>571</v>
      </c>
    </row>
    <row r="315" spans="1:1" x14ac:dyDescent="0.45">
      <c r="A315" t="s">
        <v>572</v>
      </c>
    </row>
    <row r="316" spans="1:1" x14ac:dyDescent="0.45">
      <c r="A316" t="s">
        <v>573</v>
      </c>
    </row>
    <row r="317" spans="1:1" x14ac:dyDescent="0.45">
      <c r="A317" t="s">
        <v>574</v>
      </c>
    </row>
    <row r="318" spans="1:1" x14ac:dyDescent="0.45">
      <c r="A318" t="s">
        <v>575</v>
      </c>
    </row>
    <row r="319" spans="1:1" x14ac:dyDescent="0.45">
      <c r="A319" t="s">
        <v>576</v>
      </c>
    </row>
    <row r="320" spans="1:1" x14ac:dyDescent="0.45">
      <c r="A320" t="s">
        <v>577</v>
      </c>
    </row>
    <row r="321" spans="1:1" x14ac:dyDescent="0.45">
      <c r="A321" t="s">
        <v>578</v>
      </c>
    </row>
    <row r="322" spans="1:1" x14ac:dyDescent="0.45">
      <c r="A322" t="s">
        <v>579</v>
      </c>
    </row>
    <row r="323" spans="1:1" x14ac:dyDescent="0.45">
      <c r="A323" t="s">
        <v>580</v>
      </c>
    </row>
    <row r="324" spans="1:1" x14ac:dyDescent="0.45">
      <c r="A324" t="s">
        <v>581</v>
      </c>
    </row>
    <row r="325" spans="1:1" x14ac:dyDescent="0.45">
      <c r="A325" t="s">
        <v>582</v>
      </c>
    </row>
    <row r="326" spans="1:1" x14ac:dyDescent="0.45">
      <c r="A326" t="s">
        <v>583</v>
      </c>
    </row>
    <row r="327" spans="1:1" x14ac:dyDescent="0.45">
      <c r="A327" t="s">
        <v>584</v>
      </c>
    </row>
    <row r="328" spans="1:1" x14ac:dyDescent="0.45">
      <c r="A328" t="s">
        <v>585</v>
      </c>
    </row>
    <row r="329" spans="1:1" x14ac:dyDescent="0.45">
      <c r="A329" t="s">
        <v>586</v>
      </c>
    </row>
    <row r="330" spans="1:1" x14ac:dyDescent="0.45">
      <c r="A330" t="s">
        <v>587</v>
      </c>
    </row>
    <row r="331" spans="1:1" x14ac:dyDescent="0.45">
      <c r="A331" t="s">
        <v>588</v>
      </c>
    </row>
    <row r="332" spans="1:1" x14ac:dyDescent="0.45">
      <c r="A332" t="s">
        <v>589</v>
      </c>
    </row>
    <row r="333" spans="1:1" x14ac:dyDescent="0.45">
      <c r="A333" t="s">
        <v>590</v>
      </c>
    </row>
    <row r="334" spans="1:1" x14ac:dyDescent="0.45">
      <c r="A334" t="s">
        <v>591</v>
      </c>
    </row>
    <row r="335" spans="1:1" x14ac:dyDescent="0.45">
      <c r="A335" t="s">
        <v>592</v>
      </c>
    </row>
    <row r="336" spans="1:1" x14ac:dyDescent="0.45">
      <c r="A336" t="s">
        <v>593</v>
      </c>
    </row>
    <row r="337" spans="1:1" x14ac:dyDescent="0.45">
      <c r="A337" t="s">
        <v>594</v>
      </c>
    </row>
    <row r="338" spans="1:1" x14ac:dyDescent="0.45">
      <c r="A338" t="s">
        <v>595</v>
      </c>
    </row>
    <row r="339" spans="1:1" x14ac:dyDescent="0.45">
      <c r="A339" t="s">
        <v>596</v>
      </c>
    </row>
    <row r="340" spans="1:1" x14ac:dyDescent="0.45">
      <c r="A340" t="s">
        <v>597</v>
      </c>
    </row>
    <row r="341" spans="1:1" x14ac:dyDescent="0.45">
      <c r="A341" t="s">
        <v>598</v>
      </c>
    </row>
    <row r="342" spans="1:1" x14ac:dyDescent="0.45">
      <c r="A342" t="s">
        <v>599</v>
      </c>
    </row>
    <row r="343" spans="1:1" x14ac:dyDescent="0.45">
      <c r="A343" t="s">
        <v>600</v>
      </c>
    </row>
    <row r="344" spans="1:1" x14ac:dyDescent="0.45">
      <c r="A344" t="s">
        <v>601</v>
      </c>
    </row>
    <row r="345" spans="1:1" x14ac:dyDescent="0.45">
      <c r="A345" t="s">
        <v>602</v>
      </c>
    </row>
    <row r="346" spans="1:1" x14ac:dyDescent="0.45">
      <c r="A346" t="s">
        <v>603</v>
      </c>
    </row>
    <row r="347" spans="1:1" x14ac:dyDescent="0.45">
      <c r="A347" t="s">
        <v>604</v>
      </c>
    </row>
    <row r="348" spans="1:1" x14ac:dyDescent="0.45">
      <c r="A348" t="s">
        <v>605</v>
      </c>
    </row>
    <row r="349" spans="1:1" x14ac:dyDescent="0.45">
      <c r="A349" t="s">
        <v>606</v>
      </c>
    </row>
    <row r="350" spans="1:1" x14ac:dyDescent="0.45">
      <c r="A350" t="s">
        <v>607</v>
      </c>
    </row>
    <row r="351" spans="1:1" x14ac:dyDescent="0.45">
      <c r="A351" t="s">
        <v>608</v>
      </c>
    </row>
    <row r="352" spans="1:1" x14ac:dyDescent="0.45">
      <c r="A352" t="s">
        <v>609</v>
      </c>
    </row>
    <row r="353" spans="1:1" x14ac:dyDescent="0.45">
      <c r="A353" t="s">
        <v>610</v>
      </c>
    </row>
    <row r="354" spans="1:1" x14ac:dyDescent="0.45">
      <c r="A354" t="s">
        <v>611</v>
      </c>
    </row>
    <row r="355" spans="1:1" x14ac:dyDescent="0.45">
      <c r="A355" t="s">
        <v>612</v>
      </c>
    </row>
    <row r="356" spans="1:1" x14ac:dyDescent="0.45">
      <c r="A356" t="s">
        <v>613</v>
      </c>
    </row>
    <row r="357" spans="1:1" x14ac:dyDescent="0.45">
      <c r="A357" t="s">
        <v>614</v>
      </c>
    </row>
    <row r="358" spans="1:1" x14ac:dyDescent="0.45">
      <c r="A358" t="s">
        <v>615</v>
      </c>
    </row>
    <row r="359" spans="1:1" x14ac:dyDescent="0.45">
      <c r="A359" t="s">
        <v>616</v>
      </c>
    </row>
    <row r="360" spans="1:1" x14ac:dyDescent="0.45">
      <c r="A360" t="s">
        <v>617</v>
      </c>
    </row>
    <row r="361" spans="1:1" x14ac:dyDescent="0.45">
      <c r="A361" t="s">
        <v>618</v>
      </c>
    </row>
    <row r="362" spans="1:1" x14ac:dyDescent="0.45">
      <c r="A362" t="s">
        <v>619</v>
      </c>
    </row>
    <row r="363" spans="1:1" x14ac:dyDescent="0.45">
      <c r="A363" t="s">
        <v>620</v>
      </c>
    </row>
    <row r="364" spans="1:1" x14ac:dyDescent="0.45">
      <c r="A364" t="s">
        <v>621</v>
      </c>
    </row>
    <row r="365" spans="1:1" x14ac:dyDescent="0.45">
      <c r="A365" t="s">
        <v>622</v>
      </c>
    </row>
    <row r="366" spans="1:1" x14ac:dyDescent="0.45">
      <c r="A366" t="s">
        <v>623</v>
      </c>
    </row>
    <row r="367" spans="1:1" x14ac:dyDescent="0.45">
      <c r="A367" t="s">
        <v>624</v>
      </c>
    </row>
    <row r="368" spans="1:1" x14ac:dyDescent="0.45">
      <c r="A368" t="s">
        <v>625</v>
      </c>
    </row>
    <row r="369" spans="1:1" x14ac:dyDescent="0.45">
      <c r="A369" t="s">
        <v>626</v>
      </c>
    </row>
    <row r="370" spans="1:1" x14ac:dyDescent="0.45">
      <c r="A370" t="s">
        <v>627</v>
      </c>
    </row>
    <row r="371" spans="1:1" x14ac:dyDescent="0.45">
      <c r="A371" t="s">
        <v>628</v>
      </c>
    </row>
    <row r="372" spans="1:1" x14ac:dyDescent="0.45">
      <c r="A372" t="s">
        <v>629</v>
      </c>
    </row>
    <row r="373" spans="1:1" x14ac:dyDescent="0.45">
      <c r="A373" t="s">
        <v>630</v>
      </c>
    </row>
    <row r="374" spans="1:1" x14ac:dyDescent="0.45">
      <c r="A374" t="s">
        <v>631</v>
      </c>
    </row>
    <row r="375" spans="1:1" x14ac:dyDescent="0.45">
      <c r="A375" t="s">
        <v>632</v>
      </c>
    </row>
    <row r="376" spans="1:1" x14ac:dyDescent="0.45">
      <c r="A376" t="s">
        <v>633</v>
      </c>
    </row>
    <row r="377" spans="1:1" x14ac:dyDescent="0.45">
      <c r="A377" t="s">
        <v>634</v>
      </c>
    </row>
    <row r="378" spans="1:1" x14ac:dyDescent="0.45">
      <c r="A378" t="s">
        <v>635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EF8A9-3A97-465B-8C71-25556A65DBD6}">
  <sheetPr>
    <tabColor theme="8"/>
    <pageSetUpPr fitToPage="1"/>
  </sheetPr>
  <dimension ref="B11:AK264"/>
  <sheetViews>
    <sheetView showGridLines="0" zoomScale="60" zoomScaleNormal="60" zoomScaleSheetLayoutView="65" workbookViewId="0"/>
  </sheetViews>
  <sheetFormatPr defaultColWidth="8.69921875" defaultRowHeight="18" x14ac:dyDescent="0.45"/>
  <cols>
    <col min="1" max="1" width="3.59765625" style="17" customWidth="1"/>
    <col min="2" max="34" width="8.69921875" style="17"/>
    <col min="35" max="35" width="5.59765625" style="17" customWidth="1"/>
    <col min="36" max="16384" width="8.69921875" style="17"/>
  </cols>
  <sheetData>
    <row r="11" spans="2:37" ht="18.75" customHeight="1" x14ac:dyDescent="1.05">
      <c r="B11" s="37" t="s">
        <v>224</v>
      </c>
      <c r="C11" s="37"/>
      <c r="D11" s="37"/>
      <c r="E11" s="37" t="s">
        <v>225</v>
      </c>
      <c r="F11" s="37"/>
      <c r="G11" s="37"/>
      <c r="V11" s="29"/>
      <c r="W11" s="29"/>
      <c r="AD11" s="29"/>
      <c r="AE11" s="29"/>
      <c r="AJ11" s="36" t="s">
        <v>215</v>
      </c>
      <c r="AK11" s="36"/>
    </row>
    <row r="12" spans="2:37" ht="18.75" customHeight="1" x14ac:dyDescent="1.05">
      <c r="B12" s="37"/>
      <c r="C12" s="37"/>
      <c r="D12" s="37"/>
      <c r="E12" s="37"/>
      <c r="F12" s="37"/>
      <c r="G12" s="37"/>
      <c r="V12" s="29"/>
      <c r="W12" s="29"/>
      <c r="AD12" s="29"/>
      <c r="AE12" s="29"/>
      <c r="AJ12" s="36"/>
      <c r="AK12" s="36"/>
    </row>
    <row r="13" spans="2:37" ht="18.75" customHeight="1" thickBot="1" x14ac:dyDescent="0.5">
      <c r="B13" s="37"/>
      <c r="C13" s="37"/>
      <c r="D13" s="37"/>
      <c r="E13" s="37"/>
      <c r="F13" s="37"/>
      <c r="G13" s="37"/>
    </row>
    <row r="14" spans="2:37" ht="18.75" customHeight="1" x14ac:dyDescent="0.45">
      <c r="B14" s="38">
        <v>2021</v>
      </c>
      <c r="C14" s="39"/>
      <c r="D14" s="44" t="s">
        <v>246</v>
      </c>
      <c r="E14" s="38">
        <v>2030</v>
      </c>
      <c r="F14" s="39"/>
      <c r="G14" s="45" t="s">
        <v>246</v>
      </c>
    </row>
    <row r="15" spans="2:37" ht="18.75" customHeight="1" x14ac:dyDescent="0.45">
      <c r="B15" s="40"/>
      <c r="C15" s="41"/>
      <c r="D15" s="44"/>
      <c r="E15" s="40"/>
      <c r="F15" s="41"/>
      <c r="G15" s="45"/>
      <c r="O15" s="18"/>
      <c r="P15" s="18"/>
      <c r="AB15" s="18"/>
      <c r="AC15" s="18"/>
    </row>
    <row r="16" spans="2:37" ht="18.75" customHeight="1" thickBot="1" x14ac:dyDescent="0.5">
      <c r="B16" s="42"/>
      <c r="C16" s="43"/>
      <c r="D16" s="44"/>
      <c r="E16" s="42"/>
      <c r="F16" s="43"/>
      <c r="G16" s="45"/>
      <c r="O16" s="18"/>
      <c r="P16" s="18"/>
      <c r="AB16" s="18"/>
      <c r="AC16" s="18"/>
    </row>
    <row r="17" spans="2:7" ht="18.75" customHeight="1" x14ac:dyDescent="0.45">
      <c r="B17" s="30"/>
      <c r="C17" s="30"/>
      <c r="D17" s="31"/>
      <c r="E17" s="30"/>
      <c r="F17" s="30"/>
      <c r="G17" s="31"/>
    </row>
    <row r="18" spans="2:7" ht="18.75" customHeight="1" x14ac:dyDescent="0.45">
      <c r="B18" s="30"/>
      <c r="C18" s="30"/>
      <c r="D18" s="31"/>
      <c r="E18" s="30"/>
      <c r="F18" s="30"/>
      <c r="G18" s="31"/>
    </row>
    <row r="19" spans="2:7" ht="18.75" customHeight="1" x14ac:dyDescent="0.45">
      <c r="B19" s="30"/>
      <c r="C19" s="30"/>
      <c r="D19" s="31"/>
      <c r="E19" s="30"/>
      <c r="F19" s="30"/>
      <c r="G19" s="31"/>
    </row>
    <row r="33" spans="14:37" x14ac:dyDescent="0.45">
      <c r="AJ33" s="36" t="s">
        <v>215</v>
      </c>
      <c r="AK33" s="36"/>
    </row>
    <row r="34" spans="14:37" ht="18.75" customHeight="1" x14ac:dyDescent="1.05">
      <c r="N34" s="29"/>
      <c r="O34" s="29"/>
      <c r="V34" s="29"/>
      <c r="W34" s="29"/>
      <c r="AD34" s="29"/>
      <c r="AE34" s="29"/>
      <c r="AJ34" s="36"/>
      <c r="AK34" s="36"/>
    </row>
    <row r="35" spans="14:37" ht="18.75" customHeight="1" x14ac:dyDescent="1.05">
      <c r="N35" s="29"/>
      <c r="O35" s="29"/>
      <c r="V35" s="29"/>
      <c r="W35" s="29"/>
      <c r="AD35" s="29"/>
      <c r="AE35" s="29"/>
    </row>
    <row r="42" spans="14:37" x14ac:dyDescent="0.45">
      <c r="O42" s="18"/>
      <c r="P42" s="18"/>
    </row>
    <row r="43" spans="14:37" x14ac:dyDescent="0.45">
      <c r="O43" s="18"/>
      <c r="P43" s="18"/>
    </row>
    <row r="55" spans="14:37" x14ac:dyDescent="0.45">
      <c r="AJ55" s="36" t="s">
        <v>215</v>
      </c>
      <c r="AK55" s="36"/>
    </row>
    <row r="56" spans="14:37" x14ac:dyDescent="0.45">
      <c r="AJ56" s="36"/>
      <c r="AK56" s="36"/>
    </row>
    <row r="60" spans="14:37" ht="18.75" customHeight="1" x14ac:dyDescent="0.45">
      <c r="N60" s="32"/>
      <c r="O60" s="32"/>
    </row>
    <row r="61" spans="14:37" ht="18.75" customHeight="1" x14ac:dyDescent="0.45">
      <c r="N61" s="32"/>
      <c r="O61" s="32"/>
    </row>
    <row r="81" spans="14:16" x14ac:dyDescent="0.45">
      <c r="O81" s="18"/>
      <c r="P81" s="18"/>
    </row>
    <row r="82" spans="14:16" ht="18.75" customHeight="1" x14ac:dyDescent="0.45">
      <c r="N82" s="32"/>
      <c r="O82" s="32"/>
      <c r="P82" s="18"/>
    </row>
    <row r="83" spans="14:16" ht="18.75" customHeight="1" x14ac:dyDescent="0.45">
      <c r="N83" s="32"/>
      <c r="O83" s="32"/>
    </row>
    <row r="102" spans="17:37" x14ac:dyDescent="0.45">
      <c r="AJ102" s="36" t="s">
        <v>215</v>
      </c>
      <c r="AK102" s="36"/>
    </row>
    <row r="103" spans="17:37" x14ac:dyDescent="0.45">
      <c r="AJ103" s="36"/>
      <c r="AK103" s="36"/>
    </row>
    <row r="107" spans="17:37" ht="18.75" customHeight="1" x14ac:dyDescent="0.45">
      <c r="Q107" s="32"/>
      <c r="R107" s="32"/>
      <c r="AD107" s="32"/>
      <c r="AE107" s="32"/>
    </row>
    <row r="108" spans="17:37" ht="18.75" customHeight="1" x14ac:dyDescent="0.45">
      <c r="Q108" s="32"/>
      <c r="R108" s="32"/>
      <c r="AD108" s="32"/>
      <c r="AE108" s="32"/>
    </row>
    <row r="125" spans="15:37" x14ac:dyDescent="0.45">
      <c r="O125" s="18"/>
      <c r="P125" s="18"/>
      <c r="AJ125" s="36" t="s">
        <v>215</v>
      </c>
      <c r="AK125" s="36"/>
    </row>
    <row r="126" spans="15:37" x14ac:dyDescent="0.45">
      <c r="O126" s="18"/>
      <c r="P126" s="18"/>
      <c r="AJ126" s="36"/>
      <c r="AK126" s="36"/>
    </row>
    <row r="147" spans="36:37" x14ac:dyDescent="0.45">
      <c r="AJ147" s="36" t="s">
        <v>215</v>
      </c>
      <c r="AK147" s="36"/>
    </row>
    <row r="148" spans="36:37" x14ac:dyDescent="0.45">
      <c r="AJ148" s="36"/>
      <c r="AK148" s="36"/>
    </row>
    <row r="164" spans="15:37" x14ac:dyDescent="0.45">
      <c r="O164" s="18"/>
      <c r="P164" s="18"/>
    </row>
    <row r="165" spans="15:37" x14ac:dyDescent="0.45">
      <c r="O165" s="18"/>
      <c r="P165" s="18"/>
    </row>
    <row r="169" spans="15:37" x14ac:dyDescent="0.45">
      <c r="AJ169" s="36" t="s">
        <v>215</v>
      </c>
      <c r="AK169" s="36"/>
    </row>
    <row r="170" spans="15:37" x14ac:dyDescent="0.45">
      <c r="AJ170" s="36"/>
      <c r="AK170" s="36"/>
    </row>
    <row r="263" spans="36:37" x14ac:dyDescent="0.45">
      <c r="AJ263" s="36" t="s">
        <v>215</v>
      </c>
      <c r="AK263" s="36"/>
    </row>
    <row r="264" spans="36:37" x14ac:dyDescent="0.45">
      <c r="AJ264" s="36"/>
      <c r="AK264" s="36"/>
    </row>
  </sheetData>
  <mergeCells count="14">
    <mergeCell ref="B11:D13"/>
    <mergeCell ref="E11:G13"/>
    <mergeCell ref="AJ11:AK12"/>
    <mergeCell ref="B14:C16"/>
    <mergeCell ref="D14:D16"/>
    <mergeCell ref="E14:F16"/>
    <mergeCell ref="G14:G16"/>
    <mergeCell ref="AJ263:AK264"/>
    <mergeCell ref="AJ33:AK34"/>
    <mergeCell ref="AJ55:AK56"/>
    <mergeCell ref="AJ102:AK103"/>
    <mergeCell ref="AJ125:AK126"/>
    <mergeCell ref="AJ147:AK148"/>
    <mergeCell ref="AJ169:AK170"/>
  </mergeCells>
  <phoneticPr fontId="2"/>
  <hyperlinks>
    <hyperlink ref="AJ11:AK12" location="'データ（時系列）'!A5" display="データへ" xr:uid="{DD1235B7-A6BC-4259-81E9-07352C545349}"/>
    <hyperlink ref="AJ33:AK34" location="'データ（時系列）'!D5" display="データへ" xr:uid="{6737A982-228D-4E26-A527-9DCCE8BB38C6}"/>
    <hyperlink ref="AJ55:AK56" location="'データ（時系列）'!H5" display="データへ" xr:uid="{5E5F48E3-EFAF-4956-80ED-AFADDABF9D8A}"/>
    <hyperlink ref="AJ102:AK103" location="'データ（時系列）'!R5" display="データへ" xr:uid="{03EA0979-3499-42CD-ABE1-539C24F096C0}"/>
    <hyperlink ref="AJ125:AK126" location="'データ（時系列）'!U5" display="データへ" xr:uid="{2AB993EE-409F-4A5A-AFFC-D9A41B29258A}"/>
    <hyperlink ref="AJ147:AK148" location="'データ（時系列）'!X5" display="データへ" xr:uid="{26F84098-B43F-498D-9516-1C848C70772A}"/>
    <hyperlink ref="AJ169:AK170" location="'データ（時系列）'!AC5" display="データへ" xr:uid="{E944DC37-8DAF-44A5-AABB-4650256CCA53}"/>
    <hyperlink ref="AJ263:AK264" location="'データ（時系列）'!AC5" display="データへ" xr:uid="{8E1BE5B0-831F-4D75-BA0B-C4885B594342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12" orientation="portrait" r:id="rId1"/>
  <headerFooter>
    <oddHeader>&amp;C&amp;"メイリオ,レギュラー"&amp;28住民基本台帳「見える化システム」</oddHeader>
  </headerFooter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290CC-1891-4638-BFA9-381FBCA8E3AF}">
  <sheetPr>
    <tabColor theme="8"/>
  </sheetPr>
  <dimension ref="A1:S64"/>
  <sheetViews>
    <sheetView showGridLines="0" zoomScaleNormal="100" workbookViewId="0"/>
  </sheetViews>
  <sheetFormatPr defaultColWidth="9" defaultRowHeight="17.399999999999999" x14ac:dyDescent="0.45"/>
  <cols>
    <col min="1" max="19" width="12.59765625" style="3" customWidth="1"/>
    <col min="20" max="16384" width="9" style="3"/>
  </cols>
  <sheetData>
    <row r="1" spans="1:14" ht="19.2" x14ac:dyDescent="0.45">
      <c r="B1" s="14" t="s">
        <v>177</v>
      </c>
    </row>
    <row r="3" spans="1:14" ht="31.8" x14ac:dyDescent="0.45">
      <c r="A3" s="20" t="s">
        <v>178</v>
      </c>
    </row>
    <row r="5" spans="1:14" ht="21.6" x14ac:dyDescent="0.45">
      <c r="A5" s="22" t="s">
        <v>179</v>
      </c>
      <c r="E5" s="22" t="s">
        <v>180</v>
      </c>
      <c r="I5" s="22" t="s">
        <v>181</v>
      </c>
    </row>
    <row r="7" spans="1:14" ht="19.2" x14ac:dyDescent="0.45">
      <c r="A7" s="6" t="s">
        <v>179</v>
      </c>
      <c r="B7" s="7">
        <f>SUM('各歳別人口①-2'!B3:C88)</f>
        <v>7017895</v>
      </c>
      <c r="E7" s="6" t="s">
        <v>175</v>
      </c>
      <c r="F7" s="7">
        <f>SUM('各歳別人口①-2'!B3:B88)</f>
        <v>3502075</v>
      </c>
      <c r="I7" s="6"/>
      <c r="J7" s="8" t="s">
        <v>182</v>
      </c>
      <c r="K7" s="8" t="s">
        <v>183</v>
      </c>
      <c r="L7" s="8" t="s">
        <v>184</v>
      </c>
    </row>
    <row r="8" spans="1:14" ht="19.2" x14ac:dyDescent="0.45">
      <c r="E8" s="6" t="s">
        <v>176</v>
      </c>
      <c r="F8" s="7">
        <f>SUM('各歳別人口①-2'!C3:C88)</f>
        <v>3515820</v>
      </c>
      <c r="I8" s="6" t="s">
        <v>175</v>
      </c>
      <c r="J8" s="7">
        <f>SUM('各歳別人口①-2'!B3:B17)</f>
        <v>336834</v>
      </c>
      <c r="K8" s="7">
        <f>SUM('各歳別人口①-2'!B18:B67)</f>
        <v>2087743</v>
      </c>
      <c r="L8" s="7">
        <f>SUM('各歳別人口①-2'!B68:B88)</f>
        <v>1077498</v>
      </c>
    </row>
    <row r="9" spans="1:14" ht="19.2" x14ac:dyDescent="0.45">
      <c r="I9" s="6" t="s">
        <v>176</v>
      </c>
      <c r="J9" s="7">
        <f>SUM('各歳別人口①-2'!C3:C17)</f>
        <v>321692</v>
      </c>
      <c r="K9" s="7">
        <f>SUM('各歳別人口①-2'!C18:C67)</f>
        <v>1844488</v>
      </c>
      <c r="L9" s="7">
        <f>SUM('各歳別人口①-2'!C68:C88)</f>
        <v>1349640</v>
      </c>
      <c r="N9" s="14" t="s">
        <v>177</v>
      </c>
    </row>
    <row r="13" spans="1:14" ht="21.6" x14ac:dyDescent="0.45">
      <c r="A13" s="22" t="s">
        <v>185</v>
      </c>
      <c r="E13" s="22" t="s">
        <v>186</v>
      </c>
      <c r="I13" s="22" t="s">
        <v>187</v>
      </c>
    </row>
    <row r="15" spans="1:14" ht="19.2" x14ac:dyDescent="0.45">
      <c r="A15" s="6" t="s">
        <v>185</v>
      </c>
      <c r="B15" s="9">
        <f>SUM('各歳別人口①-2'!B68:C88)/SUM('各歳別人口①-2'!B3:C88)</f>
        <v>0.3458498595376534</v>
      </c>
      <c r="E15" s="6" t="s">
        <v>188</v>
      </c>
      <c r="F15" s="9">
        <f>SUM('各歳別人口①-2'!B78:C88)/SUM('各歳別人口①-2'!B3:C88)</f>
        <v>0.20578606547974856</v>
      </c>
      <c r="I15" s="10"/>
      <c r="J15" s="8" t="s">
        <v>182</v>
      </c>
      <c r="K15" s="8" t="s">
        <v>183</v>
      </c>
      <c r="L15" s="8" t="s">
        <v>184</v>
      </c>
    </row>
    <row r="16" spans="1:14" ht="19.2" x14ac:dyDescent="0.45">
      <c r="A16" s="6" t="s">
        <v>189</v>
      </c>
      <c r="B16" s="11">
        <f>1-B15</f>
        <v>0.65415014046234665</v>
      </c>
      <c r="E16" s="6" t="s">
        <v>190</v>
      </c>
      <c r="F16" s="11">
        <f>1-F15</f>
        <v>0.79421393452025146</v>
      </c>
      <c r="I16" s="10" t="s">
        <v>175</v>
      </c>
      <c r="J16" s="9">
        <f>SUM('各歳別人口①-2'!B3:B17)/SUM('各歳別人口①-2'!B3:B88)</f>
        <v>9.6181263964935079E-2</v>
      </c>
      <c r="K16" s="9">
        <f>SUM('各歳別人口①-2'!B18:B67)/SUM('各歳別人口①-2'!B3:B88)</f>
        <v>0.59614457143265065</v>
      </c>
      <c r="L16" s="9">
        <f>SUM('各歳別人口①-2'!B68:B88)/SUM('各歳別人口①-2'!B3:B88)</f>
        <v>0.30767416460241426</v>
      </c>
    </row>
    <row r="17" spans="1:19" ht="19.2" x14ac:dyDescent="0.45">
      <c r="I17" s="10" t="s">
        <v>176</v>
      </c>
      <c r="J17" s="9">
        <f>SUM('各歳別人口①-2'!C3:C17)/SUM('各歳別人口①-2'!C3:C88)</f>
        <v>9.1498427109465222E-2</v>
      </c>
      <c r="K17" s="9">
        <f>SUM('各歳別人口①-2'!C18:C67)/SUM('各歳別人口①-2'!C3:C88)</f>
        <v>0.52462526522973307</v>
      </c>
      <c r="L17" s="9">
        <f>SUM('各歳別人口①-2'!C68:C88)/SUM('各歳別人口①-2'!C3:C88)</f>
        <v>0.38387630766080177</v>
      </c>
      <c r="N17" s="14" t="s">
        <v>177</v>
      </c>
    </row>
    <row r="21" spans="1:19" ht="21.6" x14ac:dyDescent="0.45">
      <c r="A21" s="22" t="s">
        <v>191</v>
      </c>
    </row>
    <row r="22" spans="1:19" ht="19.5" customHeight="1" x14ac:dyDescent="0.45"/>
    <row r="23" spans="1:19" ht="19.5" customHeight="1" x14ac:dyDescent="0.45">
      <c r="A23" s="22" t="s">
        <v>175</v>
      </c>
    </row>
    <row r="24" spans="1:19" ht="19.5" customHeight="1" x14ac:dyDescent="0.45"/>
    <row r="25" spans="1:19" ht="19.2" x14ac:dyDescent="0.45">
      <c r="A25" s="6"/>
      <c r="B25" s="8" t="s">
        <v>192</v>
      </c>
      <c r="C25" s="8" t="s">
        <v>193</v>
      </c>
      <c r="D25" s="8" t="s">
        <v>194</v>
      </c>
      <c r="E25" s="8" t="s">
        <v>195</v>
      </c>
      <c r="F25" s="8" t="s">
        <v>196</v>
      </c>
      <c r="G25" s="8" t="s">
        <v>197</v>
      </c>
      <c r="H25" s="8" t="s">
        <v>198</v>
      </c>
      <c r="I25" s="8" t="s">
        <v>199</v>
      </c>
      <c r="J25" s="8" t="s">
        <v>200</v>
      </c>
      <c r="K25" s="8" t="s">
        <v>201</v>
      </c>
      <c r="L25" s="8" t="s">
        <v>202</v>
      </c>
      <c r="M25" s="8" t="s">
        <v>203</v>
      </c>
      <c r="N25" s="8" t="s">
        <v>204</v>
      </c>
      <c r="O25" s="8" t="s">
        <v>205</v>
      </c>
      <c r="P25" s="8" t="s">
        <v>206</v>
      </c>
      <c r="Q25" s="8" t="s">
        <v>207</v>
      </c>
      <c r="R25" s="8" t="s">
        <v>208</v>
      </c>
      <c r="S25" s="8" t="s">
        <v>209</v>
      </c>
    </row>
    <row r="26" spans="1:19" ht="19.2" x14ac:dyDescent="0.45">
      <c r="A26" s="6" t="s">
        <v>175</v>
      </c>
      <c r="B26" s="7">
        <f>SUM('各歳別人口①-2'!B3:B7)</f>
        <v>100889</v>
      </c>
      <c r="C26" s="7">
        <f>SUM('各歳別人口①-2'!B8:B12)</f>
        <v>111579</v>
      </c>
      <c r="D26" s="7">
        <f>SUM('各歳別人口①-2'!B13:B17)</f>
        <v>124366</v>
      </c>
      <c r="E26" s="7">
        <f>SUM('各歳別人口①-2'!B18:B22)</f>
        <v>167170</v>
      </c>
      <c r="F26" s="7">
        <f>SUM('各歳別人口①-2'!B23:B27)</f>
        <v>195884</v>
      </c>
      <c r="G26" s="7">
        <f>SUM('各歳別人口①-2'!B28:B32)</f>
        <v>177805</v>
      </c>
      <c r="H26" s="7">
        <f>SUM('各歳別人口①-2'!B33:B37)</f>
        <v>177028</v>
      </c>
      <c r="I26" s="7">
        <f>SUM('各歳別人口①-2'!B38:B42)</f>
        <v>179055</v>
      </c>
      <c r="J26" s="7">
        <f>SUM('各歳別人口①-2'!B43:B47)</f>
        <v>186432</v>
      </c>
      <c r="K26" s="7">
        <f>SUM('各歳別人口①-2'!B48:B52)</f>
        <v>213191</v>
      </c>
      <c r="L26" s="7">
        <f>SUM('各歳別人口①-2'!B53:B57)</f>
        <v>250476</v>
      </c>
      <c r="M26" s="7">
        <f>SUM('各歳別人口①-2'!B58:B62)</f>
        <v>269224</v>
      </c>
      <c r="N26" s="7">
        <f>SUM('各歳別人口①-2'!B63:B67)</f>
        <v>271478</v>
      </c>
      <c r="O26" s="7">
        <f>SUM('各歳別人口①-2'!B68:B72)</f>
        <v>251508</v>
      </c>
      <c r="P26" s="7">
        <f>SUM('各歳別人口①-2'!B73:B77)</f>
        <v>233908</v>
      </c>
      <c r="Q26" s="7">
        <f>SUM('各歳別人口①-2'!B78:B82)</f>
        <v>216217</v>
      </c>
      <c r="R26" s="7">
        <f>SUM('各歳別人口①-2'!B83:B87)</f>
        <v>183431</v>
      </c>
      <c r="S26" s="7">
        <f>SUM('各歳別人口①-2'!B88)</f>
        <v>192434</v>
      </c>
    </row>
    <row r="27" spans="1:19" x14ac:dyDescent="0.45">
      <c r="A27" s="12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</row>
    <row r="28" spans="1:19" ht="21.6" x14ac:dyDescent="0.45">
      <c r="A28" s="34" t="s">
        <v>176</v>
      </c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</row>
    <row r="30" spans="1:19" ht="19.2" x14ac:dyDescent="0.45">
      <c r="A30" s="6"/>
      <c r="B30" s="8" t="s">
        <v>192</v>
      </c>
      <c r="C30" s="8" t="s">
        <v>193</v>
      </c>
      <c r="D30" s="8" t="s">
        <v>194</v>
      </c>
      <c r="E30" s="8" t="s">
        <v>195</v>
      </c>
      <c r="F30" s="8" t="s">
        <v>196</v>
      </c>
      <c r="G30" s="8" t="s">
        <v>197</v>
      </c>
      <c r="H30" s="8" t="s">
        <v>198</v>
      </c>
      <c r="I30" s="8" t="s">
        <v>199</v>
      </c>
      <c r="J30" s="8" t="s">
        <v>200</v>
      </c>
      <c r="K30" s="8" t="s">
        <v>201</v>
      </c>
      <c r="L30" s="8" t="s">
        <v>202</v>
      </c>
      <c r="M30" s="8" t="s">
        <v>203</v>
      </c>
      <c r="N30" s="8" t="s">
        <v>204</v>
      </c>
      <c r="O30" s="8" t="s">
        <v>205</v>
      </c>
      <c r="P30" s="8" t="s">
        <v>206</v>
      </c>
      <c r="Q30" s="8" t="s">
        <v>207</v>
      </c>
      <c r="R30" s="8" t="s">
        <v>208</v>
      </c>
      <c r="S30" s="8" t="s">
        <v>209</v>
      </c>
    </row>
    <row r="31" spans="1:19" ht="19.2" x14ac:dyDescent="0.45">
      <c r="A31" s="6" t="s">
        <v>176</v>
      </c>
      <c r="B31" s="7">
        <f>SUM('各歳別人口①-2'!C3:C7)</f>
        <v>95710</v>
      </c>
      <c r="C31" s="7">
        <f>SUM('各歳別人口①-2'!C8:C12)</f>
        <v>106322</v>
      </c>
      <c r="D31" s="7">
        <f>SUM('各歳別人口①-2'!C13:C17)</f>
        <v>119660</v>
      </c>
      <c r="E31" s="7">
        <f>SUM('各歳別人口①-2'!C18:C22)</f>
        <v>137136</v>
      </c>
      <c r="F31" s="7">
        <f>SUM('各歳別人口①-2'!C23:C27)</f>
        <v>150501</v>
      </c>
      <c r="G31" s="7">
        <f>SUM('各歳別人口①-2'!C28:C32)</f>
        <v>142844</v>
      </c>
      <c r="H31" s="7">
        <f>SUM('各歳別人口①-2'!C33:C37)</f>
        <v>143452</v>
      </c>
      <c r="I31" s="7">
        <f>SUM('各歳別人口①-2'!C38:C42)</f>
        <v>151142</v>
      </c>
      <c r="J31" s="7">
        <f>SUM('各歳別人口①-2'!C43:C47)</f>
        <v>165818</v>
      </c>
      <c r="K31" s="7">
        <f>SUM('各歳別人口①-2'!C48:C52)</f>
        <v>196900</v>
      </c>
      <c r="L31" s="7">
        <f>SUM('各歳別人口①-2'!C53:C57)</f>
        <v>236077</v>
      </c>
      <c r="M31" s="7">
        <f>SUM('各歳別人口①-2'!C58:C62)</f>
        <v>257646</v>
      </c>
      <c r="N31" s="7">
        <f>SUM('各歳別人口①-2'!C63:C67)</f>
        <v>262972</v>
      </c>
      <c r="O31" s="7">
        <f>SUM('各歳別人口①-2'!C68:C72)</f>
        <v>250364</v>
      </c>
      <c r="P31" s="7">
        <f>SUM('各歳別人口①-2'!C73:C77)</f>
        <v>247173</v>
      </c>
      <c r="Q31" s="7">
        <f>SUM('各歳別人口①-2'!C78:C82)</f>
        <v>251184</v>
      </c>
      <c r="R31" s="7">
        <f>SUM('各歳別人口①-2'!C83:C87)</f>
        <v>242119</v>
      </c>
      <c r="S31" s="7">
        <f>SUM('各歳別人口①-2'!C88)</f>
        <v>358800</v>
      </c>
    </row>
    <row r="33" spans="1:18" ht="19.2" x14ac:dyDescent="0.45">
      <c r="R33" s="14" t="s">
        <v>177</v>
      </c>
    </row>
    <row r="34" spans="1:18" ht="19.2" x14ac:dyDescent="0.45">
      <c r="R34" s="14"/>
    </row>
    <row r="36" spans="1:18" ht="21.6" x14ac:dyDescent="0.45">
      <c r="A36" s="22" t="s">
        <v>210</v>
      </c>
      <c r="E36" s="22" t="s">
        <v>211</v>
      </c>
    </row>
    <row r="38" spans="1:18" ht="19.2" x14ac:dyDescent="0.45">
      <c r="A38" s="6"/>
      <c r="B38" s="8" t="s">
        <v>175</v>
      </c>
      <c r="C38" s="8" t="s">
        <v>176</v>
      </c>
      <c r="E38" s="6"/>
      <c r="F38" s="8" t="s">
        <v>175</v>
      </c>
      <c r="G38" s="8" t="s">
        <v>176</v>
      </c>
    </row>
    <row r="39" spans="1:18" ht="19.2" x14ac:dyDescent="0.45">
      <c r="A39" s="6" t="s">
        <v>192</v>
      </c>
      <c r="B39" s="15">
        <f>-SUM('各歳別人口①-2'!B3:B7)</f>
        <v>-100889</v>
      </c>
      <c r="C39" s="15">
        <f>SUM('各歳別人口①-2'!C3:C7)</f>
        <v>95710</v>
      </c>
      <c r="E39" s="6" t="s">
        <v>192</v>
      </c>
      <c r="F39" s="15">
        <f>-SUM('各歳別人口②-2'!B3:B7)</f>
        <v>-100889</v>
      </c>
      <c r="G39" s="15">
        <f>SUM('各歳別人口②-2'!C3:C7)</f>
        <v>95710</v>
      </c>
    </row>
    <row r="40" spans="1:18" ht="19.2" x14ac:dyDescent="0.45">
      <c r="A40" s="6" t="s">
        <v>193</v>
      </c>
      <c r="B40" s="15">
        <f>-SUM('各歳別人口①-2'!B8:B12)</f>
        <v>-111579</v>
      </c>
      <c r="C40" s="15">
        <f>SUM('各歳別人口①-2'!C8:C12)</f>
        <v>106322</v>
      </c>
      <c r="E40" s="6" t="s">
        <v>193</v>
      </c>
      <c r="F40" s="15">
        <f>-SUM('各歳別人口②-2'!B8:B12)</f>
        <v>-111579</v>
      </c>
      <c r="G40" s="15">
        <f>SUM('各歳別人口②-2'!C8:C12)</f>
        <v>106322</v>
      </c>
    </row>
    <row r="41" spans="1:18" ht="19.2" x14ac:dyDescent="0.45">
      <c r="A41" s="6" t="s">
        <v>194</v>
      </c>
      <c r="B41" s="15">
        <f>-SUM('各歳別人口①-2'!B13:B17)</f>
        <v>-124366</v>
      </c>
      <c r="C41" s="15">
        <f>SUM('各歳別人口①-2'!C13:C17)</f>
        <v>119660</v>
      </c>
      <c r="E41" s="6" t="s">
        <v>194</v>
      </c>
      <c r="F41" s="15">
        <f>-SUM('各歳別人口②-2'!B13:B17)</f>
        <v>-124366</v>
      </c>
      <c r="G41" s="15">
        <f>SUM('各歳別人口②-2'!C13:C17)</f>
        <v>119660</v>
      </c>
    </row>
    <row r="42" spans="1:18" ht="19.2" x14ac:dyDescent="0.45">
      <c r="A42" s="6" t="s">
        <v>195</v>
      </c>
      <c r="B42" s="15">
        <f>-SUM('各歳別人口①-2'!B18:B22)</f>
        <v>-167170</v>
      </c>
      <c r="C42" s="15">
        <f>SUM('各歳別人口①-2'!C18:C22)</f>
        <v>137136</v>
      </c>
      <c r="E42" s="6" t="s">
        <v>195</v>
      </c>
      <c r="F42" s="15">
        <f>-SUM('各歳別人口②-2'!B18:B22)</f>
        <v>-167170</v>
      </c>
      <c r="G42" s="15">
        <f>SUM('各歳別人口②-2'!C18:C22)</f>
        <v>137136</v>
      </c>
    </row>
    <row r="43" spans="1:18" ht="19.2" x14ac:dyDescent="0.45">
      <c r="A43" s="6" t="s">
        <v>196</v>
      </c>
      <c r="B43" s="15">
        <f>-SUM('各歳別人口①-2'!B23:B27)</f>
        <v>-195884</v>
      </c>
      <c r="C43" s="15">
        <f>SUM('各歳別人口①-2'!C23:C27)</f>
        <v>150501</v>
      </c>
      <c r="E43" s="6" t="s">
        <v>196</v>
      </c>
      <c r="F43" s="15">
        <f>-SUM('各歳別人口②-2'!B23:B27)</f>
        <v>-195884</v>
      </c>
      <c r="G43" s="15">
        <f>SUM('各歳別人口②-2'!C23:C27)</f>
        <v>150501</v>
      </c>
    </row>
    <row r="44" spans="1:18" ht="19.2" x14ac:dyDescent="0.45">
      <c r="A44" s="6" t="s">
        <v>197</v>
      </c>
      <c r="B44" s="15">
        <f>-SUM('各歳別人口①-2'!B28:B32)</f>
        <v>-177805</v>
      </c>
      <c r="C44" s="15">
        <f>SUM('各歳別人口①-2'!C28:C32)</f>
        <v>142844</v>
      </c>
      <c r="E44" s="6" t="s">
        <v>197</v>
      </c>
      <c r="F44" s="15">
        <f>-SUM('各歳別人口②-2'!B28:B32)</f>
        <v>-177805</v>
      </c>
      <c r="G44" s="15">
        <f>SUM('各歳別人口②-2'!C28:C32)</f>
        <v>142844</v>
      </c>
    </row>
    <row r="45" spans="1:18" ht="19.2" x14ac:dyDescent="0.45">
      <c r="A45" s="6" t="s">
        <v>198</v>
      </c>
      <c r="B45" s="15">
        <f>-SUM('各歳別人口①-2'!B33:B37)</f>
        <v>-177028</v>
      </c>
      <c r="C45" s="15">
        <f>SUM('各歳別人口①-2'!C33:C37)</f>
        <v>143452</v>
      </c>
      <c r="E45" s="6" t="s">
        <v>198</v>
      </c>
      <c r="F45" s="15">
        <f>-SUM('各歳別人口②-2'!B33:B37)</f>
        <v>-177028</v>
      </c>
      <c r="G45" s="15">
        <f>SUM('各歳別人口②-2'!C33:C37)</f>
        <v>143452</v>
      </c>
    </row>
    <row r="46" spans="1:18" ht="19.2" x14ac:dyDescent="0.45">
      <c r="A46" s="6" t="s">
        <v>199</v>
      </c>
      <c r="B46" s="15">
        <f>-SUM('各歳別人口①-2'!B38:B42)</f>
        <v>-179055</v>
      </c>
      <c r="C46" s="15">
        <f>SUM('各歳別人口①-2'!C38:C42)</f>
        <v>151142</v>
      </c>
      <c r="E46" s="6" t="s">
        <v>199</v>
      </c>
      <c r="F46" s="15">
        <f>-SUM('各歳別人口②-2'!B38:B42)</f>
        <v>-179055</v>
      </c>
      <c r="G46" s="15">
        <f>SUM('各歳別人口②-2'!C38:C42)</f>
        <v>151142</v>
      </c>
    </row>
    <row r="47" spans="1:18" ht="19.2" x14ac:dyDescent="0.45">
      <c r="A47" s="6" t="s">
        <v>200</v>
      </c>
      <c r="B47" s="15">
        <f>-SUM('各歳別人口①-2'!B43:B47)</f>
        <v>-186432</v>
      </c>
      <c r="C47" s="15">
        <f>SUM('各歳別人口①-2'!C43:C47)</f>
        <v>165818</v>
      </c>
      <c r="E47" s="6" t="s">
        <v>200</v>
      </c>
      <c r="F47" s="15">
        <f>-SUM('各歳別人口②-2'!B43:B47)</f>
        <v>-186432</v>
      </c>
      <c r="G47" s="15">
        <f>SUM('各歳別人口②-2'!C43:C47)</f>
        <v>165818</v>
      </c>
    </row>
    <row r="48" spans="1:18" ht="19.2" x14ac:dyDescent="0.45">
      <c r="A48" s="6" t="s">
        <v>201</v>
      </c>
      <c r="B48" s="15">
        <f>-SUM('各歳別人口①-2'!B48:B52)</f>
        <v>-213191</v>
      </c>
      <c r="C48" s="15">
        <f>SUM('各歳別人口①-2'!C48:C52)</f>
        <v>196900</v>
      </c>
      <c r="E48" s="6" t="s">
        <v>201</v>
      </c>
      <c r="F48" s="15">
        <f>-SUM('各歳別人口②-2'!B48:B52)</f>
        <v>-213191</v>
      </c>
      <c r="G48" s="15">
        <f>SUM('各歳別人口②-2'!C48:C52)</f>
        <v>196900</v>
      </c>
    </row>
    <row r="49" spans="1:9" ht="19.2" x14ac:dyDescent="0.45">
      <c r="A49" s="6" t="s">
        <v>202</v>
      </c>
      <c r="B49" s="15">
        <f>-SUM('各歳別人口①-2'!B53:B57)</f>
        <v>-250476</v>
      </c>
      <c r="C49" s="15">
        <f>SUM('各歳別人口①-2'!C53:C57)</f>
        <v>236077</v>
      </c>
      <c r="E49" s="6" t="s">
        <v>202</v>
      </c>
      <c r="F49" s="15">
        <f>-SUM('各歳別人口②-2'!B53:B57)</f>
        <v>-250476</v>
      </c>
      <c r="G49" s="15">
        <f>SUM('各歳別人口②-2'!C53:C57)</f>
        <v>236077</v>
      </c>
    </row>
    <row r="50" spans="1:9" ht="19.2" x14ac:dyDescent="0.45">
      <c r="A50" s="6" t="s">
        <v>203</v>
      </c>
      <c r="B50" s="15">
        <f>-SUM('各歳別人口①-2'!B58:B62)</f>
        <v>-269224</v>
      </c>
      <c r="C50" s="15">
        <f>SUM('各歳別人口①-2'!C58:C62)</f>
        <v>257646</v>
      </c>
      <c r="E50" s="6" t="s">
        <v>203</v>
      </c>
      <c r="F50" s="15">
        <f>-SUM('各歳別人口②-2'!B58:B62)</f>
        <v>-269224</v>
      </c>
      <c r="G50" s="15">
        <f>SUM('各歳別人口②-2'!C58:C62)</f>
        <v>257646</v>
      </c>
    </row>
    <row r="51" spans="1:9" ht="19.2" x14ac:dyDescent="0.45">
      <c r="A51" s="6" t="s">
        <v>204</v>
      </c>
      <c r="B51" s="15">
        <f>-SUM('各歳別人口①-2'!B63:B67)</f>
        <v>-271478</v>
      </c>
      <c r="C51" s="15">
        <f>SUM('各歳別人口①-2'!C63:C67)</f>
        <v>262972</v>
      </c>
      <c r="E51" s="6" t="s">
        <v>204</v>
      </c>
      <c r="F51" s="15">
        <f>-SUM('各歳別人口②-2'!B63:B67)</f>
        <v>-271478</v>
      </c>
      <c r="G51" s="15">
        <f>SUM('各歳別人口②-2'!C63:C67)</f>
        <v>262972</v>
      </c>
    </row>
    <row r="52" spans="1:9" ht="19.2" x14ac:dyDescent="0.45">
      <c r="A52" s="6" t="s">
        <v>205</v>
      </c>
      <c r="B52" s="15">
        <f>-SUM('各歳別人口①-2'!B68:B72)</f>
        <v>-251508</v>
      </c>
      <c r="C52" s="15">
        <f>SUM('各歳別人口①-2'!C68:C72)</f>
        <v>250364</v>
      </c>
      <c r="E52" s="6" t="s">
        <v>205</v>
      </c>
      <c r="F52" s="15">
        <f>-SUM('各歳別人口②-2'!B68:B72)</f>
        <v>-251508</v>
      </c>
      <c r="G52" s="15">
        <f>SUM('各歳別人口②-2'!C68:C72)</f>
        <v>250364</v>
      </c>
    </row>
    <row r="53" spans="1:9" ht="19.2" x14ac:dyDescent="0.45">
      <c r="A53" s="6" t="s">
        <v>206</v>
      </c>
      <c r="B53" s="15">
        <f>-SUM('各歳別人口①-2'!B73:B77)</f>
        <v>-233908</v>
      </c>
      <c r="C53" s="15">
        <f>SUM('各歳別人口①-2'!C73:C77)</f>
        <v>247173</v>
      </c>
      <c r="E53" s="6" t="s">
        <v>206</v>
      </c>
      <c r="F53" s="15">
        <f>-SUM('各歳別人口②-2'!B73:B77)</f>
        <v>-233908</v>
      </c>
      <c r="G53" s="15">
        <f>SUM('各歳別人口②-2'!C73:C77)</f>
        <v>247173</v>
      </c>
    </row>
    <row r="54" spans="1:9" ht="19.2" x14ac:dyDescent="0.45">
      <c r="A54" s="6" t="s">
        <v>207</v>
      </c>
      <c r="B54" s="15">
        <f>-SUM('各歳別人口①-2'!B78:B82)</f>
        <v>-216217</v>
      </c>
      <c r="C54" s="15">
        <f>SUM('各歳別人口①-2'!C78:C82)</f>
        <v>251184</v>
      </c>
      <c r="E54" s="6" t="s">
        <v>207</v>
      </c>
      <c r="F54" s="15">
        <f>-SUM('各歳別人口②-2'!B78:B82)</f>
        <v>-216217</v>
      </c>
      <c r="G54" s="15">
        <f>SUM('各歳別人口②-2'!C78:C82)</f>
        <v>251184</v>
      </c>
    </row>
    <row r="55" spans="1:9" ht="19.2" x14ac:dyDescent="0.45">
      <c r="A55" s="6" t="s">
        <v>208</v>
      </c>
      <c r="B55" s="15">
        <f>-SUM('各歳別人口①-2'!B83:B87)</f>
        <v>-183431</v>
      </c>
      <c r="C55" s="15">
        <f>SUM('各歳別人口①-2'!C83:C87)</f>
        <v>242119</v>
      </c>
      <c r="E55" s="6" t="s">
        <v>208</v>
      </c>
      <c r="F55" s="15">
        <f>-SUM('各歳別人口②-2'!B83:B87)</f>
        <v>-183431</v>
      </c>
      <c r="G55" s="15">
        <f>SUM('各歳別人口②-2'!C83:C87)</f>
        <v>242119</v>
      </c>
    </row>
    <row r="56" spans="1:9" ht="19.2" x14ac:dyDescent="0.45">
      <c r="A56" s="6" t="s">
        <v>174</v>
      </c>
      <c r="B56" s="15">
        <f>-'各歳別人口①-2'!B88</f>
        <v>-192434</v>
      </c>
      <c r="C56" s="15">
        <f>'各歳別人口①-2'!C88</f>
        <v>358800</v>
      </c>
      <c r="E56" s="6" t="s">
        <v>174</v>
      </c>
      <c r="F56" s="15">
        <f>-'各歳別人口②-2'!B88</f>
        <v>-192434</v>
      </c>
      <c r="G56" s="15">
        <f>'各歳別人口②-2'!C88</f>
        <v>358800</v>
      </c>
    </row>
    <row r="58" spans="1:9" ht="19.2" x14ac:dyDescent="0.45">
      <c r="A58" s="6" t="s">
        <v>212</v>
      </c>
      <c r="B58" s="15">
        <f>-SUM(B39:B41)+SUM(C39:C41)</f>
        <v>658526</v>
      </c>
      <c r="C58" s="16">
        <f>B58/SUM($B$58:$B$60)*100</f>
        <v>9.3835259718191857</v>
      </c>
      <c r="E58" s="6" t="s">
        <v>212</v>
      </c>
      <c r="F58" s="15">
        <f>-SUM(F39:F41)+SUM(G39:G41)</f>
        <v>658526</v>
      </c>
      <c r="G58" s="16">
        <f>F58/SUM($F$58:$F$60)*100</f>
        <v>9.3835259718191857</v>
      </c>
    </row>
    <row r="59" spans="1:9" ht="19.2" x14ac:dyDescent="0.45">
      <c r="A59" s="6" t="s">
        <v>213</v>
      </c>
      <c r="B59" s="15">
        <f>-SUM(B42:B51)+SUM(C42:C51)</f>
        <v>3932231</v>
      </c>
      <c r="C59" s="16">
        <f t="shared" ref="C59:C60" si="0">B59/SUM($B$58:$B$60)*100</f>
        <v>56.031488074415478</v>
      </c>
      <c r="E59" s="6" t="s">
        <v>213</v>
      </c>
      <c r="F59" s="15">
        <f>-SUM(F42:F51)+SUM(G42:G51)</f>
        <v>3932231</v>
      </c>
      <c r="G59" s="16">
        <f t="shared" ref="G59:G60" si="1">F59/SUM($F$58:$F$60)*100</f>
        <v>56.031488074415478</v>
      </c>
    </row>
    <row r="60" spans="1:9" ht="19.2" x14ac:dyDescent="0.45">
      <c r="A60" s="6" t="s">
        <v>214</v>
      </c>
      <c r="B60" s="15">
        <f>-SUM(B52:B56)+SUM(C52:C56)</f>
        <v>2427138</v>
      </c>
      <c r="C60" s="16">
        <f t="shared" si="0"/>
        <v>34.58498595376534</v>
      </c>
      <c r="E60" s="6" t="s">
        <v>214</v>
      </c>
      <c r="F60" s="15">
        <f>-SUM(F52:F56)+SUM(G52:G56)</f>
        <v>2427138</v>
      </c>
      <c r="G60" s="16">
        <f t="shared" si="1"/>
        <v>34.58498595376534</v>
      </c>
    </row>
    <row r="62" spans="1:9" ht="19.2" x14ac:dyDescent="0.45">
      <c r="A62" s="6" t="s">
        <v>212</v>
      </c>
      <c r="B62" s="46" t="str">
        <f>TEXT(B58,"#,###")&amp;"人"&amp;"("&amp;ROUND(C58,1)&amp;"％"&amp;")"</f>
        <v>658,526人(9.4％)</v>
      </c>
      <c r="C62" s="46"/>
      <c r="E62" s="6" t="s">
        <v>212</v>
      </c>
      <c r="F62" s="46" t="str">
        <f>TEXT(F58,"#,###")&amp;"人"&amp;"("&amp;ROUND(G58,1)&amp;"％"&amp;")"</f>
        <v>658,526人(9.4％)</v>
      </c>
      <c r="G62" s="46"/>
    </row>
    <row r="63" spans="1:9" ht="19.2" x14ac:dyDescent="0.45">
      <c r="A63" s="6" t="s">
        <v>213</v>
      </c>
      <c r="B63" s="46" t="str">
        <f t="shared" ref="B63:B64" si="2">TEXT(B59,"#,###")&amp;"人"&amp;"("&amp;ROUND(C59,1)&amp;"％"&amp;")"</f>
        <v>3,932,231人(56％)</v>
      </c>
      <c r="C63" s="46"/>
      <c r="E63" s="6" t="s">
        <v>213</v>
      </c>
      <c r="F63" s="46" t="str">
        <f t="shared" ref="F63:F64" si="3">TEXT(F59,"#,###")&amp;"人"&amp;"("&amp;ROUND(G59,1)&amp;"％"&amp;")"</f>
        <v>3,932,231人(56％)</v>
      </c>
      <c r="G63" s="46"/>
    </row>
    <row r="64" spans="1:9" ht="19.2" x14ac:dyDescent="0.45">
      <c r="A64" s="6" t="s">
        <v>214</v>
      </c>
      <c r="B64" s="46" t="str">
        <f t="shared" si="2"/>
        <v>2,427,138人(34.6％)</v>
      </c>
      <c r="C64" s="46"/>
      <c r="E64" s="6" t="s">
        <v>214</v>
      </c>
      <c r="F64" s="46" t="str">
        <f t="shared" si="3"/>
        <v>2,427,138人(34.6％)</v>
      </c>
      <c r="G64" s="46"/>
      <c r="I64" s="14" t="s">
        <v>177</v>
      </c>
    </row>
  </sheetData>
  <mergeCells count="6">
    <mergeCell ref="B62:C62"/>
    <mergeCell ref="F62:G62"/>
    <mergeCell ref="B63:C63"/>
    <mergeCell ref="F63:G63"/>
    <mergeCell ref="B64:C64"/>
    <mergeCell ref="F64:G64"/>
  </mergeCells>
  <phoneticPr fontId="2"/>
  <hyperlinks>
    <hyperlink ref="B1" location="'見える化（特定年）'!A1" display="「見える化システム」へ" xr:uid="{6DE7F3A4-924D-48EC-8F52-179F3F6DDCA6}"/>
    <hyperlink ref="N9" location="'見える化（特定年）'!A1" display="「見える化システム」へ" xr:uid="{6DD1AD2D-89B2-4773-819B-C147E8C661F1}"/>
    <hyperlink ref="N17" location="'見える化（特定年）'!A1" display="「見える化システム」へ" xr:uid="{03824670-93F7-49FA-A02C-8DA402068170}"/>
    <hyperlink ref="R33" location="'見える化（特定年）'!A1" display="「見える化システム」へ" xr:uid="{E8F7B336-C97A-49B9-9FBB-046CF3F9C879}"/>
    <hyperlink ref="I64" location="'見える化（特定年）'!A1" display="「見える化システム」へ" xr:uid="{3B310B5D-9398-4747-8645-73AC18A4FAE7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4B6A91-E3E2-4140-9306-0F2872B7C62C}">
  <sheetPr>
    <tabColor theme="8"/>
  </sheetPr>
  <dimension ref="A1:BR29"/>
  <sheetViews>
    <sheetView showGridLines="0" workbookViewId="0"/>
  </sheetViews>
  <sheetFormatPr defaultColWidth="9" defaultRowHeight="17.399999999999999" x14ac:dyDescent="0.45"/>
  <cols>
    <col min="1" max="1" width="12.59765625" style="3" bestFit="1" customWidth="1"/>
    <col min="2" max="3" width="9.19921875" style="3" bestFit="1" customWidth="1"/>
    <col min="4" max="4" width="12.59765625" style="3" customWidth="1"/>
    <col min="5" max="7" width="9.19921875" style="3" bestFit="1" customWidth="1"/>
    <col min="8" max="8" width="12.59765625" style="3" customWidth="1"/>
    <col min="9" max="11" width="9.19921875" style="3" customWidth="1"/>
    <col min="12" max="12" width="9.09765625" style="3" bestFit="1" customWidth="1"/>
    <col min="13" max="13" width="12.59765625" style="3" customWidth="1"/>
    <col min="14" max="16" width="9.19921875" style="3" customWidth="1"/>
    <col min="17" max="17" width="9.09765625" style="3" bestFit="1" customWidth="1"/>
    <col min="18" max="18" width="12.59765625" style="3" customWidth="1"/>
    <col min="19" max="19" width="9.19921875" style="3" customWidth="1"/>
    <col min="20" max="20" width="9.09765625" style="3" bestFit="1" customWidth="1"/>
    <col min="21" max="22" width="12.59765625" style="3" customWidth="1"/>
    <col min="23" max="23" width="9.09765625" style="3" bestFit="1" customWidth="1"/>
    <col min="24" max="24" width="12.59765625" style="3" customWidth="1"/>
    <col min="25" max="27" width="9.19921875" style="3" customWidth="1"/>
    <col min="28" max="28" width="9" style="3"/>
    <col min="29" max="29" width="12.5" style="3" bestFit="1" customWidth="1"/>
    <col min="30" max="30" width="9.59765625" style="3" customWidth="1"/>
    <col min="31" max="37" width="9.09765625" style="3" bestFit="1" customWidth="1"/>
    <col min="38" max="48" width="9.09765625" style="3" customWidth="1"/>
    <col min="49" max="49" width="12.59765625" style="3" customWidth="1"/>
    <col min="50" max="68" width="9.09765625" style="3" customWidth="1"/>
    <col min="69" max="70" width="12.59765625" style="3" customWidth="1"/>
    <col min="71" max="16384" width="9" style="3"/>
  </cols>
  <sheetData>
    <row r="1" spans="1:70" ht="19.2" x14ac:dyDescent="0.45">
      <c r="B1" s="14" t="s">
        <v>177</v>
      </c>
    </row>
    <row r="3" spans="1:70" ht="31.8" x14ac:dyDescent="0.45">
      <c r="A3" s="20" t="s">
        <v>178</v>
      </c>
    </row>
    <row r="5" spans="1:70" ht="21.6" x14ac:dyDescent="0.45">
      <c r="A5" s="22" t="s">
        <v>179</v>
      </c>
      <c r="D5" s="22" t="s">
        <v>180</v>
      </c>
      <c r="H5" s="22" t="s">
        <v>217</v>
      </c>
      <c r="R5" s="22" t="s">
        <v>218</v>
      </c>
      <c r="U5" s="22" t="s">
        <v>219</v>
      </c>
      <c r="X5" s="22" t="s">
        <v>220</v>
      </c>
      <c r="AC5" s="22" t="s">
        <v>221</v>
      </c>
      <c r="AM5" s="22"/>
    </row>
    <row r="7" spans="1:70" ht="21.6" x14ac:dyDescent="0.45">
      <c r="A7" s="14" t="s">
        <v>177</v>
      </c>
      <c r="C7" s="14"/>
      <c r="D7" s="14" t="s">
        <v>177</v>
      </c>
      <c r="H7" s="22" t="s">
        <v>175</v>
      </c>
      <c r="I7" s="14" t="s">
        <v>177</v>
      </c>
      <c r="M7" s="22" t="s">
        <v>176</v>
      </c>
      <c r="N7" s="14" t="s">
        <v>177</v>
      </c>
      <c r="P7" s="14"/>
      <c r="R7" s="14" t="s">
        <v>177</v>
      </c>
      <c r="S7" s="22"/>
      <c r="U7" s="14" t="s">
        <v>177</v>
      </c>
      <c r="X7" s="14" t="s">
        <v>177</v>
      </c>
      <c r="Z7" s="14"/>
      <c r="AC7" s="22" t="s">
        <v>175</v>
      </c>
      <c r="AD7" s="14" t="s">
        <v>177</v>
      </c>
      <c r="AJ7" s="14"/>
      <c r="AM7" s="22"/>
      <c r="AT7" s="14"/>
      <c r="AW7" s="22" t="s">
        <v>222</v>
      </c>
      <c r="AX7" s="14" t="s">
        <v>177</v>
      </c>
      <c r="BD7" s="14"/>
    </row>
    <row r="9" spans="1:70" x14ac:dyDescent="0.45">
      <c r="A9" s="23"/>
      <c r="B9" s="23" t="s">
        <v>179</v>
      </c>
      <c r="D9" s="23"/>
      <c r="E9" s="23" t="s">
        <v>175</v>
      </c>
      <c r="F9" s="23" t="s">
        <v>176</v>
      </c>
      <c r="H9" s="23"/>
      <c r="I9" s="23" t="s">
        <v>182</v>
      </c>
      <c r="J9" s="23" t="s">
        <v>183</v>
      </c>
      <c r="K9" s="23" t="s">
        <v>223</v>
      </c>
      <c r="M9" s="23"/>
      <c r="N9" s="23" t="s">
        <v>182</v>
      </c>
      <c r="O9" s="23" t="s">
        <v>183</v>
      </c>
      <c r="P9" s="23" t="s">
        <v>223</v>
      </c>
      <c r="R9" s="23"/>
      <c r="S9" s="23" t="s">
        <v>185</v>
      </c>
      <c r="U9" s="23"/>
      <c r="V9" s="23" t="s">
        <v>186</v>
      </c>
      <c r="X9" s="23"/>
      <c r="Y9" s="23" t="s">
        <v>182</v>
      </c>
      <c r="Z9" s="23" t="s">
        <v>183</v>
      </c>
      <c r="AA9" s="23" t="s">
        <v>223</v>
      </c>
      <c r="AC9" s="23"/>
      <c r="AD9" s="23" t="s">
        <v>192</v>
      </c>
      <c r="AE9" s="23" t="s">
        <v>193</v>
      </c>
      <c r="AF9" s="23" t="s">
        <v>194</v>
      </c>
      <c r="AG9" s="23" t="s">
        <v>195</v>
      </c>
      <c r="AH9" s="23" t="s">
        <v>196</v>
      </c>
      <c r="AI9" s="23" t="s">
        <v>197</v>
      </c>
      <c r="AJ9" s="23" t="s">
        <v>198</v>
      </c>
      <c r="AK9" s="23" t="s">
        <v>199</v>
      </c>
      <c r="AL9" s="23" t="s">
        <v>200</v>
      </c>
      <c r="AM9" s="23" t="s">
        <v>201</v>
      </c>
      <c r="AN9" s="23" t="s">
        <v>202</v>
      </c>
      <c r="AO9" s="23" t="s">
        <v>203</v>
      </c>
      <c r="AP9" s="23" t="s">
        <v>204</v>
      </c>
      <c r="AQ9" s="23" t="s">
        <v>205</v>
      </c>
      <c r="AR9" s="23" t="s">
        <v>206</v>
      </c>
      <c r="AS9" s="23" t="s">
        <v>207</v>
      </c>
      <c r="AT9" s="23" t="s">
        <v>208</v>
      </c>
      <c r="AU9" s="23" t="s">
        <v>209</v>
      </c>
      <c r="AW9" s="23"/>
      <c r="AX9" s="23" t="s">
        <v>192</v>
      </c>
      <c r="AY9" s="23" t="s">
        <v>193</v>
      </c>
      <c r="AZ9" s="23" t="s">
        <v>194</v>
      </c>
      <c r="BA9" s="23" t="s">
        <v>195</v>
      </c>
      <c r="BB9" s="23" t="s">
        <v>196</v>
      </c>
      <c r="BC9" s="23" t="s">
        <v>197</v>
      </c>
      <c r="BD9" s="23" t="s">
        <v>198</v>
      </c>
      <c r="BE9" s="23" t="s">
        <v>199</v>
      </c>
      <c r="BF9" s="23" t="s">
        <v>200</v>
      </c>
      <c r="BG9" s="23" t="s">
        <v>201</v>
      </c>
      <c r="BH9" s="23" t="s">
        <v>202</v>
      </c>
      <c r="BI9" s="23" t="s">
        <v>203</v>
      </c>
      <c r="BJ9" s="23" t="s">
        <v>204</v>
      </c>
      <c r="BK9" s="23" t="s">
        <v>205</v>
      </c>
      <c r="BL9" s="23" t="s">
        <v>206</v>
      </c>
      <c r="BM9" s="23" t="s">
        <v>207</v>
      </c>
      <c r="BN9" s="23" t="s">
        <v>208</v>
      </c>
      <c r="BO9" s="23" t="s">
        <v>209</v>
      </c>
      <c r="BQ9" s="23" t="s">
        <v>224</v>
      </c>
      <c r="BR9" s="23" t="s">
        <v>225</v>
      </c>
    </row>
    <row r="10" spans="1:70" x14ac:dyDescent="0.45">
      <c r="A10" s="24" t="s">
        <v>226</v>
      </c>
      <c r="B10" s="4">
        <f>SUM(各歳別人口③!B4:CI4)+SUM(各歳別人口④!B4:CI4)</f>
        <v>393694</v>
      </c>
      <c r="D10" s="24" t="s">
        <v>226</v>
      </c>
      <c r="E10" s="4">
        <f>SUM(各歳別人口③!B4:CI4)</f>
        <v>196399</v>
      </c>
      <c r="F10" s="4">
        <f>SUM(各歳別人口④!B4:CI4)</f>
        <v>197295</v>
      </c>
      <c r="H10" s="24" t="s">
        <v>226</v>
      </c>
      <c r="I10" s="4">
        <f>SUM(各歳別人口③!B4:P4)</f>
        <v>21166</v>
      </c>
      <c r="J10" s="4">
        <f>SUM(各歳別人口③!Q4:BN4)</f>
        <v>119219</v>
      </c>
      <c r="K10" s="4">
        <f>SUM(各歳別人口③!BO4:CI4)</f>
        <v>56014</v>
      </c>
      <c r="M10" s="24" t="s">
        <v>226</v>
      </c>
      <c r="N10" s="4">
        <f>SUM(各歳別人口④!B4:P4)</f>
        <v>20166</v>
      </c>
      <c r="O10" s="4">
        <f>SUM(各歳別人口④!Q4:BN4)</f>
        <v>106889</v>
      </c>
      <c r="P10" s="4">
        <f>SUM(各歳別人口④!BO4:CI4)</f>
        <v>70240</v>
      </c>
      <c r="R10" s="24" t="s">
        <v>226</v>
      </c>
      <c r="S10" s="25">
        <f>SUM(K10,P10)/B10</f>
        <v>0.3206906887074733</v>
      </c>
      <c r="U10" s="24" t="s">
        <v>226</v>
      </c>
      <c r="V10" s="25">
        <f>SUM(AS10:AU10,BM10:BO10)/B10</f>
        <v>0.17215146789130645</v>
      </c>
      <c r="X10" s="24" t="s">
        <v>226</v>
      </c>
      <c r="Y10" s="25">
        <f>SUM(I10,N10)/$B10</f>
        <v>0.10498508994295061</v>
      </c>
      <c r="Z10" s="25">
        <f t="shared" ref="Z10:AA25" si="0">SUM(J10,O10)/$B10</f>
        <v>0.57432422134957606</v>
      </c>
      <c r="AA10" s="25">
        <f t="shared" si="0"/>
        <v>0.3206906887074733</v>
      </c>
      <c r="AC10" s="24" t="s">
        <v>226</v>
      </c>
      <c r="AD10" s="4">
        <f>SUM(各歳別人口③!B4:F4)</f>
        <v>5952</v>
      </c>
      <c r="AE10" s="4">
        <f>SUM(各歳別人口③!G4:K4)</f>
        <v>7160</v>
      </c>
      <c r="AF10" s="4">
        <f>SUM(各歳別人口③!L4:P4)</f>
        <v>8054</v>
      </c>
      <c r="AG10" s="4">
        <f>SUM(各歳別人口③!Q4:U4)</f>
        <v>10696</v>
      </c>
      <c r="AH10" s="4">
        <f>SUM(各歳別人口③!V4:Z4)</f>
        <v>11719</v>
      </c>
      <c r="AI10" s="4">
        <f>SUM(各歳別人口③!AA4:AE4)</f>
        <v>9300</v>
      </c>
      <c r="AJ10" s="4">
        <f>SUM(各歳別人口③!AF4:AJ4)</f>
        <v>9316</v>
      </c>
      <c r="AK10" s="4">
        <f>SUM(各歳別人口③!AK4:AO4)</f>
        <v>10224</v>
      </c>
      <c r="AL10" s="4">
        <f>SUM(各歳別人口③!AP4:AT4)</f>
        <v>11898</v>
      </c>
      <c r="AM10" s="4">
        <f>SUM(各歳別人口③!AU4:AY4)</f>
        <v>15857</v>
      </c>
      <c r="AN10" s="4">
        <f>SUM(各歳別人口③!AZ4:BD4)</f>
        <v>15813</v>
      </c>
      <c r="AO10" s="4">
        <f>SUM(各歳別人口③!BE4:BI4)</f>
        <v>12767</v>
      </c>
      <c r="AP10" s="4">
        <f>SUM(各歳別人口③!BJ4:BN4)</f>
        <v>11629</v>
      </c>
      <c r="AQ10" s="4">
        <f>SUM(各歳別人口③!BO4:BS4)</f>
        <v>12213</v>
      </c>
      <c r="AR10" s="4">
        <f>SUM(各歳別人口③!BT4:BX4)</f>
        <v>15921</v>
      </c>
      <c r="AS10" s="4">
        <f>SUM(各歳別人口③!BY4:CC4)</f>
        <v>11688</v>
      </c>
      <c r="AT10" s="4">
        <f>SUM(各歳別人口③!CD4:CH4)</f>
        <v>9003</v>
      </c>
      <c r="AU10" s="4">
        <f>E10-SUM(AD10:AT10)</f>
        <v>7189</v>
      </c>
      <c r="AW10" s="24" t="s">
        <v>226</v>
      </c>
      <c r="AX10" s="4">
        <f>SUM(各歳別人口④!B4:F4)</f>
        <v>5540</v>
      </c>
      <c r="AY10" s="4">
        <f>SUM(各歳別人口④!G4:K4)</f>
        <v>6902</v>
      </c>
      <c r="AZ10" s="4">
        <f>SUM(各歳別人口④!L4:P4)</f>
        <v>7724</v>
      </c>
      <c r="BA10" s="4">
        <f>SUM(各歳別人口④!Q4:U4)</f>
        <v>8551</v>
      </c>
      <c r="BB10" s="4">
        <f>SUM(各歳別人口④!V4:Z4)</f>
        <v>8987</v>
      </c>
      <c r="BC10" s="4">
        <f>SUM(各歳別人口④!AA4:AE4)</f>
        <v>7549</v>
      </c>
      <c r="BD10" s="4">
        <f>SUM(各歳別人口④!AF4:AJ4)</f>
        <v>8077</v>
      </c>
      <c r="BE10" s="4">
        <f>SUM(各歳別人口④!AK4:AO4)</f>
        <v>9383</v>
      </c>
      <c r="BF10" s="4">
        <f>SUM(各歳別人口④!AP4:AT4)</f>
        <v>11289</v>
      </c>
      <c r="BG10" s="4">
        <f>SUM(各歳別人口④!AU4:AY4)</f>
        <v>14853</v>
      </c>
      <c r="BH10" s="4">
        <f>SUM(各歳別人口④!AZ4:BD4)</f>
        <v>14808</v>
      </c>
      <c r="BI10" s="4">
        <f>SUM(各歳別人口④!BE4:BI4)</f>
        <v>12170</v>
      </c>
      <c r="BJ10" s="4">
        <f>SUM(各歳別人口④!BJ4:BN4)</f>
        <v>11222</v>
      </c>
      <c r="BK10" s="4">
        <f>SUM(各歳別人口④!BO4:BS4)</f>
        <v>12486</v>
      </c>
      <c r="BL10" s="4">
        <f>SUM(各歳別人口④!BT4:BX4)</f>
        <v>17859</v>
      </c>
      <c r="BM10" s="4">
        <f>SUM(各歳別人口④!BY4:CC4)</f>
        <v>14216</v>
      </c>
      <c r="BN10" s="4">
        <f>SUM(各歳別人口④!CD4:CH4)</f>
        <v>11785</v>
      </c>
      <c r="BO10" s="4">
        <f>F10-SUM(AX10:BN10)</f>
        <v>13894</v>
      </c>
      <c r="BQ10" s="23">
        <f>'見える化（時系列）'!B14</f>
        <v>2021</v>
      </c>
      <c r="BR10" s="23">
        <f>'見える化（時系列）'!E14</f>
        <v>2030</v>
      </c>
    </row>
    <row r="11" spans="1:70" x14ac:dyDescent="0.45">
      <c r="A11" s="24" t="s">
        <v>227</v>
      </c>
      <c r="B11" s="4">
        <f>SUM(各歳別人口③!B5:CI5)+SUM(各歳別人口④!B5:CI5)</f>
        <v>389376</v>
      </c>
      <c r="D11" s="24" t="s">
        <v>227</v>
      </c>
      <c r="E11" s="4">
        <f>SUM(各歳別人口③!B5:CI5)</f>
        <v>194188</v>
      </c>
      <c r="F11" s="4">
        <f>SUM(各歳別人口④!B5:CI5)</f>
        <v>195188</v>
      </c>
      <c r="H11" s="24" t="s">
        <v>227</v>
      </c>
      <c r="I11" s="4">
        <f>SUM(各歳別人口③!B5:P5)</f>
        <v>20559</v>
      </c>
      <c r="J11" s="4">
        <f>SUM(各歳別人口③!Q5:BN5)</f>
        <v>117942</v>
      </c>
      <c r="K11" s="4">
        <f>SUM(各歳別人口③!BO5:CI5)</f>
        <v>55687</v>
      </c>
      <c r="M11" s="24" t="s">
        <v>227</v>
      </c>
      <c r="N11" s="4">
        <f>SUM(各歳別人口④!B5:P5)</f>
        <v>19617</v>
      </c>
      <c r="O11" s="4">
        <f>SUM(各歳別人口④!Q5:BN5)</f>
        <v>105602</v>
      </c>
      <c r="P11" s="4">
        <f>SUM(各歳別人口④!BO5:CI5)</f>
        <v>69969</v>
      </c>
      <c r="R11" s="24" t="s">
        <v>227</v>
      </c>
      <c r="S11" s="25">
        <f t="shared" ref="S11:S29" si="1">SUM(K11,P11)/B11</f>
        <v>0.32271120973044048</v>
      </c>
      <c r="U11" s="24" t="s">
        <v>227</v>
      </c>
      <c r="V11" s="25">
        <f t="shared" ref="V11:V29" si="2">SUM(AS11:AU11,BM11:BO11)/B11</f>
        <v>0.18127208662064431</v>
      </c>
      <c r="X11" s="24" t="s">
        <v>227</v>
      </c>
      <c r="Y11" s="25">
        <f t="shared" ref="Y11:AA29" si="3">SUM(I11,N11)/$B11</f>
        <v>0.10318047337278106</v>
      </c>
      <c r="Z11" s="25">
        <f t="shared" si="0"/>
        <v>0.57410831689677844</v>
      </c>
      <c r="AA11" s="25">
        <f t="shared" si="0"/>
        <v>0.32271120973044048</v>
      </c>
      <c r="AC11" s="24" t="s">
        <v>227</v>
      </c>
      <c r="AD11" s="4">
        <f>SUM(各歳別人口③!B5:F5)</f>
        <v>5748</v>
      </c>
      <c r="AE11" s="4">
        <f>SUM(各歳別人口③!G5:K5)</f>
        <v>6958</v>
      </c>
      <c r="AF11" s="4">
        <f>SUM(各歳別人口③!L5:P5)</f>
        <v>7853</v>
      </c>
      <c r="AG11" s="4">
        <f>SUM(各歳別人口③!Q5:U5)</f>
        <v>10404</v>
      </c>
      <c r="AH11" s="4">
        <f>SUM(各歳別人口③!V5:Z5)</f>
        <v>11720</v>
      </c>
      <c r="AI11" s="4">
        <f>SUM(各歳別人口③!AA5:AE5)</f>
        <v>9300</v>
      </c>
      <c r="AJ11" s="4">
        <f>SUM(各歳別人口③!AF5:AJ5)</f>
        <v>8968</v>
      </c>
      <c r="AK11" s="4">
        <f>SUM(各歳別人口③!AK5:AO5)</f>
        <v>10007</v>
      </c>
      <c r="AL11" s="4">
        <f>SUM(各歳別人口③!AP5:AT5)</f>
        <v>11385</v>
      </c>
      <c r="AM11" s="4">
        <f>SUM(各歳別人口③!AU5:AY5)</f>
        <v>14994</v>
      </c>
      <c r="AN11" s="4">
        <f>SUM(各歳別人口③!AZ5:BD5)</f>
        <v>16079</v>
      </c>
      <c r="AO11" s="4">
        <f>SUM(各歳別人口③!BE5:BI5)</f>
        <v>13280</v>
      </c>
      <c r="AP11" s="4">
        <f>SUM(各歳別人口③!BJ5:BN5)</f>
        <v>11805</v>
      </c>
      <c r="AQ11" s="4">
        <f>SUM(各歳別人口③!BO5:BS5)</f>
        <v>11585</v>
      </c>
      <c r="AR11" s="4">
        <f>SUM(各歳別人口③!BT5:BX5)</f>
        <v>15036</v>
      </c>
      <c r="AS11" s="4">
        <f>SUM(各歳別人口③!BY5:CC5)</f>
        <v>12046</v>
      </c>
      <c r="AT11" s="4">
        <f>SUM(各歳別人口③!CD5:CH5)</f>
        <v>9495</v>
      </c>
      <c r="AU11" s="4">
        <f t="shared" ref="AU11:AU29" si="4">E11-SUM(AD11:AT11)</f>
        <v>7525</v>
      </c>
      <c r="AW11" s="24" t="s">
        <v>227</v>
      </c>
      <c r="AX11" s="4">
        <f>SUM(各歳別人口④!B5:F5)</f>
        <v>5366</v>
      </c>
      <c r="AY11" s="4">
        <f>SUM(各歳別人口④!G5:K5)</f>
        <v>6670</v>
      </c>
      <c r="AZ11" s="4">
        <f>SUM(各歳別人口④!L5:P5)</f>
        <v>7581</v>
      </c>
      <c r="BA11" s="4">
        <f>SUM(各歳別人口④!Q5:U5)</f>
        <v>8402</v>
      </c>
      <c r="BB11" s="4">
        <f>SUM(各歳別人口④!V5:Z5)</f>
        <v>8915</v>
      </c>
      <c r="BC11" s="4">
        <f>SUM(各歳別人口④!AA5:AE5)</f>
        <v>7438</v>
      </c>
      <c r="BD11" s="4">
        <f>SUM(各歳別人口④!AF5:AJ5)</f>
        <v>7724</v>
      </c>
      <c r="BE11" s="4">
        <f>SUM(各歳別人口④!AK5:AO5)</f>
        <v>9124</v>
      </c>
      <c r="BF11" s="4">
        <f>SUM(各歳別人口④!AP5:AT5)</f>
        <v>10757</v>
      </c>
      <c r="BG11" s="4">
        <f>SUM(各歳別人口④!AU5:AY5)</f>
        <v>14132</v>
      </c>
      <c r="BH11" s="4">
        <f>SUM(各歳別人口④!AZ5:BD5)</f>
        <v>15064</v>
      </c>
      <c r="BI11" s="4">
        <f>SUM(各歳別人口④!BE5:BI5)</f>
        <v>12686</v>
      </c>
      <c r="BJ11" s="4">
        <f>SUM(各歳別人口④!BJ5:BN5)</f>
        <v>11360</v>
      </c>
      <c r="BK11" s="4">
        <f>SUM(各歳別人口④!BO5:BS5)</f>
        <v>11756</v>
      </c>
      <c r="BL11" s="4">
        <f>SUM(各歳別人口④!BT5:BX5)</f>
        <v>16696</v>
      </c>
      <c r="BM11" s="4">
        <f>SUM(各歳別人口④!BY5:CC5)</f>
        <v>14781</v>
      </c>
      <c r="BN11" s="4">
        <f>SUM(各歳別人口④!CD5:CH5)</f>
        <v>12456</v>
      </c>
      <c r="BO11" s="4">
        <f t="shared" ref="BO11:BO29" si="5">F11-SUM(AX11:BN11)</f>
        <v>14280</v>
      </c>
    </row>
    <row r="12" spans="1:70" x14ac:dyDescent="0.45">
      <c r="A12" s="24" t="s">
        <v>228</v>
      </c>
      <c r="B12" s="4">
        <f>SUM(各歳別人口③!B6:CI6)+SUM(各歳別人口④!B6:CI6)</f>
        <v>384877</v>
      </c>
      <c r="D12" s="24" t="s">
        <v>228</v>
      </c>
      <c r="E12" s="4">
        <f>SUM(各歳別人口③!B6:CI6)</f>
        <v>191880</v>
      </c>
      <c r="F12" s="4">
        <f>SUM(各歳別人口④!B6:CI6)</f>
        <v>192997</v>
      </c>
      <c r="H12" s="24" t="s">
        <v>228</v>
      </c>
      <c r="I12" s="4">
        <f>SUM(各歳別人口③!B6:P6)</f>
        <v>19987</v>
      </c>
      <c r="J12" s="4">
        <f>SUM(各歳別人口③!Q6:BN6)</f>
        <v>116544</v>
      </c>
      <c r="K12" s="4">
        <f>SUM(各歳別人口③!BO6:CI6)</f>
        <v>55349</v>
      </c>
      <c r="M12" s="24" t="s">
        <v>228</v>
      </c>
      <c r="N12" s="4">
        <f>SUM(各歳別人口④!B6:P6)</f>
        <v>19055</v>
      </c>
      <c r="O12" s="4">
        <f>SUM(各歳別人口④!Q6:BN6)</f>
        <v>104319</v>
      </c>
      <c r="P12" s="4">
        <f>SUM(各歳別人口④!BO6:CI6)</f>
        <v>69623</v>
      </c>
      <c r="R12" s="24" t="s">
        <v>228</v>
      </c>
      <c r="S12" s="25">
        <f t="shared" si="1"/>
        <v>0.32470633475110228</v>
      </c>
      <c r="U12" s="24" t="s">
        <v>228</v>
      </c>
      <c r="V12" s="25">
        <f t="shared" si="2"/>
        <v>0.19000615781145666</v>
      </c>
      <c r="X12" s="24" t="s">
        <v>228</v>
      </c>
      <c r="Y12" s="25">
        <f t="shared" si="3"/>
        <v>0.10144020037570445</v>
      </c>
      <c r="Z12" s="25">
        <f t="shared" si="0"/>
        <v>0.57385346487319322</v>
      </c>
      <c r="AA12" s="25">
        <f t="shared" si="0"/>
        <v>0.32470633475110228</v>
      </c>
      <c r="AC12" s="24" t="s">
        <v>228</v>
      </c>
      <c r="AD12" s="4">
        <f>SUM(各歳別人口③!B6:F6)</f>
        <v>5596</v>
      </c>
      <c r="AE12" s="4">
        <f>SUM(各歳別人口③!G6:K6)</f>
        <v>6746</v>
      </c>
      <c r="AF12" s="4">
        <f>SUM(各歳別人口③!L6:P6)</f>
        <v>7645</v>
      </c>
      <c r="AG12" s="4">
        <f>SUM(各歳別人口③!Q6:U6)</f>
        <v>10099</v>
      </c>
      <c r="AH12" s="4">
        <f>SUM(各歳別人口③!V6:Z6)</f>
        <v>11681</v>
      </c>
      <c r="AI12" s="4">
        <f>SUM(各歳別人口③!AA6:AE6)</f>
        <v>9280</v>
      </c>
      <c r="AJ12" s="4">
        <f>SUM(各歳別人口③!AF6:AJ6)</f>
        <v>8728</v>
      </c>
      <c r="AK12" s="4">
        <f>SUM(各歳別人口③!AK6:AO6)</f>
        <v>9686</v>
      </c>
      <c r="AL12" s="4">
        <f>SUM(各歳別人口③!AP6:AT6)</f>
        <v>10966</v>
      </c>
      <c r="AM12" s="4">
        <f>SUM(各歳別人口③!AU6:AY6)</f>
        <v>14047</v>
      </c>
      <c r="AN12" s="4">
        <f>SUM(各歳別人口③!AZ6:BD6)</f>
        <v>16379</v>
      </c>
      <c r="AO12" s="4">
        <f>SUM(各歳別人口③!BE6:BI6)</f>
        <v>13629</v>
      </c>
      <c r="AP12" s="4">
        <f>SUM(各歳別人口③!BJ6:BN6)</f>
        <v>12049</v>
      </c>
      <c r="AQ12" s="4">
        <f>SUM(各歳別人口③!BO6:BS6)</f>
        <v>11196</v>
      </c>
      <c r="AR12" s="4">
        <f>SUM(各歳別人口③!BT6:BX6)</f>
        <v>14059</v>
      </c>
      <c r="AS12" s="4">
        <f>SUM(各歳別人口③!BY6:CC6)</f>
        <v>12427</v>
      </c>
      <c r="AT12" s="4">
        <f>SUM(各歳別人口③!CD6:CH6)</f>
        <v>9872</v>
      </c>
      <c r="AU12" s="4">
        <f t="shared" si="4"/>
        <v>7795</v>
      </c>
      <c r="AW12" s="24" t="s">
        <v>228</v>
      </c>
      <c r="AX12" s="4">
        <f>SUM(各歳別人口④!B6:F6)</f>
        <v>5220</v>
      </c>
      <c r="AY12" s="4">
        <f>SUM(各歳別人口④!G6:K6)</f>
        <v>6418</v>
      </c>
      <c r="AZ12" s="4">
        <f>SUM(各歳別人口④!L6:P6)</f>
        <v>7417</v>
      </c>
      <c r="BA12" s="4">
        <f>SUM(各歳別人口④!Q6:U6)</f>
        <v>8171</v>
      </c>
      <c r="BB12" s="4">
        <f>SUM(各歳別人口④!V6:Z6)</f>
        <v>8878</v>
      </c>
      <c r="BC12" s="4">
        <f>SUM(各歳別人口④!AA6:AE6)</f>
        <v>7458</v>
      </c>
      <c r="BD12" s="4">
        <f>SUM(各歳別人口④!AF6:AJ6)</f>
        <v>7410</v>
      </c>
      <c r="BE12" s="4">
        <f>SUM(各歳別人口④!AK6:AO6)</f>
        <v>8697</v>
      </c>
      <c r="BF12" s="4">
        <f>SUM(各歳別人口④!AP6:AT6)</f>
        <v>10395</v>
      </c>
      <c r="BG12" s="4">
        <f>SUM(各歳別人口④!AU6:AY6)</f>
        <v>13286</v>
      </c>
      <c r="BH12" s="4">
        <f>SUM(各歳別人口④!AZ6:BD6)</f>
        <v>15338</v>
      </c>
      <c r="BI12" s="4">
        <f>SUM(各歳別人口④!BE6:BI6)</f>
        <v>13098</v>
      </c>
      <c r="BJ12" s="4">
        <f>SUM(各歳別人口④!BJ6:BN6)</f>
        <v>11588</v>
      </c>
      <c r="BK12" s="4">
        <f>SUM(各歳別人口④!BO6:BS6)</f>
        <v>11341</v>
      </c>
      <c r="BL12" s="4">
        <f>SUM(各歳別人口④!BT6:BX6)</f>
        <v>15247</v>
      </c>
      <c r="BM12" s="4">
        <f>SUM(各歳別人口④!BY6:CC6)</f>
        <v>15398</v>
      </c>
      <c r="BN12" s="4">
        <f>SUM(各歳別人口④!CD6:CH6)</f>
        <v>12906</v>
      </c>
      <c r="BO12" s="4">
        <f t="shared" si="5"/>
        <v>14731</v>
      </c>
    </row>
    <row r="13" spans="1:70" x14ac:dyDescent="0.45">
      <c r="A13" s="24" t="s">
        <v>229</v>
      </c>
      <c r="B13" s="4">
        <f>SUM(各歳別人口③!B7:CI7)+SUM(各歳別人口④!B7:CI7)</f>
        <v>380245</v>
      </c>
      <c r="D13" s="24" t="s">
        <v>229</v>
      </c>
      <c r="E13" s="4">
        <f>SUM(各歳別人口③!B7:CI7)</f>
        <v>189499</v>
      </c>
      <c r="F13" s="4">
        <f>SUM(各歳別人口④!B7:CI7)</f>
        <v>190746</v>
      </c>
      <c r="H13" s="24" t="s">
        <v>229</v>
      </c>
      <c r="I13" s="4">
        <f>SUM(各歳別人口③!B7:P7)</f>
        <v>19431</v>
      </c>
      <c r="J13" s="4">
        <f>SUM(各歳別人口③!Q7:BN7)</f>
        <v>114956</v>
      </c>
      <c r="K13" s="4">
        <f>SUM(各歳別人口③!BO7:CI7)</f>
        <v>55112</v>
      </c>
      <c r="M13" s="24" t="s">
        <v>229</v>
      </c>
      <c r="N13" s="4">
        <f>SUM(各歳別人口④!B7:P7)</f>
        <v>18552</v>
      </c>
      <c r="O13" s="4">
        <f>SUM(各歳別人口④!Q7:BN7)</f>
        <v>102852</v>
      </c>
      <c r="P13" s="4">
        <f>SUM(各歳別人口④!BO7:CI7)</f>
        <v>69342</v>
      </c>
      <c r="R13" s="24" t="s">
        <v>229</v>
      </c>
      <c r="S13" s="25">
        <f t="shared" si="1"/>
        <v>0.32729950426698579</v>
      </c>
      <c r="U13" s="24" t="s">
        <v>229</v>
      </c>
      <c r="V13" s="25">
        <f t="shared" si="2"/>
        <v>0.19864035030046417</v>
      </c>
      <c r="X13" s="24" t="s">
        <v>229</v>
      </c>
      <c r="Y13" s="25">
        <f t="shared" si="3"/>
        <v>9.9890859840366081E-2</v>
      </c>
      <c r="Z13" s="25">
        <f t="shared" si="0"/>
        <v>0.57280963589264811</v>
      </c>
      <c r="AA13" s="25">
        <f t="shared" si="0"/>
        <v>0.32729950426698579</v>
      </c>
      <c r="AC13" s="24" t="s">
        <v>229</v>
      </c>
      <c r="AD13" s="4">
        <f>SUM(各歳別人口③!B7:F7)</f>
        <v>5436</v>
      </c>
      <c r="AE13" s="4">
        <f>SUM(各歳別人口③!G7:K7)</f>
        <v>6535</v>
      </c>
      <c r="AF13" s="4">
        <f>SUM(各歳別人口③!L7:P7)</f>
        <v>7460</v>
      </c>
      <c r="AG13" s="4">
        <f>SUM(各歳別人口③!Q7:U7)</f>
        <v>9800</v>
      </c>
      <c r="AH13" s="4">
        <f>SUM(各歳別人口③!V7:Z7)</f>
        <v>11548</v>
      </c>
      <c r="AI13" s="4">
        <f>SUM(各歳別人口③!AA7:AE7)</f>
        <v>9286</v>
      </c>
      <c r="AJ13" s="4">
        <f>SUM(各歳別人口③!AF7:AJ7)</f>
        <v>8621</v>
      </c>
      <c r="AK13" s="4">
        <f>SUM(各歳別人口③!AK7:AO7)</f>
        <v>9379</v>
      </c>
      <c r="AL13" s="4">
        <f>SUM(各歳別人口③!AP7:AT7)</f>
        <v>10471</v>
      </c>
      <c r="AM13" s="4">
        <f>SUM(各歳別人口③!AU7:AY7)</f>
        <v>13234</v>
      </c>
      <c r="AN13" s="4">
        <f>SUM(各歳別人口③!AZ7:BD7)</f>
        <v>16351</v>
      </c>
      <c r="AO13" s="4">
        <f>SUM(各歳別人口③!BE7:BI7)</f>
        <v>14133</v>
      </c>
      <c r="AP13" s="4">
        <f>SUM(各歳別人口③!BJ7:BN7)</f>
        <v>12133</v>
      </c>
      <c r="AQ13" s="4">
        <f>SUM(各歳別人口③!BO7:BS7)</f>
        <v>11171</v>
      </c>
      <c r="AR13" s="4">
        <f>SUM(各歳別人口③!BT7:BX7)</f>
        <v>12768</v>
      </c>
      <c r="AS13" s="4">
        <f>SUM(各歳別人口③!BY7:CC7)</f>
        <v>12894</v>
      </c>
      <c r="AT13" s="4">
        <f>SUM(各歳別人口③!CD7:CH7)</f>
        <v>10262</v>
      </c>
      <c r="AU13" s="4">
        <f t="shared" si="4"/>
        <v>8017</v>
      </c>
      <c r="AW13" s="24" t="s">
        <v>229</v>
      </c>
      <c r="AX13" s="4">
        <f>SUM(各歳別人口④!B7:F7)</f>
        <v>5138</v>
      </c>
      <c r="AY13" s="4">
        <f>SUM(各歳別人口④!G7:K7)</f>
        <v>6136</v>
      </c>
      <c r="AZ13" s="4">
        <f>SUM(各歳別人口④!L7:P7)</f>
        <v>7278</v>
      </c>
      <c r="BA13" s="4">
        <f>SUM(各歳別人口④!Q7:U7)</f>
        <v>8002</v>
      </c>
      <c r="BB13" s="4">
        <f>SUM(各歳別人口④!V7:Z7)</f>
        <v>8678</v>
      </c>
      <c r="BC13" s="4">
        <f>SUM(各歳別人口④!AA7:AE7)</f>
        <v>7438</v>
      </c>
      <c r="BD13" s="4">
        <f>SUM(各歳別人口④!AF7:AJ7)</f>
        <v>7182</v>
      </c>
      <c r="BE13" s="4">
        <f>SUM(各歳別人口④!AK7:AO7)</f>
        <v>8434</v>
      </c>
      <c r="BF13" s="4">
        <f>SUM(各歳別人口④!AP7:AT7)</f>
        <v>9961</v>
      </c>
      <c r="BG13" s="4">
        <f>SUM(各歳別人口④!AU7:AY7)</f>
        <v>12493</v>
      </c>
      <c r="BH13" s="4">
        <f>SUM(各歳別人口④!AZ7:BD7)</f>
        <v>15434</v>
      </c>
      <c r="BI13" s="4">
        <f>SUM(各歳別人口④!BE7:BI7)</f>
        <v>13458</v>
      </c>
      <c r="BJ13" s="4">
        <f>SUM(各歳別人口④!BJ7:BN7)</f>
        <v>11772</v>
      </c>
      <c r="BK13" s="4">
        <f>SUM(各歳別人口④!BO7:BS7)</f>
        <v>11135</v>
      </c>
      <c r="BL13" s="4">
        <f>SUM(各歳別人口④!BT7:BX7)</f>
        <v>13848</v>
      </c>
      <c r="BM13" s="4">
        <f>SUM(各歳別人口④!BY7:CC7)</f>
        <v>15698</v>
      </c>
      <c r="BN13" s="4">
        <f>SUM(各歳別人口④!CD7:CH7)</f>
        <v>13625</v>
      </c>
      <c r="BO13" s="4">
        <f t="shared" si="5"/>
        <v>15036</v>
      </c>
    </row>
    <row r="14" spans="1:70" x14ac:dyDescent="0.45">
      <c r="A14" s="24" t="s">
        <v>230</v>
      </c>
      <c r="B14" s="4">
        <f>SUM(各歳別人口③!B8:CI8)+SUM(各歳別人口④!B8:CI8)</f>
        <v>375469</v>
      </c>
      <c r="D14" s="24" t="s">
        <v>230</v>
      </c>
      <c r="E14" s="4">
        <f>SUM(各歳別人口③!B8:CI8)</f>
        <v>187048</v>
      </c>
      <c r="F14" s="4">
        <f>SUM(各歳別人口④!B8:CI8)</f>
        <v>188421</v>
      </c>
      <c r="H14" s="24" t="s">
        <v>230</v>
      </c>
      <c r="I14" s="4">
        <f>SUM(各歳別人口③!B8:P8)</f>
        <v>18836</v>
      </c>
      <c r="J14" s="4">
        <f>SUM(各歳別人口③!Q8:BN8)</f>
        <v>113461</v>
      </c>
      <c r="K14" s="4">
        <f>SUM(各歳別人口③!BO8:CI8)</f>
        <v>54751</v>
      </c>
      <c r="M14" s="24" t="s">
        <v>230</v>
      </c>
      <c r="N14" s="4">
        <f>SUM(各歳別人口④!B8:P8)</f>
        <v>17997</v>
      </c>
      <c r="O14" s="4">
        <f>SUM(各歳別人口④!Q8:BN8)</f>
        <v>101433</v>
      </c>
      <c r="P14" s="4">
        <f>SUM(各歳別人口④!BO8:CI8)</f>
        <v>68991</v>
      </c>
      <c r="R14" s="24" t="s">
        <v>230</v>
      </c>
      <c r="S14" s="25">
        <f t="shared" si="1"/>
        <v>0.32956648884461831</v>
      </c>
      <c r="U14" s="24" t="s">
        <v>230</v>
      </c>
      <c r="V14" s="25">
        <f t="shared" si="2"/>
        <v>0.20503956385214225</v>
      </c>
      <c r="X14" s="24" t="s">
        <v>230</v>
      </c>
      <c r="Y14" s="25">
        <f t="shared" si="3"/>
        <v>9.8098644628451345E-2</v>
      </c>
      <c r="Z14" s="25">
        <f t="shared" si="0"/>
        <v>0.57233486652693033</v>
      </c>
      <c r="AA14" s="25">
        <f t="shared" si="0"/>
        <v>0.32956648884461831</v>
      </c>
      <c r="AC14" s="24" t="s">
        <v>230</v>
      </c>
      <c r="AD14" s="4">
        <f>SUM(各歳別人口③!B8:F8)</f>
        <v>5327</v>
      </c>
      <c r="AE14" s="4">
        <f>SUM(各歳別人口③!G8:K8)</f>
        <v>6270</v>
      </c>
      <c r="AF14" s="4">
        <f>SUM(各歳別人口③!L8:P8)</f>
        <v>7239</v>
      </c>
      <c r="AG14" s="4">
        <f>SUM(各歳別人口③!Q8:U8)</f>
        <v>9618</v>
      </c>
      <c r="AH14" s="4">
        <f>SUM(各歳別人口③!V8:Z8)</f>
        <v>11237</v>
      </c>
      <c r="AI14" s="4">
        <f>SUM(各歳別人口③!AA8:AE8)</f>
        <v>9365</v>
      </c>
      <c r="AJ14" s="4">
        <f>SUM(各歳別人口③!AF8:AJ8)</f>
        <v>8563</v>
      </c>
      <c r="AK14" s="4">
        <f>SUM(各歳別人口③!AK8:AO8)</f>
        <v>9039</v>
      </c>
      <c r="AL14" s="4">
        <f>SUM(各歳別人口③!AP8:AT8)</f>
        <v>10231</v>
      </c>
      <c r="AM14" s="4">
        <f>SUM(各歳別人口③!AU8:AY8)</f>
        <v>12396</v>
      </c>
      <c r="AN14" s="4">
        <f>SUM(各歳別人口③!AZ8:BD8)</f>
        <v>16071</v>
      </c>
      <c r="AO14" s="4">
        <f>SUM(各歳別人口③!BE8:BI8)</f>
        <v>14443</v>
      </c>
      <c r="AP14" s="4">
        <f>SUM(各歳別人口③!BJ8:BN8)</f>
        <v>12498</v>
      </c>
      <c r="AQ14" s="4">
        <f>SUM(各歳別人口③!BO8:BS8)</f>
        <v>11065</v>
      </c>
      <c r="AR14" s="4">
        <f>SUM(各歳別人口③!BT8:BX8)</f>
        <v>11908</v>
      </c>
      <c r="AS14" s="4">
        <f>SUM(各歳別人口③!BY8:CC8)</f>
        <v>13487</v>
      </c>
      <c r="AT14" s="4">
        <f>SUM(各歳別人口③!CD8:CH8)</f>
        <v>9948</v>
      </c>
      <c r="AU14" s="4">
        <f t="shared" si="4"/>
        <v>8343</v>
      </c>
      <c r="AW14" s="24" t="s">
        <v>230</v>
      </c>
      <c r="AX14" s="4">
        <f>SUM(各歳別人口④!B8:F8)</f>
        <v>5074</v>
      </c>
      <c r="AY14" s="4">
        <f>SUM(各歳別人口④!G8:K8)</f>
        <v>5809</v>
      </c>
      <c r="AZ14" s="4">
        <f>SUM(各歳別人口④!L8:P8)</f>
        <v>7114</v>
      </c>
      <c r="BA14" s="4">
        <f>SUM(各歳別人口④!Q8:U8)</f>
        <v>7877</v>
      </c>
      <c r="BB14" s="4">
        <f>SUM(各歳別人口④!V8:Z8)</f>
        <v>8445</v>
      </c>
      <c r="BC14" s="4">
        <f>SUM(各歳別人口④!AA8:AE8)</f>
        <v>7472</v>
      </c>
      <c r="BD14" s="4">
        <f>SUM(各歳別人口④!AF8:AJ8)</f>
        <v>7012</v>
      </c>
      <c r="BE14" s="4">
        <f>SUM(各歳別人口④!AK8:AO8)</f>
        <v>8102</v>
      </c>
      <c r="BF14" s="4">
        <f>SUM(各歳別人口④!AP8:AT8)</f>
        <v>9592</v>
      </c>
      <c r="BG14" s="4">
        <f>SUM(各歳別人口④!AU8:AY8)</f>
        <v>11714</v>
      </c>
      <c r="BH14" s="4">
        <f>SUM(各歳別人口④!AZ8:BD8)</f>
        <v>15350</v>
      </c>
      <c r="BI14" s="4">
        <f>SUM(各歳別人口④!BE8:BI8)</f>
        <v>13691</v>
      </c>
      <c r="BJ14" s="4">
        <f>SUM(各歳別人口④!BJ8:BN8)</f>
        <v>12178</v>
      </c>
      <c r="BK14" s="4">
        <f>SUM(各歳別人口④!BO8:BS8)</f>
        <v>11000</v>
      </c>
      <c r="BL14" s="4">
        <f>SUM(各歳別人口④!BT8:BX8)</f>
        <v>12783</v>
      </c>
      <c r="BM14" s="4">
        <f>SUM(各歳別人口④!BY8:CC8)</f>
        <v>16276</v>
      </c>
      <c r="BN14" s="4">
        <f>SUM(各歳別人口④!CD8:CH8)</f>
        <v>13384</v>
      </c>
      <c r="BO14" s="4">
        <f t="shared" si="5"/>
        <v>15548</v>
      </c>
    </row>
    <row r="15" spans="1:70" x14ac:dyDescent="0.45">
      <c r="A15" s="24" t="s">
        <v>231</v>
      </c>
      <c r="B15" s="4">
        <f>SUM(各歳別人口③!B9:CI9)+SUM(各歳別人口④!B9:CI9)</f>
        <v>371152</v>
      </c>
      <c r="D15" s="24" t="s">
        <v>231</v>
      </c>
      <c r="E15" s="4">
        <f>SUM(各歳別人口③!B9:CI9)</f>
        <v>184890</v>
      </c>
      <c r="F15" s="4">
        <f>SUM(各歳別人口④!B9:CI9)</f>
        <v>186262</v>
      </c>
      <c r="H15" s="24" t="s">
        <v>231</v>
      </c>
      <c r="I15" s="4">
        <f>SUM(各歳別人口③!B9:P9)</f>
        <v>18257</v>
      </c>
      <c r="J15" s="4">
        <f>SUM(各歳別人口③!Q9:BN9)</f>
        <v>112295</v>
      </c>
      <c r="K15" s="4">
        <f>SUM(各歳別人口③!BO9:CI9)</f>
        <v>54338</v>
      </c>
      <c r="M15" s="24" t="s">
        <v>231</v>
      </c>
      <c r="N15" s="4">
        <f>SUM(各歳別人口④!B9:P9)</f>
        <v>17437</v>
      </c>
      <c r="O15" s="4">
        <f>SUM(各歳別人口④!Q9:BN9)</f>
        <v>100234</v>
      </c>
      <c r="P15" s="4">
        <f>SUM(各歳別人口④!BO9:CI9)</f>
        <v>68591</v>
      </c>
      <c r="R15" s="24" t="s">
        <v>231</v>
      </c>
      <c r="S15" s="25">
        <f t="shared" si="1"/>
        <v>0.33120931585980945</v>
      </c>
      <c r="U15" s="24" t="s">
        <v>231</v>
      </c>
      <c r="V15" s="25">
        <f t="shared" si="2"/>
        <v>0.20917306117170323</v>
      </c>
      <c r="X15" s="24" t="s">
        <v>231</v>
      </c>
      <c r="Y15" s="25">
        <f t="shared" si="3"/>
        <v>9.6170841057033232E-2</v>
      </c>
      <c r="Z15" s="25">
        <f t="shared" si="0"/>
        <v>0.57261984308315728</v>
      </c>
      <c r="AA15" s="25">
        <f t="shared" si="0"/>
        <v>0.33120931585980945</v>
      </c>
      <c r="AC15" s="24" t="s">
        <v>231</v>
      </c>
      <c r="AD15" s="4">
        <f>SUM(各歳別人口③!B9:F9)</f>
        <v>5208</v>
      </c>
      <c r="AE15" s="4">
        <f>SUM(各歳別人口③!G9:K9)</f>
        <v>5979</v>
      </c>
      <c r="AF15" s="4">
        <f>SUM(各歳別人口③!L9:P9)</f>
        <v>7070</v>
      </c>
      <c r="AG15" s="4">
        <f>SUM(各歳別人口③!Q9:U9)</f>
        <v>9443</v>
      </c>
      <c r="AH15" s="4">
        <f>SUM(各歳別人口③!V9:Z9)</f>
        <v>10966</v>
      </c>
      <c r="AI15" s="4">
        <f>SUM(各歳別人口③!AA9:AE9)</f>
        <v>9551</v>
      </c>
      <c r="AJ15" s="4">
        <f>SUM(各歳別人口③!AF9:AJ9)</f>
        <v>8517</v>
      </c>
      <c r="AK15" s="4">
        <f>SUM(各歳別人口③!AK9:AO9)</f>
        <v>8851</v>
      </c>
      <c r="AL15" s="4">
        <f>SUM(各歳別人口③!AP9:AT9)</f>
        <v>9944</v>
      </c>
      <c r="AM15" s="4">
        <f>SUM(各歳別人口③!AU9:AY9)</f>
        <v>11653</v>
      </c>
      <c r="AN15" s="4">
        <f>SUM(各歳別人口③!AZ9:BD9)</f>
        <v>15566</v>
      </c>
      <c r="AO15" s="4">
        <f>SUM(各歳別人口③!BE9:BI9)</f>
        <v>15381</v>
      </c>
      <c r="AP15" s="4">
        <f>SUM(各歳別人口③!BJ9:BN9)</f>
        <v>12423</v>
      </c>
      <c r="AQ15" s="4">
        <f>SUM(各歳別人口③!BO9:BS9)</f>
        <v>11072</v>
      </c>
      <c r="AR15" s="4">
        <f>SUM(各歳別人口③!BT9:BX9)</f>
        <v>11262</v>
      </c>
      <c r="AS15" s="4">
        <f>SUM(各歳別人口③!BY9:CC9)</f>
        <v>13944</v>
      </c>
      <c r="AT15" s="4">
        <f>SUM(各歳別人口③!CD9:CH9)</f>
        <v>9239</v>
      </c>
      <c r="AU15" s="4">
        <f t="shared" si="4"/>
        <v>8821</v>
      </c>
      <c r="AW15" s="24" t="s">
        <v>231</v>
      </c>
      <c r="AX15" s="4">
        <f>SUM(各歳別人口④!B9:F9)</f>
        <v>4962</v>
      </c>
      <c r="AY15" s="4">
        <f>SUM(各歳別人口④!G9:K9)</f>
        <v>5606</v>
      </c>
      <c r="AZ15" s="4">
        <f>SUM(各歳別人口④!L9:P9)</f>
        <v>6869</v>
      </c>
      <c r="BA15" s="4">
        <f>SUM(各歳別人口④!Q9:U9)</f>
        <v>7779</v>
      </c>
      <c r="BB15" s="4">
        <f>SUM(各歳別人口④!V9:Z9)</f>
        <v>8262</v>
      </c>
      <c r="BC15" s="4">
        <f>SUM(各歳別人口④!AA9:AE9)</f>
        <v>7589</v>
      </c>
      <c r="BD15" s="4">
        <f>SUM(各歳別人口④!AF9:AJ9)</f>
        <v>6936</v>
      </c>
      <c r="BE15" s="4">
        <f>SUM(各歳別人口④!AK9:AO9)</f>
        <v>7843</v>
      </c>
      <c r="BF15" s="4">
        <f>SUM(各歳別人口④!AP9:AT9)</f>
        <v>9224</v>
      </c>
      <c r="BG15" s="4">
        <f>SUM(各歳別人口④!AU9:AY9)</f>
        <v>11121</v>
      </c>
      <c r="BH15" s="4">
        <f>SUM(各歳別人口④!AZ9:BD9)</f>
        <v>14739</v>
      </c>
      <c r="BI15" s="4">
        <f>SUM(各歳別人口④!BE9:BI9)</f>
        <v>14700</v>
      </c>
      <c r="BJ15" s="4">
        <f>SUM(各歳別人口④!BJ9:BN9)</f>
        <v>12041</v>
      </c>
      <c r="BK15" s="4">
        <f>SUM(各歳別人口④!BO9:BS9)</f>
        <v>10940</v>
      </c>
      <c r="BL15" s="4">
        <f>SUM(各歳別人口④!BT9:BX9)</f>
        <v>12020</v>
      </c>
      <c r="BM15" s="4">
        <f>SUM(各歳別人口④!BY9:CC9)</f>
        <v>16727</v>
      </c>
      <c r="BN15" s="4">
        <f>SUM(各歳別人口④!CD9:CH9)</f>
        <v>12628</v>
      </c>
      <c r="BO15" s="4">
        <f t="shared" si="5"/>
        <v>16276</v>
      </c>
    </row>
    <row r="16" spans="1:70" x14ac:dyDescent="0.45">
      <c r="A16" s="24" t="s">
        <v>232</v>
      </c>
      <c r="B16" s="4">
        <f>SUM(各歳別人口③!B10:CI10)+SUM(各歳別人口④!B10:CI10)</f>
        <v>366715</v>
      </c>
      <c r="D16" s="24" t="s">
        <v>232</v>
      </c>
      <c r="E16" s="4">
        <f>SUM(各歳別人口③!B10:CI10)</f>
        <v>182682</v>
      </c>
      <c r="F16" s="4">
        <f>SUM(各歳別人口④!B10:CI10)</f>
        <v>184033</v>
      </c>
      <c r="H16" s="24" t="s">
        <v>232</v>
      </c>
      <c r="I16" s="4">
        <f>SUM(各歳別人口③!B10:P10)</f>
        <v>17755</v>
      </c>
      <c r="J16" s="4">
        <f>SUM(各歳別人口③!Q10:BN10)</f>
        <v>110978</v>
      </c>
      <c r="K16" s="4">
        <f>SUM(各歳別人口③!BO10:CI10)</f>
        <v>53949</v>
      </c>
      <c r="M16" s="24" t="s">
        <v>232</v>
      </c>
      <c r="N16" s="4">
        <f>SUM(各歳別人口④!B10:P10)</f>
        <v>16938</v>
      </c>
      <c r="O16" s="4">
        <f>SUM(各歳別人口④!Q10:BN10)</f>
        <v>98932</v>
      </c>
      <c r="P16" s="4">
        <f>SUM(各歳別人口④!BO10:CI10)</f>
        <v>68163</v>
      </c>
      <c r="R16" s="24" t="s">
        <v>232</v>
      </c>
      <c r="S16" s="25">
        <f t="shared" si="1"/>
        <v>0.33298883329015722</v>
      </c>
      <c r="U16" s="24" t="s">
        <v>232</v>
      </c>
      <c r="V16" s="25">
        <f t="shared" si="2"/>
        <v>0.2121374909670998</v>
      </c>
      <c r="X16" s="24" t="s">
        <v>232</v>
      </c>
      <c r="Y16" s="25">
        <f t="shared" si="3"/>
        <v>9.4604802094269386E-2</v>
      </c>
      <c r="Z16" s="25">
        <f t="shared" si="0"/>
        <v>0.57240636461557337</v>
      </c>
      <c r="AA16" s="25">
        <f t="shared" si="0"/>
        <v>0.33298883329015722</v>
      </c>
      <c r="AC16" s="24" t="s">
        <v>232</v>
      </c>
      <c r="AD16" s="4">
        <f>SUM(各歳別人口③!B10:F10)</f>
        <v>5110</v>
      </c>
      <c r="AE16" s="4">
        <f>SUM(各歳別人口③!G10:K10)</f>
        <v>5774</v>
      </c>
      <c r="AF16" s="4">
        <f>SUM(各歳別人口③!L10:P10)</f>
        <v>6871</v>
      </c>
      <c r="AG16" s="4">
        <f>SUM(各歳別人口③!Q10:U10)</f>
        <v>9208</v>
      </c>
      <c r="AH16" s="4">
        <f>SUM(各歳別人口③!V10:Z10)</f>
        <v>10671</v>
      </c>
      <c r="AI16" s="4">
        <f>SUM(各歳別人口③!AA10:AE10)</f>
        <v>9647</v>
      </c>
      <c r="AJ16" s="4">
        <f>SUM(各歳別人口③!AF10:AJ10)</f>
        <v>8588</v>
      </c>
      <c r="AK16" s="4">
        <f>SUM(各歳別人口③!AK10:AO10)</f>
        <v>8562</v>
      </c>
      <c r="AL16" s="4">
        <f>SUM(各歳別人口③!AP10:AT10)</f>
        <v>9760</v>
      </c>
      <c r="AM16" s="4">
        <f>SUM(各歳別人口③!AU10:AY10)</f>
        <v>11173</v>
      </c>
      <c r="AN16" s="4">
        <f>SUM(各歳別人口③!AZ10:BD10)</f>
        <v>14751</v>
      </c>
      <c r="AO16" s="4">
        <f>SUM(各歳別人口③!BE10:BI10)</f>
        <v>15688</v>
      </c>
      <c r="AP16" s="4">
        <f>SUM(各歳別人口③!BJ10:BN10)</f>
        <v>12930</v>
      </c>
      <c r="AQ16" s="4">
        <f>SUM(各歳別人口③!BO10:BS10)</f>
        <v>11239</v>
      </c>
      <c r="AR16" s="4">
        <f>SUM(各歳別人口③!BT10:BX10)</f>
        <v>10687</v>
      </c>
      <c r="AS16" s="4">
        <f>SUM(各歳別人口③!BY10:CC10)</f>
        <v>13159</v>
      </c>
      <c r="AT16" s="4">
        <f>SUM(各歳別人口③!CD10:CH10)</f>
        <v>9574</v>
      </c>
      <c r="AU16" s="4">
        <f t="shared" si="4"/>
        <v>9290</v>
      </c>
      <c r="AW16" s="24" t="s">
        <v>232</v>
      </c>
      <c r="AX16" s="4">
        <f>SUM(各歳別人口④!B10:F10)</f>
        <v>4869</v>
      </c>
      <c r="AY16" s="4">
        <f>SUM(各歳別人口④!G10:K10)</f>
        <v>5431</v>
      </c>
      <c r="AZ16" s="4">
        <f>SUM(各歳別人口④!L10:P10)</f>
        <v>6638</v>
      </c>
      <c r="BA16" s="4">
        <f>SUM(各歳別人口④!Q10:U10)</f>
        <v>7636</v>
      </c>
      <c r="BB16" s="4">
        <f>SUM(各歳別人口④!V10:Z10)</f>
        <v>8112</v>
      </c>
      <c r="BC16" s="4">
        <f>SUM(各歳別人口④!AA10:AE10)</f>
        <v>7630</v>
      </c>
      <c r="BD16" s="4">
        <f>SUM(各歳別人口④!AF10:AJ10)</f>
        <v>6879</v>
      </c>
      <c r="BE16" s="4">
        <f>SUM(各歳別人口④!AK10:AO10)</f>
        <v>7519</v>
      </c>
      <c r="BF16" s="4">
        <f>SUM(各歳別人口④!AP10:AT10)</f>
        <v>8988</v>
      </c>
      <c r="BG16" s="4">
        <f>SUM(各歳別人口④!AU10:AY10)</f>
        <v>10611</v>
      </c>
      <c r="BH16" s="4">
        <f>SUM(各歳別人口④!AZ10:BD10)</f>
        <v>14036</v>
      </c>
      <c r="BI16" s="4">
        <f>SUM(各歳別人口④!BE10:BI10)</f>
        <v>14966</v>
      </c>
      <c r="BJ16" s="4">
        <f>SUM(各歳別人口④!BJ10:BN10)</f>
        <v>12555</v>
      </c>
      <c r="BK16" s="4">
        <f>SUM(各歳別人口④!BO10:BS10)</f>
        <v>11074</v>
      </c>
      <c r="BL16" s="4">
        <f>SUM(各歳別人口④!BT10:BX10)</f>
        <v>11318</v>
      </c>
      <c r="BM16" s="4">
        <f>SUM(各歳別人口④!BY10:CC10)</f>
        <v>15634</v>
      </c>
      <c r="BN16" s="4">
        <f>SUM(各歳別人口④!CD10:CH10)</f>
        <v>13164</v>
      </c>
      <c r="BO16" s="4">
        <f t="shared" si="5"/>
        <v>16973</v>
      </c>
    </row>
    <row r="17" spans="1:67" x14ac:dyDescent="0.45">
      <c r="A17" s="24" t="s">
        <v>233</v>
      </c>
      <c r="B17" s="4">
        <f>SUM(各歳別人口③!B11:CI11)+SUM(各歳別人口④!B11:CI11)</f>
        <v>362194</v>
      </c>
      <c r="D17" s="24" t="s">
        <v>233</v>
      </c>
      <c r="E17" s="4">
        <f>SUM(各歳別人口③!B11:CI11)</f>
        <v>180439</v>
      </c>
      <c r="F17" s="4">
        <f>SUM(各歳別人口④!B11:CI11)</f>
        <v>181755</v>
      </c>
      <c r="H17" s="24" t="s">
        <v>233</v>
      </c>
      <c r="I17" s="4">
        <f>SUM(各歳別人口③!B11:P11)</f>
        <v>17316</v>
      </c>
      <c r="J17" s="4">
        <f>SUM(各歳別人口③!Q11:BN11)</f>
        <v>109488</v>
      </c>
      <c r="K17" s="4">
        <f>SUM(各歳別人口③!BO11:CI11)</f>
        <v>53635</v>
      </c>
      <c r="M17" s="24" t="s">
        <v>233</v>
      </c>
      <c r="N17" s="4">
        <f>SUM(各歳別人口④!B11:P11)</f>
        <v>16466</v>
      </c>
      <c r="O17" s="4">
        <f>SUM(各歳別人口④!Q11:BN11)</f>
        <v>97529</v>
      </c>
      <c r="P17" s="4">
        <f>SUM(各歳別人口④!BO11:CI11)</f>
        <v>67760</v>
      </c>
      <c r="R17" s="24" t="s">
        <v>233</v>
      </c>
      <c r="S17" s="25">
        <f t="shared" si="1"/>
        <v>0.3351656846883162</v>
      </c>
      <c r="U17" s="24" t="s">
        <v>233</v>
      </c>
      <c r="V17" s="25">
        <f t="shared" si="2"/>
        <v>0.21362860787312876</v>
      </c>
      <c r="X17" s="24" t="s">
        <v>233</v>
      </c>
      <c r="Y17" s="25">
        <f t="shared" si="3"/>
        <v>9.3270457268756518E-2</v>
      </c>
      <c r="Z17" s="25">
        <f t="shared" si="0"/>
        <v>0.57156385804292731</v>
      </c>
      <c r="AA17" s="25">
        <f t="shared" si="0"/>
        <v>0.3351656846883162</v>
      </c>
      <c r="AC17" s="24" t="s">
        <v>233</v>
      </c>
      <c r="AD17" s="4">
        <f>SUM(各歳別人口③!B11:F11)</f>
        <v>5034</v>
      </c>
      <c r="AE17" s="4">
        <f>SUM(各歳別人口③!G11:K11)</f>
        <v>5619</v>
      </c>
      <c r="AF17" s="4">
        <f>SUM(各歳別人口③!L11:P11)</f>
        <v>6663</v>
      </c>
      <c r="AG17" s="4">
        <f>SUM(各歳別人口③!Q11:U11)</f>
        <v>8971</v>
      </c>
      <c r="AH17" s="4">
        <f>SUM(各歳別人口③!V11:Z11)</f>
        <v>10359</v>
      </c>
      <c r="AI17" s="4">
        <f>SUM(各歳別人口③!AA11:AE11)</f>
        <v>9692</v>
      </c>
      <c r="AJ17" s="4">
        <f>SUM(各歳別人口③!AF11:AJ11)</f>
        <v>8658</v>
      </c>
      <c r="AK17" s="4">
        <f>SUM(各歳別人口③!AK11:AO11)</f>
        <v>8379</v>
      </c>
      <c r="AL17" s="4">
        <f>SUM(各歳別人口③!AP11:AT11)</f>
        <v>9477</v>
      </c>
      <c r="AM17" s="4">
        <f>SUM(各歳別人口③!AU11:AY11)</f>
        <v>10784</v>
      </c>
      <c r="AN17" s="4">
        <f>SUM(各歳別人口③!AZ11:BD11)</f>
        <v>13846</v>
      </c>
      <c r="AO17" s="4">
        <f>SUM(各歳別人口③!BE11:BI11)</f>
        <v>16033</v>
      </c>
      <c r="AP17" s="4">
        <f>SUM(各歳別人口③!BJ11:BN11)</f>
        <v>13289</v>
      </c>
      <c r="AQ17" s="4">
        <f>SUM(各歳別人口③!BO11:BS11)</f>
        <v>11469</v>
      </c>
      <c r="AR17" s="4">
        <f>SUM(各歳別人口③!BT11:BX11)</f>
        <v>10334</v>
      </c>
      <c r="AS17" s="4">
        <f>SUM(各歳別人口③!BY11:CC11)</f>
        <v>12297</v>
      </c>
      <c r="AT17" s="4">
        <f>SUM(各歳別人口③!CD11:CH11)</f>
        <v>9913</v>
      </c>
      <c r="AU17" s="4">
        <f t="shared" si="4"/>
        <v>9622</v>
      </c>
      <c r="AW17" s="24" t="s">
        <v>233</v>
      </c>
      <c r="AX17" s="4">
        <f>SUM(各歳別人口④!B11:F11)</f>
        <v>4795</v>
      </c>
      <c r="AY17" s="4">
        <f>SUM(各歳別人口④!G11:K11)</f>
        <v>5285</v>
      </c>
      <c r="AZ17" s="4">
        <f>SUM(各歳別人口④!L11:P11)</f>
        <v>6386</v>
      </c>
      <c r="BA17" s="4">
        <f>SUM(各歳別人口④!Q11:U11)</f>
        <v>7470</v>
      </c>
      <c r="BB17" s="4">
        <f>SUM(各歳別人口④!V11:Z11)</f>
        <v>7902</v>
      </c>
      <c r="BC17" s="4">
        <f>SUM(各歳別人口④!AA11:AE11)</f>
        <v>7678</v>
      </c>
      <c r="BD17" s="4">
        <f>SUM(各歳別人口④!AF11:AJ11)</f>
        <v>6959</v>
      </c>
      <c r="BE17" s="4">
        <f>SUM(各歳別人口④!AK11:AO11)</f>
        <v>7237</v>
      </c>
      <c r="BF17" s="4">
        <f>SUM(各歳別人口④!AP11:AT11)</f>
        <v>8585</v>
      </c>
      <c r="BG17" s="4">
        <f>SUM(各歳別人口④!AU11:AY11)</f>
        <v>10270</v>
      </c>
      <c r="BH17" s="4">
        <f>SUM(各歳別人口④!AZ11:BD11)</f>
        <v>13208</v>
      </c>
      <c r="BI17" s="4">
        <f>SUM(各歳別人口④!BE11:BI11)</f>
        <v>15249</v>
      </c>
      <c r="BJ17" s="4">
        <f>SUM(各歳別人口④!BJ11:BN11)</f>
        <v>12971</v>
      </c>
      <c r="BK17" s="4">
        <f>SUM(各歳別人口④!BO11:BS11)</f>
        <v>11297</v>
      </c>
      <c r="BL17" s="4">
        <f>SUM(各歳別人口④!BT11:BX11)</f>
        <v>10920</v>
      </c>
      <c r="BM17" s="4">
        <f>SUM(各歳別人口④!BY11:CC11)</f>
        <v>14273</v>
      </c>
      <c r="BN17" s="4">
        <f>SUM(各歳別人口④!CD11:CH11)</f>
        <v>13739</v>
      </c>
      <c r="BO17" s="4">
        <f t="shared" si="5"/>
        <v>17531</v>
      </c>
    </row>
    <row r="18" spans="1:67" x14ac:dyDescent="0.45">
      <c r="A18" s="24" t="s">
        <v>234</v>
      </c>
      <c r="B18" s="4">
        <f>SUM(各歳別人口③!B12:CI12)+SUM(各歳別人口④!B12:CI12)</f>
        <v>357591</v>
      </c>
      <c r="D18" s="24" t="s">
        <v>234</v>
      </c>
      <c r="E18" s="4">
        <f>SUM(各歳別人口③!B12:CI12)</f>
        <v>178172</v>
      </c>
      <c r="F18" s="4">
        <f>SUM(各歳別人口④!B12:CI12)</f>
        <v>179419</v>
      </c>
      <c r="H18" s="24" t="s">
        <v>234</v>
      </c>
      <c r="I18" s="4">
        <f>SUM(各歳別人口③!B12:P12)</f>
        <v>16889</v>
      </c>
      <c r="J18" s="4">
        <f>SUM(各歳別人口③!Q12:BN12)</f>
        <v>107998</v>
      </c>
      <c r="K18" s="4">
        <f>SUM(各歳別人口③!BO12:CI12)</f>
        <v>53285</v>
      </c>
      <c r="M18" s="24" t="s">
        <v>234</v>
      </c>
      <c r="N18" s="4">
        <f>SUM(各歳別人口④!B12:P12)</f>
        <v>16047</v>
      </c>
      <c r="O18" s="4">
        <f>SUM(各歳別人口④!Q12:BN12)</f>
        <v>96003</v>
      </c>
      <c r="P18" s="4">
        <f>SUM(各歳別人口④!BO12:CI12)</f>
        <v>67369</v>
      </c>
      <c r="R18" s="24" t="s">
        <v>234</v>
      </c>
      <c r="S18" s="25">
        <f t="shared" si="1"/>
        <v>0.3374078206666275</v>
      </c>
      <c r="U18" s="24" t="s">
        <v>234</v>
      </c>
      <c r="V18" s="25">
        <f t="shared" si="2"/>
        <v>0.21418603935781383</v>
      </c>
      <c r="X18" s="24" t="s">
        <v>234</v>
      </c>
      <c r="Y18" s="25">
        <f t="shared" si="3"/>
        <v>9.2105226361961015E-2</v>
      </c>
      <c r="Z18" s="25">
        <f t="shared" si="0"/>
        <v>0.5704869529714115</v>
      </c>
      <c r="AA18" s="25">
        <f t="shared" si="0"/>
        <v>0.3374078206666275</v>
      </c>
      <c r="AC18" s="24" t="s">
        <v>234</v>
      </c>
      <c r="AD18" s="4">
        <f>SUM(各歳別人口③!B12:F12)</f>
        <v>4976</v>
      </c>
      <c r="AE18" s="4">
        <f>SUM(各歳別人口③!G12:K12)</f>
        <v>5458</v>
      </c>
      <c r="AF18" s="4">
        <f>SUM(各歳別人口③!L12:P12)</f>
        <v>6455</v>
      </c>
      <c r="AG18" s="4">
        <f>SUM(各歳別人口③!Q12:U12)</f>
        <v>8760</v>
      </c>
      <c r="AH18" s="4">
        <f>SUM(各歳別人口③!V12:Z12)</f>
        <v>10059</v>
      </c>
      <c r="AI18" s="4">
        <f>SUM(各歳別人口③!AA12:AE12)</f>
        <v>9639</v>
      </c>
      <c r="AJ18" s="4">
        <f>SUM(各歳別人口③!AF12:AJ12)</f>
        <v>8755</v>
      </c>
      <c r="AK18" s="4">
        <f>SUM(各歳別人口③!AK12:AO12)</f>
        <v>8326</v>
      </c>
      <c r="AL18" s="4">
        <f>SUM(各歳別人口③!AP12:AT12)</f>
        <v>9206</v>
      </c>
      <c r="AM18" s="4">
        <f>SUM(各歳別人口③!AU12:AY12)</f>
        <v>10323</v>
      </c>
      <c r="AN18" s="4">
        <f>SUM(各歳別人口③!AZ12:BD12)</f>
        <v>13068</v>
      </c>
      <c r="AO18" s="4">
        <f>SUM(各歳別人口③!BE12:BI12)</f>
        <v>16059</v>
      </c>
      <c r="AP18" s="4">
        <f>SUM(各歳別人口③!BJ12:BN12)</f>
        <v>13803</v>
      </c>
      <c r="AQ18" s="4">
        <f>SUM(各歳別人口③!BO12:BS12)</f>
        <v>11549</v>
      </c>
      <c r="AR18" s="4">
        <f>SUM(各歳別人口③!BT12:BX12)</f>
        <v>10313</v>
      </c>
      <c r="AS18" s="4">
        <f>SUM(各歳別人口③!BY12:CC12)</f>
        <v>11173</v>
      </c>
      <c r="AT18" s="4">
        <f>SUM(各歳別人口③!CD12:CH12)</f>
        <v>10321</v>
      </c>
      <c r="AU18" s="4">
        <f t="shared" si="4"/>
        <v>9929</v>
      </c>
      <c r="AW18" s="24" t="s">
        <v>234</v>
      </c>
      <c r="AX18" s="4">
        <f>SUM(各歳別人口④!B12:F12)</f>
        <v>4740</v>
      </c>
      <c r="AY18" s="4">
        <f>SUM(各歳別人口④!G12:K12)</f>
        <v>5201</v>
      </c>
      <c r="AZ18" s="4">
        <f>SUM(各歳別人口④!L12:P12)</f>
        <v>6106</v>
      </c>
      <c r="BA18" s="4">
        <f>SUM(各歳別人口④!Q12:U12)</f>
        <v>7332</v>
      </c>
      <c r="BB18" s="4">
        <f>SUM(各歳別人口④!V12:Z12)</f>
        <v>7732</v>
      </c>
      <c r="BC18" s="4">
        <f>SUM(各歳別人口④!AA12:AE12)</f>
        <v>7562</v>
      </c>
      <c r="BD18" s="4">
        <f>SUM(各歳別人口④!AF12:AJ12)</f>
        <v>7018</v>
      </c>
      <c r="BE18" s="4">
        <f>SUM(各歳別人口④!AK12:AO12)</f>
        <v>7037</v>
      </c>
      <c r="BF18" s="4">
        <f>SUM(各歳別人口④!AP12:AT12)</f>
        <v>8337</v>
      </c>
      <c r="BG18" s="4">
        <f>SUM(各歳別人口④!AU12:AY12)</f>
        <v>9860</v>
      </c>
      <c r="BH18" s="4">
        <f>SUM(各歳別人口④!AZ12:BD12)</f>
        <v>12430</v>
      </c>
      <c r="BI18" s="4">
        <f>SUM(各歳別人口④!BE12:BI12)</f>
        <v>15356</v>
      </c>
      <c r="BJ18" s="4">
        <f>SUM(各歳別人口④!BJ12:BN12)</f>
        <v>13339</v>
      </c>
      <c r="BK18" s="4">
        <f>SUM(各歳別人口④!BO12:BS12)</f>
        <v>11477</v>
      </c>
      <c r="BL18" s="4">
        <f>SUM(各歳別人口④!BT12:BX12)</f>
        <v>10724</v>
      </c>
      <c r="BM18" s="4">
        <f>SUM(各歳別人口④!BY12:CC12)</f>
        <v>12963</v>
      </c>
      <c r="BN18" s="4">
        <f>SUM(各歳別人口④!CD12:CH12)</f>
        <v>14033</v>
      </c>
      <c r="BO18" s="4">
        <f t="shared" si="5"/>
        <v>18172</v>
      </c>
    </row>
    <row r="19" spans="1:67" x14ac:dyDescent="0.45">
      <c r="A19" s="24" t="s">
        <v>235</v>
      </c>
      <c r="B19" s="4">
        <f>SUM(各歳別人口③!B13:CI13)+SUM(各歳別人口④!B13:CI13)</f>
        <v>352981</v>
      </c>
      <c r="D19" s="24" t="s">
        <v>235</v>
      </c>
      <c r="E19" s="4">
        <f>SUM(各歳別人口③!B13:CI13)</f>
        <v>175909</v>
      </c>
      <c r="F19" s="4">
        <f>SUM(各歳別人口④!B13:CI13)</f>
        <v>177072</v>
      </c>
      <c r="H19" s="24" t="s">
        <v>235</v>
      </c>
      <c r="I19" s="4">
        <f>SUM(各歳別人口③!B13:P13)</f>
        <v>16476</v>
      </c>
      <c r="J19" s="4">
        <f>SUM(各歳別人口③!Q13:BN13)</f>
        <v>106294</v>
      </c>
      <c r="K19" s="4">
        <f>SUM(各歳別人口③!BO13:CI13)</f>
        <v>53139</v>
      </c>
      <c r="M19" s="24" t="s">
        <v>235</v>
      </c>
      <c r="N19" s="4">
        <f>SUM(各歳別人口④!B13:P13)</f>
        <v>15616</v>
      </c>
      <c r="O19" s="4">
        <f>SUM(各歳別人口④!Q13:BN13)</f>
        <v>94282</v>
      </c>
      <c r="P19" s="4">
        <f>SUM(各歳別人口④!BO13:CI13)</f>
        <v>67174</v>
      </c>
      <c r="R19" s="24" t="s">
        <v>235</v>
      </c>
      <c r="S19" s="25">
        <f t="shared" si="1"/>
        <v>0.34084837427510262</v>
      </c>
      <c r="U19" s="24" t="s">
        <v>235</v>
      </c>
      <c r="V19" s="25">
        <f t="shared" si="2"/>
        <v>0.21453562656346942</v>
      </c>
      <c r="X19" s="24" t="s">
        <v>235</v>
      </c>
      <c r="Y19" s="25">
        <f t="shared" si="3"/>
        <v>9.0917074856720334E-2</v>
      </c>
      <c r="Z19" s="25">
        <f t="shared" si="0"/>
        <v>0.56823455086817709</v>
      </c>
      <c r="AA19" s="25">
        <f t="shared" si="0"/>
        <v>0.34084837427510262</v>
      </c>
      <c r="AC19" s="24" t="s">
        <v>235</v>
      </c>
      <c r="AD19" s="4">
        <f>SUM(各歳別人口③!B13:F13)</f>
        <v>4936</v>
      </c>
      <c r="AE19" s="4">
        <f>SUM(各歳別人口③!G13:K13)</f>
        <v>5348</v>
      </c>
      <c r="AF19" s="4">
        <f>SUM(各歳別人口③!L13:P13)</f>
        <v>6192</v>
      </c>
      <c r="AG19" s="4">
        <f>SUM(各歳別人口③!Q13:U13)</f>
        <v>8498</v>
      </c>
      <c r="AH19" s="4">
        <f>SUM(各歳別人口③!V13:Z13)</f>
        <v>9879</v>
      </c>
      <c r="AI19" s="4">
        <f>SUM(各歳別人口③!AA13:AE13)</f>
        <v>9408</v>
      </c>
      <c r="AJ19" s="4">
        <f>SUM(各歳別人口③!AF13:AJ13)</f>
        <v>8929</v>
      </c>
      <c r="AK19" s="4">
        <f>SUM(各歳別人口③!AK13:AO13)</f>
        <v>8326</v>
      </c>
      <c r="AL19" s="4">
        <f>SUM(各歳別人口③!AP13:AT13)</f>
        <v>8902</v>
      </c>
      <c r="AM19" s="4">
        <f>SUM(各歳別人口③!AU13:AY13)</f>
        <v>10117</v>
      </c>
      <c r="AN19" s="4">
        <f>SUM(各歳別人口③!AZ13:BD13)</f>
        <v>12264</v>
      </c>
      <c r="AO19" s="4">
        <f>SUM(各歳別人口③!BE13:BI13)</f>
        <v>15832</v>
      </c>
      <c r="AP19" s="4">
        <f>SUM(各歳別人口③!BJ13:BN13)</f>
        <v>14139</v>
      </c>
      <c r="AQ19" s="4">
        <f>SUM(各歳別人口③!BO13:BS13)</f>
        <v>11898</v>
      </c>
      <c r="AR19" s="4">
        <f>SUM(各歳別人口③!BT13:BX13)</f>
        <v>10220</v>
      </c>
      <c r="AS19" s="4">
        <f>SUM(各歳別人口③!BY13:CC13)</f>
        <v>10426</v>
      </c>
      <c r="AT19" s="4">
        <f>SUM(各歳別人口③!CD13:CH13)</f>
        <v>10760</v>
      </c>
      <c r="AU19" s="4">
        <f t="shared" si="4"/>
        <v>9835</v>
      </c>
      <c r="AW19" s="24" t="s">
        <v>235</v>
      </c>
      <c r="AX19" s="4">
        <f>SUM(各歳別人口④!B13:F13)</f>
        <v>4700</v>
      </c>
      <c r="AY19" s="4">
        <f>SUM(各歳別人口④!G13:K13)</f>
        <v>5135</v>
      </c>
      <c r="AZ19" s="4">
        <f>SUM(各歳別人口④!L13:P13)</f>
        <v>5781</v>
      </c>
      <c r="BA19" s="4">
        <f>SUM(各歳別人口④!Q13:U13)</f>
        <v>7167</v>
      </c>
      <c r="BB19" s="4">
        <f>SUM(各歳別人口④!V13:Z13)</f>
        <v>7612</v>
      </c>
      <c r="BC19" s="4">
        <f>SUM(各歳別人口④!AA13:AE13)</f>
        <v>7387</v>
      </c>
      <c r="BD19" s="4">
        <f>SUM(各歳別人口④!AF13:AJ13)</f>
        <v>7141</v>
      </c>
      <c r="BE19" s="4">
        <f>SUM(各歳別人口④!AK13:AO13)</f>
        <v>6902</v>
      </c>
      <c r="BF19" s="4">
        <f>SUM(各歳別人口④!AP13:AT13)</f>
        <v>8023</v>
      </c>
      <c r="BG19" s="4">
        <f>SUM(各歳別人口④!AU13:AY13)</f>
        <v>9515</v>
      </c>
      <c r="BH19" s="4">
        <f>SUM(各歳別人口④!AZ13:BD13)</f>
        <v>11664</v>
      </c>
      <c r="BI19" s="4">
        <f>SUM(各歳別人口④!BE13:BI13)</f>
        <v>15287</v>
      </c>
      <c r="BJ19" s="4">
        <f>SUM(各歳別人口④!BJ13:BN13)</f>
        <v>13584</v>
      </c>
      <c r="BK19" s="4">
        <f>SUM(各歳別人口④!BO13:BS13)</f>
        <v>11875</v>
      </c>
      <c r="BL19" s="4">
        <f>SUM(各歳別人口④!BT13:BX13)</f>
        <v>10593</v>
      </c>
      <c r="BM19" s="4">
        <f>SUM(各歳別人口④!BY13:CC13)</f>
        <v>11970</v>
      </c>
      <c r="BN19" s="4">
        <f>SUM(各歳別人口④!CD13:CH13)</f>
        <v>14522</v>
      </c>
      <c r="BO19" s="4">
        <f t="shared" si="5"/>
        <v>18214</v>
      </c>
    </row>
    <row r="20" spans="1:67" x14ac:dyDescent="0.45">
      <c r="A20" s="24" t="s">
        <v>236</v>
      </c>
      <c r="B20" s="4">
        <f>SUM(各歳別人口③!B14:CI14)+SUM(各歳別人口④!B14:CI14)</f>
        <v>348657</v>
      </c>
      <c r="D20" s="24" t="s">
        <v>236</v>
      </c>
      <c r="E20" s="4">
        <f>SUM(各歳別人口③!B14:CI14)</f>
        <v>173819</v>
      </c>
      <c r="F20" s="4">
        <f>SUM(各歳別人口④!B14:CI14)</f>
        <v>174838</v>
      </c>
      <c r="H20" s="24" t="s">
        <v>236</v>
      </c>
      <c r="I20" s="4">
        <f>SUM(各歳別人口③!B14:P14)</f>
        <v>16036</v>
      </c>
      <c r="J20" s="4">
        <f>SUM(各歳別人口③!Q14:BN14)</f>
        <v>105199</v>
      </c>
      <c r="K20" s="4">
        <f>SUM(各歳別人口③!BO14:CI14)</f>
        <v>52584</v>
      </c>
      <c r="M20" s="24" t="s">
        <v>236</v>
      </c>
      <c r="N20" s="4">
        <f>SUM(各歳別人口④!B14:P14)</f>
        <v>15266</v>
      </c>
      <c r="O20" s="4">
        <f>SUM(各歳別人口④!Q14:BN14)</f>
        <v>93107</v>
      </c>
      <c r="P20" s="4">
        <f>SUM(各歳別人口④!BO14:CI14)</f>
        <v>66465</v>
      </c>
      <c r="R20" s="24" t="s">
        <v>236</v>
      </c>
      <c r="S20" s="25">
        <f t="shared" si="1"/>
        <v>0.34145019316979153</v>
      </c>
      <c r="U20" s="24" t="s">
        <v>236</v>
      </c>
      <c r="V20" s="25">
        <f t="shared" si="2"/>
        <v>0.21431664931436914</v>
      </c>
      <c r="X20" s="24" t="s">
        <v>236</v>
      </c>
      <c r="Y20" s="25">
        <f t="shared" si="3"/>
        <v>8.977877971760212E-2</v>
      </c>
      <c r="Z20" s="25">
        <f t="shared" si="0"/>
        <v>0.56877102711260641</v>
      </c>
      <c r="AA20" s="25">
        <f t="shared" si="0"/>
        <v>0.34145019316979153</v>
      </c>
      <c r="AC20" s="24" t="s">
        <v>236</v>
      </c>
      <c r="AD20" s="4">
        <f>SUM(各歳別人口③!B14:F14)</f>
        <v>4902</v>
      </c>
      <c r="AE20" s="4">
        <f>SUM(各歳別人口③!G14:K14)</f>
        <v>5230</v>
      </c>
      <c r="AF20" s="4">
        <f>SUM(各歳別人口③!L14:P14)</f>
        <v>5904</v>
      </c>
      <c r="AG20" s="4">
        <f>SUM(各歳別人口③!Q14:U14)</f>
        <v>8286</v>
      </c>
      <c r="AH20" s="4">
        <f>SUM(各歳別人口③!V14:Z14)</f>
        <v>9708</v>
      </c>
      <c r="AI20" s="4">
        <f>SUM(各歳別人口③!AA14:AE14)</f>
        <v>9246</v>
      </c>
      <c r="AJ20" s="4">
        <f>SUM(各歳別人口③!AF14:AJ14)</f>
        <v>9141</v>
      </c>
      <c r="AK20" s="4">
        <f>SUM(各歳別人口③!AK14:AO14)</f>
        <v>8298</v>
      </c>
      <c r="AL20" s="4">
        <f>SUM(各歳別人口③!AP14:AT14)</f>
        <v>8727</v>
      </c>
      <c r="AM20" s="4">
        <f>SUM(各歳別人口③!AU14:AY14)</f>
        <v>9843</v>
      </c>
      <c r="AN20" s="4">
        <f>SUM(各歳別人口③!AZ14:BD14)</f>
        <v>11546</v>
      </c>
      <c r="AO20" s="4">
        <f>SUM(各歳別人口③!BE14:BI14)</f>
        <v>15353</v>
      </c>
      <c r="AP20" s="4">
        <f>SUM(各歳別人口③!BJ14:BN14)</f>
        <v>15051</v>
      </c>
      <c r="AQ20" s="4">
        <f>SUM(各歳別人口③!BO14:BS14)</f>
        <v>11825</v>
      </c>
      <c r="AR20" s="4">
        <f>SUM(各歳別人口③!BT14:BX14)</f>
        <v>10225</v>
      </c>
      <c r="AS20" s="4">
        <f>SUM(各歳別人口③!BY14:CC14)</f>
        <v>9863</v>
      </c>
      <c r="AT20" s="4">
        <f>SUM(各歳別人口③!CD14:CH14)</f>
        <v>11051</v>
      </c>
      <c r="AU20" s="4">
        <f t="shared" si="4"/>
        <v>9620</v>
      </c>
      <c r="AW20" s="24" t="s">
        <v>236</v>
      </c>
      <c r="AX20" s="4">
        <f>SUM(各歳別人口④!B14:F14)</f>
        <v>4667</v>
      </c>
      <c r="AY20" s="4">
        <f>SUM(各歳別人口④!G14:K14)</f>
        <v>5021</v>
      </c>
      <c r="AZ20" s="4">
        <f>SUM(各歳別人口④!L14:P14)</f>
        <v>5578</v>
      </c>
      <c r="BA20" s="4">
        <f>SUM(各歳別人口④!Q14:U14)</f>
        <v>6920</v>
      </c>
      <c r="BB20" s="4">
        <f>SUM(各歳別人口④!V14:Z14)</f>
        <v>7521</v>
      </c>
      <c r="BC20" s="4">
        <f>SUM(各歳別人口④!AA14:AE14)</f>
        <v>7282</v>
      </c>
      <c r="BD20" s="4">
        <f>SUM(各歳別人口④!AF14:AJ14)</f>
        <v>7275</v>
      </c>
      <c r="BE20" s="4">
        <f>SUM(各歳別人口④!AK14:AO14)</f>
        <v>6834</v>
      </c>
      <c r="BF20" s="4">
        <f>SUM(各歳別人口④!AP14:AT14)</f>
        <v>7777</v>
      </c>
      <c r="BG20" s="4">
        <f>SUM(各歳別人口④!AU14:AY14)</f>
        <v>9155</v>
      </c>
      <c r="BH20" s="4">
        <f>SUM(各歳別人口④!AZ14:BD14)</f>
        <v>11077</v>
      </c>
      <c r="BI20" s="4">
        <f>SUM(各歳別人口④!BE14:BI14)</f>
        <v>14684</v>
      </c>
      <c r="BJ20" s="4">
        <f>SUM(各歳別人口④!BJ14:BN14)</f>
        <v>14582</v>
      </c>
      <c r="BK20" s="4">
        <f>SUM(各歳別人口④!BO14:BS14)</f>
        <v>11739</v>
      </c>
      <c r="BL20" s="4">
        <f>SUM(各歳別人口④!BT14:BX14)</f>
        <v>10537</v>
      </c>
      <c r="BM20" s="4">
        <f>SUM(各歳別人口④!BY14:CC14)</f>
        <v>11259</v>
      </c>
      <c r="BN20" s="4">
        <f>SUM(各歳別人口④!CD14:CH14)</f>
        <v>14861</v>
      </c>
      <c r="BO20" s="4">
        <f t="shared" si="5"/>
        <v>18069</v>
      </c>
    </row>
    <row r="21" spans="1:67" x14ac:dyDescent="0.45">
      <c r="A21" s="24" t="s">
        <v>237</v>
      </c>
      <c r="B21" s="4">
        <f>SUM(各歳別人口③!B15:CI15)+SUM(各歳別人口④!B15:CI15)</f>
        <v>344219</v>
      </c>
      <c r="D21" s="24" t="s">
        <v>237</v>
      </c>
      <c r="E21" s="4">
        <f>SUM(各歳別人口③!B15:CI15)</f>
        <v>171683</v>
      </c>
      <c r="F21" s="4">
        <f>SUM(各歳別人口④!B15:CI15)</f>
        <v>172536</v>
      </c>
      <c r="H21" s="24" t="s">
        <v>237</v>
      </c>
      <c r="I21" s="4">
        <f>SUM(各歳別人口③!B15:P15)</f>
        <v>15708</v>
      </c>
      <c r="J21" s="4">
        <f>SUM(各歳別人口③!Q15:BN15)</f>
        <v>103357</v>
      </c>
      <c r="K21" s="4">
        <f>SUM(各歳別人口③!BO15:CI15)</f>
        <v>52618</v>
      </c>
      <c r="M21" s="24" t="s">
        <v>237</v>
      </c>
      <c r="N21" s="4">
        <f>SUM(各歳別人口④!B15:P15)</f>
        <v>14972</v>
      </c>
      <c r="O21" s="4">
        <f>SUM(各歳別人口④!Q15:BN15)</f>
        <v>91195</v>
      </c>
      <c r="P21" s="4">
        <f>SUM(各歳別人口④!BO15:CI15)</f>
        <v>66369</v>
      </c>
      <c r="R21" s="24" t="s">
        <v>237</v>
      </c>
      <c r="S21" s="25">
        <f t="shared" si="1"/>
        <v>0.34567237717848232</v>
      </c>
      <c r="U21" s="24" t="s">
        <v>237</v>
      </c>
      <c r="V21" s="25">
        <f t="shared" si="2"/>
        <v>0.21320147929080033</v>
      </c>
      <c r="X21" s="24" t="s">
        <v>237</v>
      </c>
      <c r="Y21" s="25">
        <f t="shared" si="3"/>
        <v>8.9129304309175261E-2</v>
      </c>
      <c r="Z21" s="25">
        <f t="shared" si="0"/>
        <v>0.56519831851234248</v>
      </c>
      <c r="AA21" s="25">
        <f t="shared" si="0"/>
        <v>0.34567237717848232</v>
      </c>
      <c r="AC21" s="24" t="s">
        <v>237</v>
      </c>
      <c r="AD21" s="4">
        <f>SUM(各歳別人口③!B15:F15)</f>
        <v>4876</v>
      </c>
      <c r="AE21" s="4">
        <f>SUM(各歳別人口③!G15:K15)</f>
        <v>5132</v>
      </c>
      <c r="AF21" s="4">
        <f>SUM(各歳別人口③!L15:P15)</f>
        <v>5700</v>
      </c>
      <c r="AG21" s="4">
        <f>SUM(各歳別人口③!Q15:U15)</f>
        <v>8056</v>
      </c>
      <c r="AH21" s="4">
        <f>SUM(各歳別人口③!V15:Z15)</f>
        <v>9467</v>
      </c>
      <c r="AI21" s="4">
        <f>SUM(各歳別人口③!AA15:AE15)</f>
        <v>9037</v>
      </c>
      <c r="AJ21" s="4">
        <f>SUM(各歳別人口③!AF15:AJ15)</f>
        <v>9274</v>
      </c>
      <c r="AK21" s="4">
        <f>SUM(各歳別人口③!AK15:AO15)</f>
        <v>8388</v>
      </c>
      <c r="AL21" s="4">
        <f>SUM(各歳別人口③!AP15:AT15)</f>
        <v>8454</v>
      </c>
      <c r="AM21" s="4">
        <f>SUM(各歳別人口③!AU15:AY15)</f>
        <v>9669</v>
      </c>
      <c r="AN21" s="4">
        <f>SUM(各歳別人口③!AZ15:BD15)</f>
        <v>11083</v>
      </c>
      <c r="AO21" s="4">
        <f>SUM(各歳別人口③!BE15:BI15)</f>
        <v>14571</v>
      </c>
      <c r="AP21" s="4">
        <f>SUM(各歳別人口③!BJ15:BN15)</f>
        <v>15358</v>
      </c>
      <c r="AQ21" s="4">
        <f>SUM(各歳別人口③!BO15:BS15)</f>
        <v>12308</v>
      </c>
      <c r="AR21" s="4">
        <f>SUM(各歳別人口③!BT15:BX15)</f>
        <v>10379</v>
      </c>
      <c r="AS21" s="4">
        <f>SUM(各歳別人口③!BY15:CC15)</f>
        <v>9363</v>
      </c>
      <c r="AT21" s="4">
        <f>SUM(各歳別人口③!CD15:CH15)</f>
        <v>10415</v>
      </c>
      <c r="AU21" s="4">
        <f t="shared" si="4"/>
        <v>10153</v>
      </c>
      <c r="AW21" s="24" t="s">
        <v>237</v>
      </c>
      <c r="AX21" s="4">
        <f>SUM(各歳別人口④!B15:F15)</f>
        <v>4641</v>
      </c>
      <c r="AY21" s="4">
        <f>SUM(各歳別人口④!G15:K15)</f>
        <v>4927</v>
      </c>
      <c r="AZ21" s="4">
        <f>SUM(各歳別人口④!L15:P15)</f>
        <v>5404</v>
      </c>
      <c r="BA21" s="4">
        <f>SUM(各歳別人口④!Q15:U15)</f>
        <v>6687</v>
      </c>
      <c r="BB21" s="4">
        <f>SUM(各歳別人口④!V15:Z15)</f>
        <v>7382</v>
      </c>
      <c r="BC21" s="4">
        <f>SUM(各歳別人口④!AA15:AE15)</f>
        <v>7198</v>
      </c>
      <c r="BD21" s="4">
        <f>SUM(各歳別人口④!AF15:AJ15)</f>
        <v>7341</v>
      </c>
      <c r="BE21" s="4">
        <f>SUM(各歳別人口④!AK15:AO15)</f>
        <v>6787</v>
      </c>
      <c r="BF21" s="4">
        <f>SUM(各歳別人口④!AP15:AT15)</f>
        <v>7464</v>
      </c>
      <c r="BG21" s="4">
        <f>SUM(各歳別人口④!AU15:AY15)</f>
        <v>8927</v>
      </c>
      <c r="BH21" s="4">
        <f>SUM(各歳別人口④!AZ15:BD15)</f>
        <v>10574</v>
      </c>
      <c r="BI21" s="4">
        <f>SUM(各歳別人口④!BE15:BI15)</f>
        <v>13988</v>
      </c>
      <c r="BJ21" s="4">
        <f>SUM(各歳別人口④!BJ15:BN15)</f>
        <v>14847</v>
      </c>
      <c r="BK21" s="4">
        <f>SUM(各歳別人口④!BO15:BS15)</f>
        <v>12244</v>
      </c>
      <c r="BL21" s="4">
        <f>SUM(各歳別人口④!BT15:BX15)</f>
        <v>10668</v>
      </c>
      <c r="BM21" s="4">
        <f>SUM(各歳別人口④!BY15:CC15)</f>
        <v>10603</v>
      </c>
      <c r="BN21" s="4">
        <f>SUM(各歳別人口④!CD15:CH15)</f>
        <v>13878</v>
      </c>
      <c r="BO21" s="4">
        <f t="shared" si="5"/>
        <v>18976</v>
      </c>
    </row>
    <row r="22" spans="1:67" x14ac:dyDescent="0.45">
      <c r="A22" s="24" t="s">
        <v>238</v>
      </c>
      <c r="B22" s="4">
        <f>SUM(各歳別人口③!B16:CI16)+SUM(各歳別人口④!B16:CI16)</f>
        <v>339684</v>
      </c>
      <c r="D22" s="24" t="s">
        <v>238</v>
      </c>
      <c r="E22" s="4">
        <f>SUM(各歳別人口③!B16:CI16)</f>
        <v>169505</v>
      </c>
      <c r="F22" s="4">
        <f>SUM(各歳別人口④!B16:CI16)</f>
        <v>170179</v>
      </c>
      <c r="H22" s="24" t="s">
        <v>238</v>
      </c>
      <c r="I22" s="4">
        <f>SUM(各歳別人口③!B16:P16)</f>
        <v>15450</v>
      </c>
      <c r="J22" s="4">
        <f>SUM(各歳別人口③!Q16:BN16)</f>
        <v>101463</v>
      </c>
      <c r="K22" s="4">
        <f>SUM(各歳別人口③!BO16:CI16)</f>
        <v>52592</v>
      </c>
      <c r="M22" s="24" t="s">
        <v>238</v>
      </c>
      <c r="N22" s="4">
        <f>SUM(各歳別人口④!B16:P16)</f>
        <v>14729</v>
      </c>
      <c r="O22" s="4">
        <f>SUM(各歳別人口④!Q16:BN16)</f>
        <v>89252</v>
      </c>
      <c r="P22" s="4">
        <f>SUM(各歳別人口④!BO16:CI16)</f>
        <v>66198</v>
      </c>
      <c r="R22" s="24" t="s">
        <v>238</v>
      </c>
      <c r="S22" s="25">
        <f t="shared" si="1"/>
        <v>0.34970737508978933</v>
      </c>
      <c r="U22" s="24" t="s">
        <v>238</v>
      </c>
      <c r="V22" s="25">
        <f t="shared" si="2"/>
        <v>0.21201469601158723</v>
      </c>
      <c r="X22" s="24" t="s">
        <v>238</v>
      </c>
      <c r="Y22" s="25">
        <f t="shared" si="3"/>
        <v>8.8844337678548296E-2</v>
      </c>
      <c r="Z22" s="25">
        <f t="shared" si="0"/>
        <v>0.5614482872316624</v>
      </c>
      <c r="AA22" s="25">
        <f t="shared" si="0"/>
        <v>0.34970737508978933</v>
      </c>
      <c r="AC22" s="24" t="s">
        <v>238</v>
      </c>
      <c r="AD22" s="4">
        <f>SUM(各歳別人口③!B16:F16)</f>
        <v>4848</v>
      </c>
      <c r="AE22" s="4">
        <f>SUM(各歳別人口③!G16:K16)</f>
        <v>5056</v>
      </c>
      <c r="AF22" s="4">
        <f>SUM(各歳別人口③!L16:P16)</f>
        <v>5546</v>
      </c>
      <c r="AG22" s="4">
        <f>SUM(各歳別人口③!Q16:U16)</f>
        <v>7820</v>
      </c>
      <c r="AH22" s="4">
        <f>SUM(各歳別人口③!V16:Z16)</f>
        <v>9203</v>
      </c>
      <c r="AI22" s="4">
        <f>SUM(各歳別人口③!AA16:AE16)</f>
        <v>8801</v>
      </c>
      <c r="AJ22" s="4">
        <f>SUM(各歳別人口③!AF16:AJ16)</f>
        <v>9365</v>
      </c>
      <c r="AK22" s="4">
        <f>SUM(各歳別人口③!AK16:AO16)</f>
        <v>8481</v>
      </c>
      <c r="AL22" s="4">
        <f>SUM(各歳別人口③!AP16:AT16)</f>
        <v>8284</v>
      </c>
      <c r="AM22" s="4">
        <f>SUM(各歳別人口③!AU16:AY16)</f>
        <v>9397</v>
      </c>
      <c r="AN22" s="4">
        <f>SUM(各歳別人口③!AZ16:BD16)</f>
        <v>10707</v>
      </c>
      <c r="AO22" s="4">
        <f>SUM(各歳別人口③!BE16:BI16)</f>
        <v>13700</v>
      </c>
      <c r="AP22" s="4">
        <f>SUM(各歳別人口③!BJ16:BN16)</f>
        <v>15705</v>
      </c>
      <c r="AQ22" s="4">
        <f>SUM(各歳別人口③!BO16:BS16)</f>
        <v>12650</v>
      </c>
      <c r="AR22" s="4">
        <f>SUM(各歳別人口③!BT16:BX16)</f>
        <v>10591</v>
      </c>
      <c r="AS22" s="4">
        <f>SUM(各歳別人口③!BY16:CC16)</f>
        <v>9058</v>
      </c>
      <c r="AT22" s="4">
        <f>SUM(各歳別人口③!CD16:CH16)</f>
        <v>9724</v>
      </c>
      <c r="AU22" s="4">
        <f t="shared" si="4"/>
        <v>10569</v>
      </c>
      <c r="AW22" s="24" t="s">
        <v>238</v>
      </c>
      <c r="AX22" s="4">
        <f>SUM(各歳別人口④!B16:F16)</f>
        <v>4616</v>
      </c>
      <c r="AY22" s="4">
        <f>SUM(各歳別人口④!G16:K16)</f>
        <v>4854</v>
      </c>
      <c r="AZ22" s="4">
        <f>SUM(各歳別人口④!L16:P16)</f>
        <v>5259</v>
      </c>
      <c r="BA22" s="4">
        <f>SUM(各歳別人口④!Q16:U16)</f>
        <v>6433</v>
      </c>
      <c r="BB22" s="4">
        <f>SUM(各歳別人口④!V16:Z16)</f>
        <v>7219</v>
      </c>
      <c r="BC22" s="4">
        <f>SUM(各歳別人口④!AA16:AE16)</f>
        <v>7044</v>
      </c>
      <c r="BD22" s="4">
        <f>SUM(各歳別人口④!AF16:AJ16)</f>
        <v>7418</v>
      </c>
      <c r="BE22" s="4">
        <f>SUM(各歳別人口④!AK16:AO16)</f>
        <v>6878</v>
      </c>
      <c r="BF22" s="4">
        <f>SUM(各歳別人口④!AP16:AT16)</f>
        <v>7191</v>
      </c>
      <c r="BG22" s="4">
        <f>SUM(各歳別人口④!AU16:AY16)</f>
        <v>8533</v>
      </c>
      <c r="BH22" s="4">
        <f>SUM(各歳別人口④!AZ16:BD16)</f>
        <v>10238</v>
      </c>
      <c r="BI22" s="4">
        <f>SUM(各歳別人口④!BE16:BI16)</f>
        <v>13168</v>
      </c>
      <c r="BJ22" s="4">
        <f>SUM(各歳別人口④!BJ16:BN16)</f>
        <v>15130</v>
      </c>
      <c r="BK22" s="4">
        <f>SUM(各歳別人口④!BO16:BS16)</f>
        <v>12650</v>
      </c>
      <c r="BL22" s="4">
        <f>SUM(各歳別人口④!BT16:BX16)</f>
        <v>10881</v>
      </c>
      <c r="BM22" s="4">
        <f>SUM(各歳別人口④!BY16:CC16)</f>
        <v>10231</v>
      </c>
      <c r="BN22" s="4">
        <f>SUM(各歳別人口④!CD16:CH16)</f>
        <v>12666</v>
      </c>
      <c r="BO22" s="4">
        <f t="shared" si="5"/>
        <v>19770</v>
      </c>
    </row>
    <row r="23" spans="1:67" x14ac:dyDescent="0.45">
      <c r="A23" s="24" t="s">
        <v>239</v>
      </c>
      <c r="B23" s="4">
        <f>SUM(各歳別人口③!B17:CI17)+SUM(各歳別人口④!B17:CI17)</f>
        <v>335093</v>
      </c>
      <c r="D23" s="24" t="s">
        <v>239</v>
      </c>
      <c r="E23" s="4">
        <f>SUM(各歳別人口③!B17:CI17)</f>
        <v>167306</v>
      </c>
      <c r="F23" s="4">
        <f>SUM(各歳別人口④!B17:CI17)</f>
        <v>167787</v>
      </c>
      <c r="H23" s="24" t="s">
        <v>239</v>
      </c>
      <c r="I23" s="4">
        <f>SUM(各歳別人口③!B17:P17)</f>
        <v>15207</v>
      </c>
      <c r="J23" s="4">
        <f>SUM(各歳別人口③!Q17:BN17)</f>
        <v>99411</v>
      </c>
      <c r="K23" s="4">
        <f>SUM(各歳別人口③!BO17:CI17)</f>
        <v>52688</v>
      </c>
      <c r="M23" s="24" t="s">
        <v>239</v>
      </c>
      <c r="N23" s="4">
        <f>SUM(各歳別人口④!B17:P17)</f>
        <v>14567</v>
      </c>
      <c r="O23" s="4">
        <f>SUM(各歳別人口④!Q17:BN17)</f>
        <v>87206</v>
      </c>
      <c r="P23" s="4">
        <f>SUM(各歳別人口④!BO17:CI17)</f>
        <v>66014</v>
      </c>
      <c r="R23" s="24" t="s">
        <v>239</v>
      </c>
      <c r="S23" s="25">
        <f t="shared" si="1"/>
        <v>0.35423598821819613</v>
      </c>
      <c r="U23" s="24" t="s">
        <v>239</v>
      </c>
      <c r="V23" s="25">
        <f t="shared" si="2"/>
        <v>0.21138012432369521</v>
      </c>
      <c r="X23" s="24" t="s">
        <v>239</v>
      </c>
      <c r="Y23" s="25">
        <f t="shared" si="3"/>
        <v>8.8852945301752057E-2</v>
      </c>
      <c r="Z23" s="25">
        <f t="shared" si="0"/>
        <v>0.55691106648005184</v>
      </c>
      <c r="AA23" s="25">
        <f t="shared" si="0"/>
        <v>0.35423598821819613</v>
      </c>
      <c r="AC23" s="24" t="s">
        <v>239</v>
      </c>
      <c r="AD23" s="4">
        <f>SUM(各歳別人口③!B17:F17)</f>
        <v>4822</v>
      </c>
      <c r="AE23" s="4">
        <f>SUM(各歳別人口③!G17:K17)</f>
        <v>4998</v>
      </c>
      <c r="AF23" s="4">
        <f>SUM(各歳別人口③!L17:P17)</f>
        <v>5387</v>
      </c>
      <c r="AG23" s="4">
        <f>SUM(各歳別人口③!Q17:U17)</f>
        <v>7582</v>
      </c>
      <c r="AH23" s="4">
        <f>SUM(各歳別人口③!V17:Z17)</f>
        <v>8966</v>
      </c>
      <c r="AI23" s="4">
        <f>SUM(各歳別人口③!AA17:AE17)</f>
        <v>8565</v>
      </c>
      <c r="AJ23" s="4">
        <f>SUM(各歳別人口③!AF17:AJ17)</f>
        <v>9364</v>
      </c>
      <c r="AK23" s="4">
        <f>SUM(各歳別人口③!AK17:AO17)</f>
        <v>8602</v>
      </c>
      <c r="AL23" s="4">
        <f>SUM(各歳別人口③!AP17:AT17)</f>
        <v>8244</v>
      </c>
      <c r="AM23" s="4">
        <f>SUM(各歳別人口③!AU17:AY17)</f>
        <v>9139</v>
      </c>
      <c r="AN23" s="4">
        <f>SUM(各歳別人口③!AZ17:BD17)</f>
        <v>10257</v>
      </c>
      <c r="AO23" s="4">
        <f>SUM(各歳別人口③!BE17:BI17)</f>
        <v>12953</v>
      </c>
      <c r="AP23" s="4">
        <f>SUM(各歳別人口③!BJ17:BN17)</f>
        <v>15739</v>
      </c>
      <c r="AQ23" s="4">
        <f>SUM(各歳別人口③!BO17:BS17)</f>
        <v>13140</v>
      </c>
      <c r="AR23" s="4">
        <f>SUM(各歳別人口③!BT17:BX17)</f>
        <v>10666</v>
      </c>
      <c r="AS23" s="4">
        <f>SUM(各歳別人口③!BY17:CC17)</f>
        <v>9044</v>
      </c>
      <c r="AT23" s="4">
        <f>SUM(各歳別人口③!CD17:CH17)</f>
        <v>8841</v>
      </c>
      <c r="AU23" s="4">
        <f t="shared" si="4"/>
        <v>10997</v>
      </c>
      <c r="AW23" s="24" t="s">
        <v>239</v>
      </c>
      <c r="AX23" s="4">
        <f>SUM(各歳別人口④!B17:F17)</f>
        <v>4593</v>
      </c>
      <c r="AY23" s="4">
        <f>SUM(各歳別人口④!G17:K17)</f>
        <v>4798</v>
      </c>
      <c r="AZ23" s="4">
        <f>SUM(各歳別人口④!L17:P17)</f>
        <v>5176</v>
      </c>
      <c r="BA23" s="4">
        <f>SUM(各歳別人口④!Q17:U17)</f>
        <v>6154</v>
      </c>
      <c r="BB23" s="4">
        <f>SUM(各歳別人口④!V17:Z17)</f>
        <v>7074</v>
      </c>
      <c r="BC23" s="4">
        <f>SUM(各歳別人口④!AA17:AE17)</f>
        <v>6922</v>
      </c>
      <c r="BD23" s="4">
        <f>SUM(各歳別人口④!AF17:AJ17)</f>
        <v>7348</v>
      </c>
      <c r="BE23" s="4">
        <f>SUM(各歳別人口④!AK17:AO17)</f>
        <v>6948</v>
      </c>
      <c r="BF23" s="4">
        <f>SUM(各歳別人口④!AP17:AT17)</f>
        <v>6996</v>
      </c>
      <c r="BG23" s="4">
        <f>SUM(各歳別人口④!AU17:AY17)</f>
        <v>8294</v>
      </c>
      <c r="BH23" s="4">
        <f>SUM(各歳別人口④!AZ17:BD17)</f>
        <v>9833</v>
      </c>
      <c r="BI23" s="4">
        <f>SUM(各歳別人口④!BE17:BI17)</f>
        <v>12399</v>
      </c>
      <c r="BJ23" s="4">
        <f>SUM(各歳別人口④!BJ17:BN17)</f>
        <v>15238</v>
      </c>
      <c r="BK23" s="4">
        <f>SUM(各歳別人口④!BO17:BS17)</f>
        <v>13009</v>
      </c>
      <c r="BL23" s="4">
        <f>SUM(各歳別人口④!BT17:BX17)</f>
        <v>11055</v>
      </c>
      <c r="BM23" s="4">
        <f>SUM(各歳別人口④!BY17:CC17)</f>
        <v>10049</v>
      </c>
      <c r="BN23" s="4">
        <f>SUM(各歳別人口④!CD17:CH17)</f>
        <v>11511</v>
      </c>
      <c r="BO23" s="4">
        <f t="shared" si="5"/>
        <v>20390</v>
      </c>
    </row>
    <row r="24" spans="1:67" x14ac:dyDescent="0.45">
      <c r="A24" s="24" t="s">
        <v>240</v>
      </c>
      <c r="B24" s="4">
        <f>SUM(各歳別人口③!B18:CI18)+SUM(各歳別人口④!B18:CI18)</f>
        <v>330514</v>
      </c>
      <c r="D24" s="24" t="s">
        <v>240</v>
      </c>
      <c r="E24" s="4">
        <f>SUM(各歳別人口③!B18:CI18)</f>
        <v>165122</v>
      </c>
      <c r="F24" s="4">
        <f>SUM(各歳別人口④!B18:CI18)</f>
        <v>165392</v>
      </c>
      <c r="H24" s="24" t="s">
        <v>240</v>
      </c>
      <c r="I24" s="4">
        <f>SUM(各歳別人口③!B18:P18)</f>
        <v>15030</v>
      </c>
      <c r="J24" s="4">
        <f>SUM(各歳別人口③!Q18:BN18)</f>
        <v>97271</v>
      </c>
      <c r="K24" s="4">
        <f>SUM(各歳別人口③!BO18:CI18)</f>
        <v>52821</v>
      </c>
      <c r="M24" s="24" t="s">
        <v>240</v>
      </c>
      <c r="N24" s="4">
        <f>SUM(各歳別人口④!B18:P18)</f>
        <v>14437</v>
      </c>
      <c r="O24" s="4">
        <f>SUM(各歳別人口④!Q18:BN18)</f>
        <v>85044</v>
      </c>
      <c r="P24" s="4">
        <f>SUM(各歳別人口④!BO18:CI18)</f>
        <v>65911</v>
      </c>
      <c r="R24" s="24" t="s">
        <v>240</v>
      </c>
      <c r="S24" s="25">
        <f t="shared" si="1"/>
        <v>0.35923440459405653</v>
      </c>
      <c r="U24" s="24" t="s">
        <v>240</v>
      </c>
      <c r="V24" s="25">
        <f t="shared" si="2"/>
        <v>0.21055689017711807</v>
      </c>
      <c r="X24" s="24" t="s">
        <v>240</v>
      </c>
      <c r="Y24" s="25">
        <f t="shared" si="3"/>
        <v>8.9155073612615501E-2</v>
      </c>
      <c r="Z24" s="25">
        <f t="shared" si="0"/>
        <v>0.55161052179332792</v>
      </c>
      <c r="AA24" s="25">
        <f t="shared" si="0"/>
        <v>0.35923440459405653</v>
      </c>
      <c r="AC24" s="24" t="s">
        <v>240</v>
      </c>
      <c r="AD24" s="4">
        <f>SUM(各歳別人口③!B18:F18)</f>
        <v>4794</v>
      </c>
      <c r="AE24" s="4">
        <f>SUM(各歳別人口③!G18:K18)</f>
        <v>4959</v>
      </c>
      <c r="AF24" s="4">
        <f>SUM(各歳別人口③!L18:P18)</f>
        <v>5277</v>
      </c>
      <c r="AG24" s="4">
        <f>SUM(各歳別人口③!Q18:U18)</f>
        <v>7283</v>
      </c>
      <c r="AH24" s="4">
        <f>SUM(各歳別人口③!V18:Z18)</f>
        <v>8704</v>
      </c>
      <c r="AI24" s="4">
        <f>SUM(各歳別人口③!AA18:AE18)</f>
        <v>8421</v>
      </c>
      <c r="AJ24" s="4">
        <f>SUM(各歳別人口③!AF18:AJ18)</f>
        <v>9192</v>
      </c>
      <c r="AK24" s="4">
        <f>SUM(各歳別人口③!AK18:AO18)</f>
        <v>8804</v>
      </c>
      <c r="AL24" s="4">
        <f>SUM(各歳別人口③!AP18:AT18)</f>
        <v>8257</v>
      </c>
      <c r="AM24" s="4">
        <f>SUM(各歳別人口③!AU18:AY18)</f>
        <v>8850</v>
      </c>
      <c r="AN24" s="4">
        <f>SUM(各歳別人口③!AZ18:BD18)</f>
        <v>10060</v>
      </c>
      <c r="AO24" s="4">
        <f>SUM(各歳別人口③!BE18:BI18)</f>
        <v>12172</v>
      </c>
      <c r="AP24" s="4">
        <f>SUM(各歳別人口③!BJ18:BN18)</f>
        <v>15528</v>
      </c>
      <c r="AQ24" s="4">
        <f>SUM(各歳別人口③!BO18:BS18)</f>
        <v>13463</v>
      </c>
      <c r="AR24" s="4">
        <f>SUM(各歳別人口③!BT18:BX18)</f>
        <v>10990</v>
      </c>
      <c r="AS24" s="4">
        <f>SUM(各歳別人口③!BY18:CC18)</f>
        <v>8965</v>
      </c>
      <c r="AT24" s="4">
        <f>SUM(各歳別人口③!CD18:CH18)</f>
        <v>8259</v>
      </c>
      <c r="AU24" s="4">
        <f t="shared" si="4"/>
        <v>11144</v>
      </c>
      <c r="AW24" s="24" t="s">
        <v>240</v>
      </c>
      <c r="AX24" s="4">
        <f>SUM(各歳別人口④!B18:F18)</f>
        <v>4568</v>
      </c>
      <c r="AY24" s="4">
        <f>SUM(各歳別人口④!G18:K18)</f>
        <v>4758</v>
      </c>
      <c r="AZ24" s="4">
        <f>SUM(各歳別人口④!L18:P18)</f>
        <v>5111</v>
      </c>
      <c r="BA24" s="4">
        <f>SUM(各歳別人口④!Q18:U18)</f>
        <v>5827</v>
      </c>
      <c r="BB24" s="4">
        <f>SUM(各歳別人口④!V18:Z18)</f>
        <v>6916</v>
      </c>
      <c r="BC24" s="4">
        <f>SUM(各歳別人口④!AA18:AE18)</f>
        <v>6824</v>
      </c>
      <c r="BD24" s="4">
        <f>SUM(各歳別人口④!AF18:AJ18)</f>
        <v>7227</v>
      </c>
      <c r="BE24" s="4">
        <f>SUM(各歳別人口④!AK18:AO18)</f>
        <v>7086</v>
      </c>
      <c r="BF24" s="4">
        <f>SUM(各歳別人口④!AP18:AT18)</f>
        <v>6869</v>
      </c>
      <c r="BG24" s="4">
        <f>SUM(各歳別人口④!AU18:AY18)</f>
        <v>7991</v>
      </c>
      <c r="BH24" s="4">
        <f>SUM(各歳別人口④!AZ18:BD18)</f>
        <v>9492</v>
      </c>
      <c r="BI24" s="4">
        <f>SUM(各歳別人口④!BE18:BI18)</f>
        <v>11642</v>
      </c>
      <c r="BJ24" s="4">
        <f>SUM(各歳別人口④!BJ18:BN18)</f>
        <v>15170</v>
      </c>
      <c r="BK24" s="4">
        <f>SUM(各歳別人口④!BO18:BS18)</f>
        <v>13248</v>
      </c>
      <c r="BL24" s="4">
        <f>SUM(各歳別人口④!BT18:BX18)</f>
        <v>11439</v>
      </c>
      <c r="BM24" s="4">
        <f>SUM(各歳別人口④!BY18:CC18)</f>
        <v>9931</v>
      </c>
      <c r="BN24" s="4">
        <f>SUM(各歳別人口④!CD18:CH18)</f>
        <v>10634</v>
      </c>
      <c r="BO24" s="4">
        <f t="shared" si="5"/>
        <v>20659</v>
      </c>
    </row>
    <row r="25" spans="1:67" x14ac:dyDescent="0.45">
      <c r="A25" s="24" t="s">
        <v>241</v>
      </c>
      <c r="B25" s="4">
        <f>SUM(各歳別人口③!B19:CI19)+SUM(各歳別人口④!B19:CI19)</f>
        <v>325967</v>
      </c>
      <c r="D25" s="24" t="s">
        <v>241</v>
      </c>
      <c r="E25" s="4">
        <f>SUM(各歳別人口③!B19:CI19)</f>
        <v>162957</v>
      </c>
      <c r="F25" s="4">
        <f>SUM(各歳別人口④!B19:CI19)</f>
        <v>163010</v>
      </c>
      <c r="H25" s="24" t="s">
        <v>241</v>
      </c>
      <c r="I25" s="4">
        <f>SUM(各歳別人口③!B19:P19)</f>
        <v>14846</v>
      </c>
      <c r="J25" s="4">
        <f>SUM(各歳別人口③!Q19:BN19)</f>
        <v>94974</v>
      </c>
      <c r="K25" s="4">
        <f>SUM(各歳別人口③!BO19:CI19)</f>
        <v>53137</v>
      </c>
      <c r="M25" s="24" t="s">
        <v>241</v>
      </c>
      <c r="N25" s="4">
        <f>SUM(各歳別人口④!B19:P19)</f>
        <v>14260</v>
      </c>
      <c r="O25" s="4">
        <f>SUM(各歳別人口④!Q19:BN19)</f>
        <v>82691</v>
      </c>
      <c r="P25" s="4">
        <f>SUM(各歳別人口④!BO19:CI19)</f>
        <v>66059</v>
      </c>
      <c r="R25" s="24" t="s">
        <v>241</v>
      </c>
      <c r="S25" s="25">
        <f t="shared" si="1"/>
        <v>0.36566891740574964</v>
      </c>
      <c r="U25" s="24" t="s">
        <v>241</v>
      </c>
      <c r="V25" s="25">
        <f t="shared" si="2"/>
        <v>0.20992002257897271</v>
      </c>
      <c r="X25" s="24" t="s">
        <v>241</v>
      </c>
      <c r="Y25" s="25">
        <f t="shared" si="3"/>
        <v>8.9291247273497007E-2</v>
      </c>
      <c r="Z25" s="25">
        <f t="shared" si="0"/>
        <v>0.54503983532075329</v>
      </c>
      <c r="AA25" s="25">
        <f t="shared" si="0"/>
        <v>0.36566891740574964</v>
      </c>
      <c r="AC25" s="24" t="s">
        <v>241</v>
      </c>
      <c r="AD25" s="4">
        <f>SUM(各歳別人口③!B19:F19)</f>
        <v>4761</v>
      </c>
      <c r="AE25" s="4">
        <f>SUM(各歳別人口③!G19:K19)</f>
        <v>4925</v>
      </c>
      <c r="AF25" s="4">
        <f>SUM(各歳別人口③!L19:P19)</f>
        <v>5160</v>
      </c>
      <c r="AG25" s="4">
        <f>SUM(各歳別人口③!Q19:U19)</f>
        <v>6932</v>
      </c>
      <c r="AH25" s="4">
        <f>SUM(各歳別人口③!V19:Z19)</f>
        <v>8522</v>
      </c>
      <c r="AI25" s="4">
        <f>SUM(各歳別人口③!AA19:AE19)</f>
        <v>8268</v>
      </c>
      <c r="AJ25" s="4">
        <f>SUM(各歳別人口③!AF19:AJ19)</f>
        <v>9033</v>
      </c>
      <c r="AK25" s="4">
        <f>SUM(各歳別人口③!AK19:AO19)</f>
        <v>9014</v>
      </c>
      <c r="AL25" s="4">
        <f>SUM(各歳別人口③!AP19:AT19)</f>
        <v>8229</v>
      </c>
      <c r="AM25" s="4">
        <f>SUM(各歳別人口③!AU19:AY19)</f>
        <v>8676</v>
      </c>
      <c r="AN25" s="4">
        <f>SUM(各歳別人口③!AZ19:BD19)</f>
        <v>9787</v>
      </c>
      <c r="AO25" s="4">
        <f>SUM(各歳別人口③!BE19:BI19)</f>
        <v>11457</v>
      </c>
      <c r="AP25" s="4">
        <f>SUM(各歳別人口③!BJ19:BN19)</f>
        <v>15056</v>
      </c>
      <c r="AQ25" s="4">
        <f>SUM(各歳別人口③!BO19:BS19)</f>
        <v>14329</v>
      </c>
      <c r="AR25" s="4">
        <f>SUM(各歳別人口③!BT19:BX19)</f>
        <v>10917</v>
      </c>
      <c r="AS25" s="4">
        <f>SUM(各歳別人口③!BY19:CC19)</f>
        <v>8971</v>
      </c>
      <c r="AT25" s="4">
        <f>SUM(各歳別人口③!CD19:CH19)</f>
        <v>7818</v>
      </c>
      <c r="AU25" s="4">
        <f t="shared" si="4"/>
        <v>11102</v>
      </c>
      <c r="AW25" s="24" t="s">
        <v>241</v>
      </c>
      <c r="AX25" s="4">
        <f>SUM(各歳別人口④!B19:F19)</f>
        <v>4537</v>
      </c>
      <c r="AY25" s="4">
        <f>SUM(各歳別人口④!G19:K19)</f>
        <v>4725</v>
      </c>
      <c r="AZ25" s="4">
        <f>SUM(各歳別人口④!L19:P19)</f>
        <v>4998</v>
      </c>
      <c r="BA25" s="4">
        <f>SUM(各歳別人口④!Q19:U19)</f>
        <v>5622</v>
      </c>
      <c r="BB25" s="4">
        <f>SUM(各歳別人口④!V19:Z19)</f>
        <v>6678</v>
      </c>
      <c r="BC25" s="4">
        <f>SUM(各歳別人口④!AA19:AE19)</f>
        <v>6740</v>
      </c>
      <c r="BD25" s="4">
        <f>SUM(各歳別人口④!AF19:AJ19)</f>
        <v>7124</v>
      </c>
      <c r="BE25" s="4">
        <f>SUM(各歳別人口④!AK19:AO19)</f>
        <v>7219</v>
      </c>
      <c r="BF25" s="4">
        <f>SUM(各歳別人口④!AP19:AT19)</f>
        <v>6802</v>
      </c>
      <c r="BG25" s="4">
        <f>SUM(各歳別人口④!AU19:AY19)</f>
        <v>7745</v>
      </c>
      <c r="BH25" s="4">
        <f>SUM(各歳別人口④!AZ19:BD19)</f>
        <v>9133</v>
      </c>
      <c r="BI25" s="4">
        <f>SUM(各歳別人口④!BE19:BI19)</f>
        <v>11055</v>
      </c>
      <c r="BJ25" s="4">
        <f>SUM(各歳別人口④!BJ19:BN19)</f>
        <v>14573</v>
      </c>
      <c r="BK25" s="4">
        <f>SUM(各歳別人口④!BO19:BS19)</f>
        <v>14218</v>
      </c>
      <c r="BL25" s="4">
        <f>SUM(各歳別人口④!BT19:BX19)</f>
        <v>11305</v>
      </c>
      <c r="BM25" s="4">
        <f>SUM(各歳別人口④!BY19:CC19)</f>
        <v>9880</v>
      </c>
      <c r="BN25" s="4">
        <f>SUM(各歳別人口④!CD19:CH19)</f>
        <v>10009</v>
      </c>
      <c r="BO25" s="4">
        <f t="shared" si="5"/>
        <v>20647</v>
      </c>
    </row>
    <row r="26" spans="1:67" x14ac:dyDescent="0.45">
      <c r="A26" s="24" t="s">
        <v>242</v>
      </c>
      <c r="B26" s="4">
        <f>SUM(各歳別人口③!B20:CI20)+SUM(各歳別人口④!B20:CI20)</f>
        <v>321469</v>
      </c>
      <c r="D26" s="24" t="s">
        <v>242</v>
      </c>
      <c r="E26" s="4">
        <f>SUM(各歳別人口③!B20:CI20)</f>
        <v>160811</v>
      </c>
      <c r="F26" s="4">
        <f>SUM(各歳別人口④!B20:CI20)</f>
        <v>160658</v>
      </c>
      <c r="H26" s="24" t="s">
        <v>242</v>
      </c>
      <c r="I26" s="4">
        <f>SUM(各歳別人口③!B20:P20)</f>
        <v>14684</v>
      </c>
      <c r="J26" s="4">
        <f>SUM(各歳別人口③!Q20:BN20)</f>
        <v>92626</v>
      </c>
      <c r="K26" s="4">
        <f>SUM(各歳別人口③!BO20:CI20)</f>
        <v>53501</v>
      </c>
      <c r="M26" s="24" t="s">
        <v>242</v>
      </c>
      <c r="N26" s="4">
        <f>SUM(各歳別人口④!B20:P20)</f>
        <v>14101</v>
      </c>
      <c r="O26" s="4">
        <f>SUM(各歳別人口④!Q20:BN20)</f>
        <v>80368</v>
      </c>
      <c r="P26" s="4">
        <f>SUM(各歳別人口④!BO20:CI20)</f>
        <v>66189</v>
      </c>
      <c r="R26" s="24" t="s">
        <v>242</v>
      </c>
      <c r="S26" s="25">
        <f t="shared" si="1"/>
        <v>0.37232205904768423</v>
      </c>
      <c r="U26" s="24" t="s">
        <v>242</v>
      </c>
      <c r="V26" s="25">
        <f t="shared" si="2"/>
        <v>0.20975272887898988</v>
      </c>
      <c r="X26" s="24" t="s">
        <v>242</v>
      </c>
      <c r="Y26" s="25">
        <f t="shared" si="3"/>
        <v>8.9542070930634057E-2</v>
      </c>
      <c r="Z26" s="25">
        <f t="shared" si="3"/>
        <v>0.53813587002168173</v>
      </c>
      <c r="AA26" s="25">
        <f t="shared" si="3"/>
        <v>0.37232205904768423</v>
      </c>
      <c r="AC26" s="24" t="s">
        <v>242</v>
      </c>
      <c r="AD26" s="4">
        <f>SUM(各歳別人口③!B20:F20)</f>
        <v>4721</v>
      </c>
      <c r="AE26" s="4">
        <f>SUM(各歳別人口③!G20:K20)</f>
        <v>4899</v>
      </c>
      <c r="AF26" s="4">
        <f>SUM(各歳別人口③!L20:P20)</f>
        <v>5064</v>
      </c>
      <c r="AG26" s="4">
        <f>SUM(各歳別人口③!Q20:U20)</f>
        <v>6690</v>
      </c>
      <c r="AH26" s="4">
        <f>SUM(各歳別人口③!V20:Z20)</f>
        <v>8283</v>
      </c>
      <c r="AI26" s="4">
        <f>SUM(各歳別人口③!AA20:AE20)</f>
        <v>8062</v>
      </c>
      <c r="AJ26" s="4">
        <f>SUM(各歳別人口③!AF20:AJ20)</f>
        <v>8827</v>
      </c>
      <c r="AK26" s="4">
        <f>SUM(各歳別人口③!AK20:AO20)</f>
        <v>9147</v>
      </c>
      <c r="AL26" s="4">
        <f>SUM(各歳別人口③!AP20:AT20)</f>
        <v>8319</v>
      </c>
      <c r="AM26" s="4">
        <f>SUM(各歳別人口③!AU20:AY20)</f>
        <v>8404</v>
      </c>
      <c r="AN26" s="4">
        <f>SUM(各歳別人口③!AZ20:BD20)</f>
        <v>9614</v>
      </c>
      <c r="AO26" s="4">
        <f>SUM(各歳別人口③!BE20:BI20)</f>
        <v>10995</v>
      </c>
      <c r="AP26" s="4">
        <f>SUM(各歳別人口③!BJ20:BN20)</f>
        <v>14285</v>
      </c>
      <c r="AQ26" s="4">
        <f>SUM(各歳別人口③!BO20:BS20)</f>
        <v>14623</v>
      </c>
      <c r="AR26" s="4">
        <f>SUM(各歳別人口③!BT20:BX20)</f>
        <v>11367</v>
      </c>
      <c r="AS26" s="4">
        <f>SUM(各歳別人口③!BY20:CC20)</f>
        <v>9107</v>
      </c>
      <c r="AT26" s="4">
        <f>SUM(各歳別人口③!CD20:CH20)</f>
        <v>7426</v>
      </c>
      <c r="AU26" s="4">
        <f t="shared" si="4"/>
        <v>10978</v>
      </c>
      <c r="AW26" s="24" t="s">
        <v>242</v>
      </c>
      <c r="AX26" s="4">
        <f>SUM(各歳別人口④!B20:F20)</f>
        <v>4498</v>
      </c>
      <c r="AY26" s="4">
        <f>SUM(各歳別人口④!G20:K20)</f>
        <v>4699</v>
      </c>
      <c r="AZ26" s="4">
        <f>SUM(各歳別人口④!L20:P20)</f>
        <v>4904</v>
      </c>
      <c r="BA26" s="4">
        <f>SUM(各歳別人口④!Q20:U20)</f>
        <v>5445</v>
      </c>
      <c r="BB26" s="4">
        <f>SUM(各歳別人口④!V20:Z20)</f>
        <v>6451</v>
      </c>
      <c r="BC26" s="4">
        <f>SUM(各歳別人口④!AA20:AE20)</f>
        <v>6615</v>
      </c>
      <c r="BD26" s="4">
        <f>SUM(各歳別人口④!AF20:AJ20)</f>
        <v>7042</v>
      </c>
      <c r="BE26" s="4">
        <f>SUM(各歳別人口④!AK20:AO20)</f>
        <v>7285</v>
      </c>
      <c r="BF26" s="4">
        <f>SUM(各歳別人口④!AP20:AT20)</f>
        <v>6756</v>
      </c>
      <c r="BG26" s="4">
        <f>SUM(各歳別人口④!AU20:AY20)</f>
        <v>7433</v>
      </c>
      <c r="BH26" s="4">
        <f>SUM(各歳別人口④!AZ20:BD20)</f>
        <v>8905</v>
      </c>
      <c r="BI26" s="4">
        <f>SUM(各歳別人口④!BE20:BI20)</f>
        <v>10552</v>
      </c>
      <c r="BJ26" s="4">
        <f>SUM(各歳別人口④!BJ20:BN20)</f>
        <v>13884</v>
      </c>
      <c r="BK26" s="4">
        <f>SUM(各歳別人口④!BO20:BS20)</f>
        <v>14476</v>
      </c>
      <c r="BL26" s="4">
        <f>SUM(各歳別人口④!BT20:BX20)</f>
        <v>11795</v>
      </c>
      <c r="BM26" s="4">
        <f>SUM(各歳別人口④!BY20:CC20)</f>
        <v>10002</v>
      </c>
      <c r="BN26" s="4">
        <f>SUM(各歳別人口④!CD20:CH20)</f>
        <v>9430</v>
      </c>
      <c r="BO26" s="4">
        <f t="shared" si="5"/>
        <v>20486</v>
      </c>
    </row>
    <row r="27" spans="1:67" x14ac:dyDescent="0.45">
      <c r="A27" s="24" t="s">
        <v>243</v>
      </c>
      <c r="B27" s="4">
        <f>SUM(各歳別人口③!B21:CI21)+SUM(各歳別人口④!B21:CI21)</f>
        <v>317017</v>
      </c>
      <c r="D27" s="24" t="s">
        <v>243</v>
      </c>
      <c r="E27" s="4">
        <f>SUM(各歳別人口③!B21:CI21)</f>
        <v>158679</v>
      </c>
      <c r="F27" s="4">
        <f>SUM(各歳別人口④!B21:CI21)</f>
        <v>158338</v>
      </c>
      <c r="H27" s="24" t="s">
        <v>243</v>
      </c>
      <c r="I27" s="4">
        <f>SUM(各歳別人口③!B21:P21)</f>
        <v>14535</v>
      </c>
      <c r="J27" s="4">
        <f>SUM(各歳別人口③!Q21:BN21)</f>
        <v>90248</v>
      </c>
      <c r="K27" s="4">
        <f>SUM(各歳別人口③!BO21:CI21)</f>
        <v>53896</v>
      </c>
      <c r="M27" s="24" t="s">
        <v>243</v>
      </c>
      <c r="N27" s="4">
        <f>SUM(各歳別人口④!B21:P21)</f>
        <v>13956</v>
      </c>
      <c r="O27" s="4">
        <f>SUM(各歳別人口④!Q21:BN21)</f>
        <v>78026</v>
      </c>
      <c r="P27" s="4">
        <f>SUM(各歳別人口④!BO21:CI21)</f>
        <v>66356</v>
      </c>
      <c r="R27" s="24" t="s">
        <v>243</v>
      </c>
      <c r="S27" s="25">
        <f t="shared" si="1"/>
        <v>0.37932350631038714</v>
      </c>
      <c r="U27" s="24" t="s">
        <v>243</v>
      </c>
      <c r="V27" s="25">
        <f t="shared" si="2"/>
        <v>0.21032941451089374</v>
      </c>
      <c r="X27" s="24" t="s">
        <v>243</v>
      </c>
      <c r="Y27" s="25">
        <f t="shared" si="3"/>
        <v>8.9872151966613772E-2</v>
      </c>
      <c r="Z27" s="25">
        <f t="shared" si="3"/>
        <v>0.53080434172299906</v>
      </c>
      <c r="AA27" s="25">
        <f t="shared" si="3"/>
        <v>0.37932350631038714</v>
      </c>
      <c r="AC27" s="24" t="s">
        <v>243</v>
      </c>
      <c r="AD27" s="4">
        <f>SUM(各歳別人口③!B21:F21)</f>
        <v>4674</v>
      </c>
      <c r="AE27" s="4">
        <f>SUM(各歳別人口③!G21:K21)</f>
        <v>4870</v>
      </c>
      <c r="AF27" s="4">
        <f>SUM(各歳別人口③!L21:P21)</f>
        <v>4991</v>
      </c>
      <c r="AG27" s="4">
        <f>SUM(各歳別人口③!Q21:U21)</f>
        <v>6510</v>
      </c>
      <c r="AH27" s="4">
        <f>SUM(各歳別人口③!V21:Z21)</f>
        <v>8014</v>
      </c>
      <c r="AI27" s="4">
        <f>SUM(各歳別人口③!AA21:AE21)</f>
        <v>7850</v>
      </c>
      <c r="AJ27" s="4">
        <f>SUM(各歳別人口③!AF21:AJ21)</f>
        <v>8596</v>
      </c>
      <c r="AK27" s="4">
        <f>SUM(各歳別人口③!AK21:AO21)</f>
        <v>9238</v>
      </c>
      <c r="AL27" s="4">
        <f>SUM(各歳別人口③!AP21:AT21)</f>
        <v>8412</v>
      </c>
      <c r="AM27" s="4">
        <f>SUM(各歳別人口③!AU21:AY21)</f>
        <v>8234</v>
      </c>
      <c r="AN27" s="4">
        <f>SUM(各歳別人口③!AZ21:BD21)</f>
        <v>9345</v>
      </c>
      <c r="AO27" s="4">
        <f>SUM(各歳別人口③!BE21:BI21)</f>
        <v>10620</v>
      </c>
      <c r="AP27" s="4">
        <f>SUM(各歳別人口③!BJ21:BN21)</f>
        <v>13429</v>
      </c>
      <c r="AQ27" s="4">
        <f>SUM(各歳別人口③!BO21:BS21)</f>
        <v>14951</v>
      </c>
      <c r="AR27" s="4">
        <f>SUM(各歳別人口③!BT21:BX21)</f>
        <v>11686</v>
      </c>
      <c r="AS27" s="4">
        <f>SUM(各歳別人口③!BY21:CC21)</f>
        <v>9293</v>
      </c>
      <c r="AT27" s="4">
        <f>SUM(各歳別人口③!CD21:CH21)</f>
        <v>7191</v>
      </c>
      <c r="AU27" s="4">
        <f t="shared" si="4"/>
        <v>10775</v>
      </c>
      <c r="AW27" s="24" t="s">
        <v>243</v>
      </c>
      <c r="AX27" s="4">
        <f>SUM(各歳別人口④!B21:F21)</f>
        <v>4452</v>
      </c>
      <c r="AY27" s="4">
        <f>SUM(各歳別人口④!G21:K21)</f>
        <v>4674</v>
      </c>
      <c r="AZ27" s="4">
        <f>SUM(各歳別人口④!L21:P21)</f>
        <v>4830</v>
      </c>
      <c r="BA27" s="4">
        <f>SUM(各歳別人口④!Q21:U21)</f>
        <v>5297</v>
      </c>
      <c r="BB27" s="4">
        <f>SUM(各歳別人口④!V21:Z21)</f>
        <v>6202</v>
      </c>
      <c r="BC27" s="4">
        <f>SUM(各歳別人口④!AA21:AE21)</f>
        <v>6469</v>
      </c>
      <c r="BD27" s="4">
        <f>SUM(各歳別人口④!AF21:AJ21)</f>
        <v>6890</v>
      </c>
      <c r="BE27" s="4">
        <f>SUM(各歳別人口④!AK21:AO21)</f>
        <v>7362</v>
      </c>
      <c r="BF27" s="4">
        <f>SUM(各歳別人口④!AP21:AT21)</f>
        <v>6846</v>
      </c>
      <c r="BG27" s="4">
        <f>SUM(各歳別人口④!AU21:AY21)</f>
        <v>7161</v>
      </c>
      <c r="BH27" s="4">
        <f>SUM(各歳別人口④!AZ21:BD21)</f>
        <v>8511</v>
      </c>
      <c r="BI27" s="4">
        <f>SUM(各歳別人口④!BE21:BI21)</f>
        <v>10216</v>
      </c>
      <c r="BJ27" s="4">
        <f>SUM(各歳別人口④!BJ21:BN21)</f>
        <v>13072</v>
      </c>
      <c r="BK27" s="4">
        <f>SUM(各歳別人口④!BO21:BS21)</f>
        <v>14751</v>
      </c>
      <c r="BL27" s="4">
        <f>SUM(各歳別人口④!BT21:BX21)</f>
        <v>12186</v>
      </c>
      <c r="BM27" s="4">
        <f>SUM(各歳別人口④!BY21:CC21)</f>
        <v>10201</v>
      </c>
      <c r="BN27" s="4">
        <f>SUM(各歳別人口④!CD21:CH21)</f>
        <v>9100</v>
      </c>
      <c r="BO27" s="4">
        <f t="shared" si="5"/>
        <v>20118</v>
      </c>
    </row>
    <row r="28" spans="1:67" x14ac:dyDescent="0.45">
      <c r="A28" s="24" t="s">
        <v>244</v>
      </c>
      <c r="B28" s="4">
        <f>SUM(各歳別人口③!B22:CI22)+SUM(各歳別人口④!B22:CI22)</f>
        <v>312638</v>
      </c>
      <c r="D28" s="24" t="s">
        <v>244</v>
      </c>
      <c r="E28" s="4">
        <f>SUM(各歳別人口③!B22:CI22)</f>
        <v>156574</v>
      </c>
      <c r="F28" s="4">
        <f>SUM(各歳別人口④!B22:CI22)</f>
        <v>156064</v>
      </c>
      <c r="H28" s="24" t="s">
        <v>244</v>
      </c>
      <c r="I28" s="4">
        <f>SUM(各歳別人口③!B22:P22)</f>
        <v>14398</v>
      </c>
      <c r="J28" s="4">
        <f>SUM(各歳別人口③!Q22:BN22)</f>
        <v>88017</v>
      </c>
      <c r="K28" s="4">
        <f>SUM(各歳別人口③!BO22:CI22)</f>
        <v>54159</v>
      </c>
      <c r="M28" s="24" t="s">
        <v>244</v>
      </c>
      <c r="N28" s="4">
        <f>SUM(各歳別人口④!B22:P22)</f>
        <v>13821</v>
      </c>
      <c r="O28" s="4">
        <f>SUM(各歳別人口④!Q22:BN22)</f>
        <v>75822</v>
      </c>
      <c r="P28" s="4">
        <f>SUM(各歳別人口④!BO22:CI22)</f>
        <v>66421</v>
      </c>
      <c r="R28" s="24" t="s">
        <v>244</v>
      </c>
      <c r="S28" s="25">
        <f t="shared" si="1"/>
        <v>0.3856856812031807</v>
      </c>
      <c r="U28" s="24" t="s">
        <v>244</v>
      </c>
      <c r="V28" s="25">
        <f t="shared" si="2"/>
        <v>0.21132108061080226</v>
      </c>
      <c r="X28" s="24" t="s">
        <v>244</v>
      </c>
      <c r="Y28" s="25">
        <f t="shared" si="3"/>
        <v>9.0260940768556605E-2</v>
      </c>
      <c r="Z28" s="25">
        <f t="shared" si="3"/>
        <v>0.52405337802826268</v>
      </c>
      <c r="AA28" s="25">
        <f t="shared" si="3"/>
        <v>0.3856856812031807</v>
      </c>
      <c r="AC28" s="24" t="s">
        <v>244</v>
      </c>
      <c r="AD28" s="4">
        <f>SUM(各歳別人口③!B22:F22)</f>
        <v>4617</v>
      </c>
      <c r="AE28" s="4">
        <f>SUM(各歳別人口③!G22:K22)</f>
        <v>4845</v>
      </c>
      <c r="AF28" s="4">
        <f>SUM(各歳別人口③!L22:P22)</f>
        <v>4936</v>
      </c>
      <c r="AG28" s="4">
        <f>SUM(各歳別人口③!Q22:U22)</f>
        <v>6320</v>
      </c>
      <c r="AH28" s="4">
        <f>SUM(各歳別人口③!V22:Z22)</f>
        <v>7750</v>
      </c>
      <c r="AI28" s="4">
        <f>SUM(各歳別人口③!AA22:AE22)</f>
        <v>7656</v>
      </c>
      <c r="AJ28" s="4">
        <f>SUM(各歳別人口③!AF22:AJ22)</f>
        <v>8366</v>
      </c>
      <c r="AK28" s="4">
        <f>SUM(各歳別人口③!AK22:AO22)</f>
        <v>9237</v>
      </c>
      <c r="AL28" s="4">
        <f>SUM(各歳別人口③!AP22:AT22)</f>
        <v>8533</v>
      </c>
      <c r="AM28" s="4">
        <f>SUM(各歳別人口③!AU22:AY22)</f>
        <v>8194</v>
      </c>
      <c r="AN28" s="4">
        <f>SUM(各歳別人口③!AZ22:BD22)</f>
        <v>9088</v>
      </c>
      <c r="AO28" s="4">
        <f>SUM(各歳別人口③!BE22:BI22)</f>
        <v>10175</v>
      </c>
      <c r="AP28" s="4">
        <f>SUM(各歳別人口③!BJ22:BN22)</f>
        <v>12698</v>
      </c>
      <c r="AQ28" s="4">
        <f>SUM(各歳別人口③!BO22:BS22)</f>
        <v>14983</v>
      </c>
      <c r="AR28" s="4">
        <f>SUM(各歳別人口③!BT22:BX22)</f>
        <v>12139</v>
      </c>
      <c r="AS28" s="4">
        <f>SUM(各歳別人口③!BY22:CC22)</f>
        <v>9362</v>
      </c>
      <c r="AT28" s="4">
        <f>SUM(各歳別人口③!CD22:CH22)</f>
        <v>7187</v>
      </c>
      <c r="AU28" s="4">
        <f t="shared" si="4"/>
        <v>10488</v>
      </c>
      <c r="AW28" s="24" t="s">
        <v>244</v>
      </c>
      <c r="AX28" s="4">
        <f>SUM(各歳別人口④!B22:F22)</f>
        <v>4398</v>
      </c>
      <c r="AY28" s="4">
        <f>SUM(各歳別人口④!G22:K22)</f>
        <v>4650</v>
      </c>
      <c r="AZ28" s="4">
        <f>SUM(各歳別人口④!L22:P22)</f>
        <v>4773</v>
      </c>
      <c r="BA28" s="4">
        <f>SUM(各歳別人口④!Q22:U22)</f>
        <v>5214</v>
      </c>
      <c r="BB28" s="4">
        <f>SUM(各歳別人口④!V22:Z22)</f>
        <v>5924</v>
      </c>
      <c r="BC28" s="4">
        <f>SUM(各歳別人口④!AA22:AE22)</f>
        <v>6346</v>
      </c>
      <c r="BD28" s="4">
        <f>SUM(各歳別人口④!AF22:AJ22)</f>
        <v>6772</v>
      </c>
      <c r="BE28" s="4">
        <f>SUM(各歳別人口④!AK22:AO22)</f>
        <v>7293</v>
      </c>
      <c r="BF28" s="4">
        <f>SUM(各歳別人口④!AP22:AT22)</f>
        <v>6915</v>
      </c>
      <c r="BG28" s="4">
        <f>SUM(各歳別人口④!AU22:AY22)</f>
        <v>6966</v>
      </c>
      <c r="BH28" s="4">
        <f>SUM(各歳別人口④!AZ22:BD22)</f>
        <v>8273</v>
      </c>
      <c r="BI28" s="4">
        <f>SUM(各歳別人口④!BE22:BI22)</f>
        <v>9811</v>
      </c>
      <c r="BJ28" s="4">
        <f>SUM(各歳別人口④!BJ22:BN22)</f>
        <v>12308</v>
      </c>
      <c r="BK28" s="4">
        <f>SUM(各歳別人口④!BO22:BS22)</f>
        <v>14858</v>
      </c>
      <c r="BL28" s="4">
        <f>SUM(各歳別人口④!BT22:BX22)</f>
        <v>12533</v>
      </c>
      <c r="BM28" s="4">
        <f>SUM(各歳別人口④!BY22:CC22)</f>
        <v>10365</v>
      </c>
      <c r="BN28" s="4">
        <f>SUM(各歳別人口④!CD22:CH22)</f>
        <v>8944</v>
      </c>
      <c r="BO28" s="4">
        <f t="shared" si="5"/>
        <v>19721</v>
      </c>
    </row>
    <row r="29" spans="1:67" x14ac:dyDescent="0.45">
      <c r="A29" s="24" t="s">
        <v>245</v>
      </c>
      <c r="B29" s="4">
        <f>SUM(各歳別人口③!B23:CI23)+SUM(各歳別人口④!B23:CI23)</f>
        <v>308343</v>
      </c>
      <c r="D29" s="24" t="s">
        <v>245</v>
      </c>
      <c r="E29" s="4">
        <f>SUM(各歳別人口③!B23:CI23)</f>
        <v>154513</v>
      </c>
      <c r="F29" s="4">
        <f>SUM(各歳別人口④!B23:CI23)</f>
        <v>153830</v>
      </c>
      <c r="H29" s="24" t="s">
        <v>245</v>
      </c>
      <c r="I29" s="4">
        <f>SUM(各歳別人口③!B23:P23)</f>
        <v>14268</v>
      </c>
      <c r="J29" s="4">
        <f>SUM(各歳別人口③!Q23:BN23)</f>
        <v>86002</v>
      </c>
      <c r="K29" s="4">
        <f>SUM(各歳別人口③!BO23:CI23)</f>
        <v>54243</v>
      </c>
      <c r="M29" s="24" t="s">
        <v>245</v>
      </c>
      <c r="N29" s="4">
        <f>SUM(各歳別人口④!B23:P23)</f>
        <v>13692</v>
      </c>
      <c r="O29" s="4">
        <f>SUM(各歳別人口④!Q23:BN23)</f>
        <v>73702</v>
      </c>
      <c r="P29" s="4">
        <f>SUM(各歳別人口④!BO23:CI23)</f>
        <v>66436</v>
      </c>
      <c r="R29" s="24" t="s">
        <v>245</v>
      </c>
      <c r="S29" s="25">
        <f t="shared" si="1"/>
        <v>0.39137908108826858</v>
      </c>
      <c r="U29" s="24" t="s">
        <v>245</v>
      </c>
      <c r="V29" s="25">
        <f t="shared" si="2"/>
        <v>0.21373600179021415</v>
      </c>
      <c r="X29" s="24" t="s">
        <v>245</v>
      </c>
      <c r="Y29" s="25">
        <f t="shared" si="3"/>
        <v>9.0678238195775487E-2</v>
      </c>
      <c r="Z29" s="25">
        <f t="shared" si="3"/>
        <v>0.51794268071595595</v>
      </c>
      <c r="AA29" s="25">
        <f t="shared" si="3"/>
        <v>0.39137908108826858</v>
      </c>
      <c r="AC29" s="24" t="s">
        <v>245</v>
      </c>
      <c r="AD29" s="4">
        <f>SUM(各歳別人口③!B23:F23)</f>
        <v>4551</v>
      </c>
      <c r="AE29" s="4">
        <f>SUM(各歳別人口③!G23:K23)</f>
        <v>4818</v>
      </c>
      <c r="AF29" s="4">
        <f>SUM(各歳別人口③!L23:P23)</f>
        <v>4899</v>
      </c>
      <c r="AG29" s="4">
        <f>SUM(各歳別人口③!Q23:U23)</f>
        <v>6194</v>
      </c>
      <c r="AH29" s="4">
        <f>SUM(各歳別人口③!V23:Z23)</f>
        <v>7428</v>
      </c>
      <c r="AI29" s="4">
        <f>SUM(各歳別人口③!AA23:AE23)</f>
        <v>7431</v>
      </c>
      <c r="AJ29" s="4">
        <f>SUM(各歳別人口③!AF23:AJ23)</f>
        <v>8227</v>
      </c>
      <c r="AK29" s="4">
        <f>SUM(各歳別人口③!AK23:AO23)</f>
        <v>9067</v>
      </c>
      <c r="AL29" s="4">
        <f>SUM(各歳別人口③!AP23:AT23)</f>
        <v>8733</v>
      </c>
      <c r="AM29" s="4">
        <f>SUM(各歳別人口③!AU23:AY23)</f>
        <v>8207</v>
      </c>
      <c r="AN29" s="4">
        <f>SUM(各歳別人口③!AZ23:BD23)</f>
        <v>8801</v>
      </c>
      <c r="AO29" s="4">
        <f>SUM(各歳別人口③!BE23:BI23)</f>
        <v>9983</v>
      </c>
      <c r="AP29" s="4">
        <f>SUM(各歳別人口③!BJ23:BN23)</f>
        <v>11931</v>
      </c>
      <c r="AQ29" s="4">
        <f>SUM(各歳別人口③!BO23:BS23)</f>
        <v>14779</v>
      </c>
      <c r="AR29" s="4">
        <f>SUM(各歳別人口③!BT23:BX23)</f>
        <v>12440</v>
      </c>
      <c r="AS29" s="4">
        <f>SUM(各歳別人口③!BY23:CC23)</f>
        <v>9650</v>
      </c>
      <c r="AT29" s="4">
        <f>SUM(各歳別人口③!CD23:CH23)</f>
        <v>7132</v>
      </c>
      <c r="AU29" s="4">
        <f t="shared" si="4"/>
        <v>10242</v>
      </c>
      <c r="AW29" s="24" t="s">
        <v>245</v>
      </c>
      <c r="AX29" s="4">
        <f>SUM(各歳別人口④!B23:F23)</f>
        <v>4336</v>
      </c>
      <c r="AY29" s="4">
        <f>SUM(各歳別人口④!G23:K23)</f>
        <v>4623</v>
      </c>
      <c r="AZ29" s="4">
        <f>SUM(各歳別人口④!L23:P23)</f>
        <v>4733</v>
      </c>
      <c r="BA29" s="4">
        <f>SUM(各歳別人口④!Q23:U23)</f>
        <v>5150</v>
      </c>
      <c r="BB29" s="4">
        <f>SUM(各歳別人口④!V23:Z23)</f>
        <v>5611</v>
      </c>
      <c r="BC29" s="4">
        <f>SUM(各歳別人口④!AA23:AE23)</f>
        <v>6203</v>
      </c>
      <c r="BD29" s="4">
        <f>SUM(各歳別人口④!AF23:AJ23)</f>
        <v>6677</v>
      </c>
      <c r="BE29" s="4">
        <f>SUM(各歳別人口④!AK23:AO23)</f>
        <v>7172</v>
      </c>
      <c r="BF29" s="4">
        <f>SUM(各歳別人口④!AP23:AT23)</f>
        <v>7051</v>
      </c>
      <c r="BG29" s="4">
        <f>SUM(各歳別人口④!AU23:AY23)</f>
        <v>6840</v>
      </c>
      <c r="BH29" s="4">
        <f>SUM(各歳別人口④!AZ23:BD23)</f>
        <v>7970</v>
      </c>
      <c r="BI29" s="4">
        <f>SUM(各歳別人口④!BE23:BI23)</f>
        <v>9470</v>
      </c>
      <c r="BJ29" s="4">
        <f>SUM(各歳別人口④!BJ23:BN23)</f>
        <v>11558</v>
      </c>
      <c r="BK29" s="4">
        <f>SUM(各歳別人口④!BO23:BS23)</f>
        <v>14790</v>
      </c>
      <c r="BL29" s="4">
        <f>SUM(各歳別人口④!BT23:BX23)</f>
        <v>12766</v>
      </c>
      <c r="BM29" s="4">
        <f>SUM(各歳別人口④!BY23:CC23)</f>
        <v>10727</v>
      </c>
      <c r="BN29" s="4">
        <f>SUM(各歳別人口④!CD23:CH23)</f>
        <v>8844</v>
      </c>
      <c r="BO29" s="4">
        <f t="shared" si="5"/>
        <v>19309</v>
      </c>
    </row>
  </sheetData>
  <phoneticPr fontId="2"/>
  <hyperlinks>
    <hyperlink ref="B1" location="'見える化（時系列）'!A1" display="「見える化システム」へ" xr:uid="{3B9D4FB8-B763-45DC-ADE9-79BFDECB736C}"/>
    <hyperlink ref="FQ7" location="見える化!A1" display="「見える化」システムへ" xr:uid="{BBD3A0C5-4F70-4BAB-8846-977368659B36}"/>
    <hyperlink ref="BR7" location="見える化!A1" display="「見える化」システムへ" xr:uid="{8F9C4F93-A859-4FC8-9583-5C34E4AC73C5}"/>
    <hyperlink ref="A7" location="'見える化（時系列）'!A1" display="「見える化システム」へ" xr:uid="{7179A9EC-87E8-4CF1-9C78-E146BD415BB2}"/>
    <hyperlink ref="D7" location="'見える化（時系列）'!A1" display="「見える化システム」へ" xr:uid="{7BD1C663-A1F3-458E-8A01-C948A73F8F00}"/>
    <hyperlink ref="I7" location="'見える化（時系列）'!A1" display="「見える化システム」へ" xr:uid="{A51E037E-3D4B-40E0-9DE2-E16B70F82250}"/>
    <hyperlink ref="N7" location="'見える化（時系列）'!A1" display="「見える化システム」へ" xr:uid="{AF513397-E429-41DB-A5DA-EC9377087744}"/>
    <hyperlink ref="R7" location="'見える化（時系列）'!A1" display="「見える化システム」へ" xr:uid="{E8AFD1BD-AAB0-45BC-B5F4-2AF49A8EB7A7}"/>
    <hyperlink ref="U7" location="'見える化（時系列）'!A1" display="「見える化システム」へ" xr:uid="{67EA95CC-A79C-4EF8-803A-2A5CA129244F}"/>
    <hyperlink ref="X7" location="'見える化（時系列）'!A1" display="「見える化システム」へ" xr:uid="{29CBFAFA-CCCF-4F0E-BA6E-574CCBAF2FE6}"/>
    <hyperlink ref="AD7" location="'見える化（時系列）'!A1" display="「見える化システム」へ" xr:uid="{34187ED0-252B-4D9F-8FC0-5F43D055411C}"/>
    <hyperlink ref="AX7" location="'見える化（時系列）'!A1" display="「見える化システム」へ" xr:uid="{B7F10D1D-7E73-44EA-B164-68451948CA14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6546D-63A9-44C7-988B-6BCEBA1C0754}">
  <sheetPr>
    <tabColor theme="8"/>
  </sheetPr>
  <dimension ref="B2:AB21"/>
  <sheetViews>
    <sheetView showGridLines="0" workbookViewId="0"/>
  </sheetViews>
  <sheetFormatPr defaultColWidth="9" defaultRowHeight="17.399999999999999" x14ac:dyDescent="0.45"/>
  <cols>
    <col min="1" max="1" width="3.59765625" style="3" customWidth="1"/>
    <col min="2" max="2" width="12.59765625" style="3" customWidth="1"/>
    <col min="3" max="21" width="9" style="3"/>
    <col min="22" max="24" width="12.59765625" style="3" customWidth="1"/>
    <col min="25" max="25" width="9" style="3"/>
    <col min="26" max="28" width="20.59765625" style="3" customWidth="1"/>
    <col min="29" max="16384" width="9" style="3"/>
  </cols>
  <sheetData>
    <row r="2" spans="2:28" x14ac:dyDescent="0.45">
      <c r="B2" s="23" t="s">
        <v>175</v>
      </c>
      <c r="C2" s="23" t="s">
        <v>192</v>
      </c>
      <c r="D2" s="23" t="s">
        <v>193</v>
      </c>
      <c r="E2" s="23" t="s">
        <v>194</v>
      </c>
      <c r="F2" s="23" t="s">
        <v>195</v>
      </c>
      <c r="G2" s="23" t="s">
        <v>196</v>
      </c>
      <c r="H2" s="23" t="s">
        <v>197</v>
      </c>
      <c r="I2" s="23" t="s">
        <v>198</v>
      </c>
      <c r="J2" s="23" t="s">
        <v>199</v>
      </c>
      <c r="K2" s="23" t="s">
        <v>200</v>
      </c>
      <c r="L2" s="23" t="s">
        <v>201</v>
      </c>
      <c r="M2" s="23" t="s">
        <v>202</v>
      </c>
      <c r="N2" s="23" t="s">
        <v>203</v>
      </c>
      <c r="O2" s="23" t="s">
        <v>204</v>
      </c>
      <c r="P2" s="23" t="s">
        <v>205</v>
      </c>
      <c r="Q2" s="23" t="s">
        <v>206</v>
      </c>
      <c r="R2" s="23" t="s">
        <v>207</v>
      </c>
      <c r="S2" s="23" t="s">
        <v>208</v>
      </c>
      <c r="T2" s="23" t="s">
        <v>209</v>
      </c>
    </row>
    <row r="3" spans="2:28" x14ac:dyDescent="0.45">
      <c r="B3" s="26" t="str">
        <f>'データ（時系列）'!BQ10&amp;"年"</f>
        <v>2021年</v>
      </c>
      <c r="C3" s="4">
        <f>VLOOKUP($B3,'データ（時系列）'!$AC:$AU,COLUMN(B$1),0)</f>
        <v>5952</v>
      </c>
      <c r="D3" s="4">
        <f>VLOOKUP($B3,'データ（時系列）'!$AC:$AU,COLUMN(C$1),0)</f>
        <v>7160</v>
      </c>
      <c r="E3" s="4">
        <f>VLOOKUP($B3,'データ（時系列）'!$AC:$AU,COLUMN(D$1),0)</f>
        <v>8054</v>
      </c>
      <c r="F3" s="4">
        <f>VLOOKUP($B3,'データ（時系列）'!$AC:$AU,COLUMN(E$1),0)</f>
        <v>10696</v>
      </c>
      <c r="G3" s="4">
        <f>VLOOKUP($B3,'データ（時系列）'!$AC:$AU,COLUMN(F$1),0)</f>
        <v>11719</v>
      </c>
      <c r="H3" s="4">
        <f>VLOOKUP($B3,'データ（時系列）'!$AC:$AU,COLUMN(G$1),0)</f>
        <v>9300</v>
      </c>
      <c r="I3" s="4">
        <f>VLOOKUP($B3,'データ（時系列）'!$AC:$AU,COLUMN(H$1),0)</f>
        <v>9316</v>
      </c>
      <c r="J3" s="4">
        <f>VLOOKUP($B3,'データ（時系列）'!$AC:$AU,COLUMN(I$1),0)</f>
        <v>10224</v>
      </c>
      <c r="K3" s="4">
        <f>VLOOKUP($B3,'データ（時系列）'!$AC:$AU,COLUMN(J$1),0)</f>
        <v>11898</v>
      </c>
      <c r="L3" s="4">
        <f>VLOOKUP($B3,'データ（時系列）'!$AC:$AU,COLUMN(K$1),0)</f>
        <v>15857</v>
      </c>
      <c r="M3" s="4">
        <f>VLOOKUP($B3,'データ（時系列）'!$AC:$AU,COLUMN(L$1),0)</f>
        <v>15813</v>
      </c>
      <c r="N3" s="4">
        <f>VLOOKUP($B3,'データ（時系列）'!$AC:$AU,COLUMN(M$1),0)</f>
        <v>12767</v>
      </c>
      <c r="O3" s="4">
        <f>VLOOKUP($B3,'データ（時系列）'!$AC:$AU,COLUMN(N$1),0)</f>
        <v>11629</v>
      </c>
      <c r="P3" s="4">
        <f>VLOOKUP($B3,'データ（時系列）'!$AC:$AU,COLUMN(O$1),0)</f>
        <v>12213</v>
      </c>
      <c r="Q3" s="4">
        <f>VLOOKUP($B3,'データ（時系列）'!$AC:$AU,COLUMN(P$1),0)</f>
        <v>15921</v>
      </c>
      <c r="R3" s="4">
        <f>VLOOKUP($B3,'データ（時系列）'!$AC:$AU,COLUMN(Q$1),0)</f>
        <v>11688</v>
      </c>
      <c r="S3" s="4">
        <f>VLOOKUP($B3,'データ（時系列）'!$AC:$AU,COLUMN(R$1),0)</f>
        <v>9003</v>
      </c>
      <c r="T3" s="4">
        <f>VLOOKUP($B3,'データ（時系列）'!$AC:$AU,COLUMN(S$1),0)</f>
        <v>7189</v>
      </c>
    </row>
    <row r="4" spans="2:28" x14ac:dyDescent="0.45">
      <c r="B4" s="26" t="str">
        <f>'データ（時系列）'!BR10&amp;"年"</f>
        <v>2030年</v>
      </c>
      <c r="C4" s="4">
        <f>VLOOKUP($B4,'データ（時系列）'!$AC:$AU,COLUMN(B$1),0)</f>
        <v>4936</v>
      </c>
      <c r="D4" s="4">
        <f>VLOOKUP($B4,'データ（時系列）'!$AC:$AU,COLUMN(C$1),0)</f>
        <v>5348</v>
      </c>
      <c r="E4" s="4">
        <f>VLOOKUP($B4,'データ（時系列）'!$AC:$AU,COLUMN(D$1),0)</f>
        <v>6192</v>
      </c>
      <c r="F4" s="4">
        <f>VLOOKUP($B4,'データ（時系列）'!$AC:$AU,COLUMN(E$1),0)</f>
        <v>8498</v>
      </c>
      <c r="G4" s="4">
        <f>VLOOKUP($B4,'データ（時系列）'!$AC:$AU,COLUMN(F$1),0)</f>
        <v>9879</v>
      </c>
      <c r="H4" s="4">
        <f>VLOOKUP($B4,'データ（時系列）'!$AC:$AU,COLUMN(G$1),0)</f>
        <v>9408</v>
      </c>
      <c r="I4" s="4">
        <f>VLOOKUP($B4,'データ（時系列）'!$AC:$AU,COLUMN(H$1),0)</f>
        <v>8929</v>
      </c>
      <c r="J4" s="4">
        <f>VLOOKUP($B4,'データ（時系列）'!$AC:$AU,COLUMN(I$1),0)</f>
        <v>8326</v>
      </c>
      <c r="K4" s="4">
        <f>VLOOKUP($B4,'データ（時系列）'!$AC:$AU,COLUMN(J$1),0)</f>
        <v>8902</v>
      </c>
      <c r="L4" s="4">
        <f>VLOOKUP($B4,'データ（時系列）'!$AC:$AU,COLUMN(K$1),0)</f>
        <v>10117</v>
      </c>
      <c r="M4" s="4">
        <f>VLOOKUP($B4,'データ（時系列）'!$AC:$AU,COLUMN(L$1),0)</f>
        <v>12264</v>
      </c>
      <c r="N4" s="4">
        <f>VLOOKUP($B4,'データ（時系列）'!$AC:$AU,COLUMN(M$1),0)</f>
        <v>15832</v>
      </c>
      <c r="O4" s="4">
        <f>VLOOKUP($B4,'データ（時系列）'!$AC:$AU,COLUMN(N$1),0)</f>
        <v>14139</v>
      </c>
      <c r="P4" s="4">
        <f>VLOOKUP($B4,'データ（時系列）'!$AC:$AU,COLUMN(O$1),0)</f>
        <v>11898</v>
      </c>
      <c r="Q4" s="4">
        <f>VLOOKUP($B4,'データ（時系列）'!$AC:$AU,COLUMN(P$1),0)</f>
        <v>10220</v>
      </c>
      <c r="R4" s="4">
        <f>VLOOKUP($B4,'データ（時系列）'!$AC:$AU,COLUMN(Q$1),0)</f>
        <v>10426</v>
      </c>
      <c r="S4" s="4">
        <f>VLOOKUP($B4,'データ（時系列）'!$AC:$AU,COLUMN(R$1),0)</f>
        <v>10760</v>
      </c>
      <c r="T4" s="4">
        <f>VLOOKUP($B4,'データ（時系列）'!$AC:$AU,COLUMN(S$1),0)</f>
        <v>9835</v>
      </c>
    </row>
    <row r="7" spans="2:28" x14ac:dyDescent="0.45">
      <c r="B7" s="23" t="s">
        <v>176</v>
      </c>
      <c r="C7" s="23" t="s">
        <v>192</v>
      </c>
      <c r="D7" s="23" t="s">
        <v>193</v>
      </c>
      <c r="E7" s="23" t="s">
        <v>194</v>
      </c>
      <c r="F7" s="23" t="s">
        <v>195</v>
      </c>
      <c r="G7" s="23" t="s">
        <v>196</v>
      </c>
      <c r="H7" s="23" t="s">
        <v>197</v>
      </c>
      <c r="I7" s="23" t="s">
        <v>198</v>
      </c>
      <c r="J7" s="23" t="s">
        <v>199</v>
      </c>
      <c r="K7" s="23" t="s">
        <v>200</v>
      </c>
      <c r="L7" s="23" t="s">
        <v>201</v>
      </c>
      <c r="M7" s="23" t="s">
        <v>202</v>
      </c>
      <c r="N7" s="23" t="s">
        <v>203</v>
      </c>
      <c r="O7" s="23" t="s">
        <v>204</v>
      </c>
      <c r="P7" s="23" t="s">
        <v>205</v>
      </c>
      <c r="Q7" s="23" t="s">
        <v>206</v>
      </c>
      <c r="R7" s="23" t="s">
        <v>207</v>
      </c>
      <c r="S7" s="23" t="s">
        <v>208</v>
      </c>
      <c r="T7" s="23" t="s">
        <v>209</v>
      </c>
    </row>
    <row r="8" spans="2:28" x14ac:dyDescent="0.45">
      <c r="B8" s="26" t="str">
        <f>'データ（時系列）'!BQ10&amp;"年"</f>
        <v>2021年</v>
      </c>
      <c r="C8" s="4">
        <f>VLOOKUP($B8,'データ（時系列）'!$AW:$BO,COLUMN(B$1),0)</f>
        <v>5540</v>
      </c>
      <c r="D8" s="4">
        <f>VLOOKUP($B8,'データ（時系列）'!$AW:$BO,COLUMN(C$1),0)</f>
        <v>6902</v>
      </c>
      <c r="E8" s="4">
        <f>VLOOKUP($B8,'データ（時系列）'!$AW:$BO,COLUMN(D$1),0)</f>
        <v>7724</v>
      </c>
      <c r="F8" s="4">
        <f>VLOOKUP($B8,'データ（時系列）'!$AW:$BO,COLUMN(E$1),0)</f>
        <v>8551</v>
      </c>
      <c r="G8" s="4">
        <f>VLOOKUP($B8,'データ（時系列）'!$AW:$BO,COLUMN(F$1),0)</f>
        <v>8987</v>
      </c>
      <c r="H8" s="4">
        <f>VLOOKUP($B8,'データ（時系列）'!$AW:$BO,COLUMN(G$1),0)</f>
        <v>7549</v>
      </c>
      <c r="I8" s="4">
        <f>VLOOKUP($B8,'データ（時系列）'!$AW:$BO,COLUMN(H$1),0)</f>
        <v>8077</v>
      </c>
      <c r="J8" s="4">
        <f>VLOOKUP($B8,'データ（時系列）'!$AW:$BO,COLUMN(I$1),0)</f>
        <v>9383</v>
      </c>
      <c r="K8" s="4">
        <f>VLOOKUP($B8,'データ（時系列）'!$AW:$BO,COLUMN(J$1),0)</f>
        <v>11289</v>
      </c>
      <c r="L8" s="4">
        <f>VLOOKUP($B8,'データ（時系列）'!$AW:$BO,COLUMN(K$1),0)</f>
        <v>14853</v>
      </c>
      <c r="M8" s="4">
        <f>VLOOKUP($B8,'データ（時系列）'!$AW:$BO,COLUMN(L$1),0)</f>
        <v>14808</v>
      </c>
      <c r="N8" s="4">
        <f>VLOOKUP($B8,'データ（時系列）'!$AW:$BO,COLUMN(M$1),0)</f>
        <v>12170</v>
      </c>
      <c r="O8" s="4">
        <f>VLOOKUP($B8,'データ（時系列）'!$AW:$BO,COLUMN(N$1),0)</f>
        <v>11222</v>
      </c>
      <c r="P8" s="4">
        <f>VLOOKUP($B8,'データ（時系列）'!$AW:$BO,COLUMN(O$1),0)</f>
        <v>12486</v>
      </c>
      <c r="Q8" s="4">
        <f>VLOOKUP($B8,'データ（時系列）'!$AW:$BO,COLUMN(P$1),0)</f>
        <v>17859</v>
      </c>
      <c r="R8" s="4">
        <f>VLOOKUP($B8,'データ（時系列）'!$AW:$BO,COLUMN(Q$1),0)</f>
        <v>14216</v>
      </c>
      <c r="S8" s="4">
        <f>VLOOKUP($B8,'データ（時系列）'!$AW:$BO,COLUMN(R$1),0)</f>
        <v>11785</v>
      </c>
      <c r="T8" s="4">
        <f>VLOOKUP($B8,'データ（時系列）'!$AW:$BO,COLUMN(S$1),0)</f>
        <v>13894</v>
      </c>
    </row>
    <row r="9" spans="2:28" x14ac:dyDescent="0.45">
      <c r="B9" s="26" t="str">
        <f>'データ（時系列）'!BR10&amp;"年"</f>
        <v>2030年</v>
      </c>
      <c r="C9" s="4">
        <f>VLOOKUP($B9,'データ（時系列）'!$AW:$BO,COLUMN(B$1),0)</f>
        <v>4700</v>
      </c>
      <c r="D9" s="4">
        <f>VLOOKUP($B9,'データ（時系列）'!$AW:$BO,COLUMN(C$1),0)</f>
        <v>5135</v>
      </c>
      <c r="E9" s="4">
        <f>VLOOKUP($B9,'データ（時系列）'!$AW:$BO,COLUMN(D$1),0)</f>
        <v>5781</v>
      </c>
      <c r="F9" s="4">
        <f>VLOOKUP($B9,'データ（時系列）'!$AW:$BO,COLUMN(E$1),0)</f>
        <v>7167</v>
      </c>
      <c r="G9" s="4">
        <f>VLOOKUP($B9,'データ（時系列）'!$AW:$BO,COLUMN(F$1),0)</f>
        <v>7612</v>
      </c>
      <c r="H9" s="4">
        <f>VLOOKUP($B9,'データ（時系列）'!$AW:$BO,COLUMN(G$1),0)</f>
        <v>7387</v>
      </c>
      <c r="I9" s="4">
        <f>VLOOKUP($B9,'データ（時系列）'!$AW:$BO,COLUMN(H$1),0)</f>
        <v>7141</v>
      </c>
      <c r="J9" s="4">
        <f>VLOOKUP($B9,'データ（時系列）'!$AW:$BO,COLUMN(I$1),0)</f>
        <v>6902</v>
      </c>
      <c r="K9" s="4">
        <f>VLOOKUP($B9,'データ（時系列）'!$AW:$BO,COLUMN(J$1),0)</f>
        <v>8023</v>
      </c>
      <c r="L9" s="4">
        <f>VLOOKUP($B9,'データ（時系列）'!$AW:$BO,COLUMN(K$1),0)</f>
        <v>9515</v>
      </c>
      <c r="M9" s="4">
        <f>VLOOKUP($B9,'データ（時系列）'!$AW:$BO,COLUMN(L$1),0)</f>
        <v>11664</v>
      </c>
      <c r="N9" s="4">
        <f>VLOOKUP($B9,'データ（時系列）'!$AW:$BO,COLUMN(M$1),0)</f>
        <v>15287</v>
      </c>
      <c r="O9" s="4">
        <f>VLOOKUP($B9,'データ（時系列）'!$AW:$BO,COLUMN(N$1),0)</f>
        <v>13584</v>
      </c>
      <c r="P9" s="4">
        <f>VLOOKUP($B9,'データ（時系列）'!$AW:$BO,COLUMN(O$1),0)</f>
        <v>11875</v>
      </c>
      <c r="Q9" s="4">
        <f>VLOOKUP($B9,'データ（時系列）'!$AW:$BO,COLUMN(P$1),0)</f>
        <v>10593</v>
      </c>
      <c r="R9" s="4">
        <f>VLOOKUP($B9,'データ（時系列）'!$AW:$BO,COLUMN(Q$1),0)</f>
        <v>11970</v>
      </c>
      <c r="S9" s="4">
        <f>VLOOKUP($B9,'データ（時系列）'!$AW:$BO,COLUMN(R$1),0)</f>
        <v>14522</v>
      </c>
      <c r="T9" s="4">
        <f>VLOOKUP($B9,'データ（時系列）'!$AW:$BO,COLUMN(S$1),0)</f>
        <v>18214</v>
      </c>
    </row>
    <row r="12" spans="2:28" x14ac:dyDescent="0.45">
      <c r="B12" s="3" t="str">
        <f>"人口ピラミッド（"&amp;'データ（時系列）'!BQ10&amp;"年）"</f>
        <v>人口ピラミッド（2021年）</v>
      </c>
    </row>
    <row r="13" spans="2:28" ht="19.2" x14ac:dyDescent="0.45">
      <c r="B13" s="23"/>
      <c r="C13" s="23" t="s">
        <v>192</v>
      </c>
      <c r="D13" s="23" t="s">
        <v>193</v>
      </c>
      <c r="E13" s="23" t="s">
        <v>194</v>
      </c>
      <c r="F13" s="23" t="s">
        <v>195</v>
      </c>
      <c r="G13" s="23" t="s">
        <v>196</v>
      </c>
      <c r="H13" s="23" t="s">
        <v>197</v>
      </c>
      <c r="I13" s="23" t="s">
        <v>198</v>
      </c>
      <c r="J13" s="23" t="s">
        <v>199</v>
      </c>
      <c r="K13" s="23" t="s">
        <v>200</v>
      </c>
      <c r="L13" s="23" t="s">
        <v>201</v>
      </c>
      <c r="M13" s="23" t="s">
        <v>202</v>
      </c>
      <c r="N13" s="23" t="s">
        <v>203</v>
      </c>
      <c r="O13" s="23" t="s">
        <v>204</v>
      </c>
      <c r="P13" s="23" t="s">
        <v>205</v>
      </c>
      <c r="Q13" s="23" t="s">
        <v>206</v>
      </c>
      <c r="R13" s="23" t="s">
        <v>207</v>
      </c>
      <c r="S13" s="23" t="s">
        <v>208</v>
      </c>
      <c r="T13" s="23" t="s">
        <v>209</v>
      </c>
      <c r="V13" s="19" t="s">
        <v>212</v>
      </c>
      <c r="W13" s="19" t="s">
        <v>213</v>
      </c>
      <c r="X13" s="19" t="s">
        <v>214</v>
      </c>
      <c r="Z13" s="19" t="s">
        <v>212</v>
      </c>
      <c r="AA13" s="19" t="s">
        <v>213</v>
      </c>
      <c r="AB13" s="19" t="s">
        <v>214</v>
      </c>
    </row>
    <row r="14" spans="2:28" ht="19.2" x14ac:dyDescent="0.45">
      <c r="B14" s="26" t="str">
        <f>'データ（時系列）'!BQ10&amp;"年"</f>
        <v>2021年</v>
      </c>
      <c r="C14" s="4">
        <f>-C3</f>
        <v>-5952</v>
      </c>
      <c r="D14" s="4">
        <f t="shared" ref="D14:T14" si="0">-D3</f>
        <v>-7160</v>
      </c>
      <c r="E14" s="4">
        <f t="shared" si="0"/>
        <v>-8054</v>
      </c>
      <c r="F14" s="4">
        <f t="shared" si="0"/>
        <v>-10696</v>
      </c>
      <c r="G14" s="4">
        <f t="shared" si="0"/>
        <v>-11719</v>
      </c>
      <c r="H14" s="4">
        <f t="shared" si="0"/>
        <v>-9300</v>
      </c>
      <c r="I14" s="4">
        <f t="shared" si="0"/>
        <v>-9316</v>
      </c>
      <c r="J14" s="4">
        <f t="shared" si="0"/>
        <v>-10224</v>
      </c>
      <c r="K14" s="4">
        <f t="shared" si="0"/>
        <v>-11898</v>
      </c>
      <c r="L14" s="4">
        <f t="shared" si="0"/>
        <v>-15857</v>
      </c>
      <c r="M14" s="4">
        <f t="shared" si="0"/>
        <v>-15813</v>
      </c>
      <c r="N14" s="4">
        <f t="shared" si="0"/>
        <v>-12767</v>
      </c>
      <c r="O14" s="4">
        <f t="shared" si="0"/>
        <v>-11629</v>
      </c>
      <c r="P14" s="4">
        <f t="shared" si="0"/>
        <v>-12213</v>
      </c>
      <c r="Q14" s="4">
        <f t="shared" si="0"/>
        <v>-15921</v>
      </c>
      <c r="R14" s="4">
        <f t="shared" si="0"/>
        <v>-11688</v>
      </c>
      <c r="S14" s="4">
        <f t="shared" si="0"/>
        <v>-9003</v>
      </c>
      <c r="T14" s="4">
        <f t="shared" si="0"/>
        <v>-7189</v>
      </c>
      <c r="V14" s="15">
        <f>-SUM(C14:E14)+SUM(C15:E15)</f>
        <v>41332</v>
      </c>
      <c r="W14" s="15">
        <f>-SUM(F14:O14)+SUM(F15:O15)</f>
        <v>226108</v>
      </c>
      <c r="X14" s="15">
        <f>-SUM(P14:T14)+SUM(P15:T15)</f>
        <v>126254</v>
      </c>
      <c r="Z14" s="47" t="str">
        <f>TEXT(V14,"#,###")&amp;"人"&amp;"("&amp;ROUND(V15,1)&amp;"％"&amp;")"</f>
        <v>41,332人(10.5％)</v>
      </c>
      <c r="AA14" s="47" t="str">
        <f>TEXT(W14,"#,###")&amp;"人"&amp;"("&amp;ROUND(W15,1)&amp;"％"&amp;")"</f>
        <v>226,108人(57.4％)</v>
      </c>
      <c r="AB14" s="47" t="str">
        <f>TEXT(X14,"#,###")&amp;"人"&amp;"("&amp;ROUND(X15,1)&amp;"％"&amp;")"</f>
        <v>126,254人(32.1％)</v>
      </c>
    </row>
    <row r="15" spans="2:28" ht="19.2" x14ac:dyDescent="0.45">
      <c r="B15" s="26" t="str">
        <f>'データ（時系列）'!BQ10&amp;"年"</f>
        <v>2021年</v>
      </c>
      <c r="C15" s="4">
        <f>C8</f>
        <v>5540</v>
      </c>
      <c r="D15" s="4">
        <f t="shared" ref="D15:T15" si="1">D8</f>
        <v>6902</v>
      </c>
      <c r="E15" s="4">
        <f t="shared" si="1"/>
        <v>7724</v>
      </c>
      <c r="F15" s="4">
        <f t="shared" si="1"/>
        <v>8551</v>
      </c>
      <c r="G15" s="4">
        <f t="shared" si="1"/>
        <v>8987</v>
      </c>
      <c r="H15" s="4">
        <f t="shared" si="1"/>
        <v>7549</v>
      </c>
      <c r="I15" s="4">
        <f t="shared" si="1"/>
        <v>8077</v>
      </c>
      <c r="J15" s="4">
        <f t="shared" si="1"/>
        <v>9383</v>
      </c>
      <c r="K15" s="4">
        <f t="shared" si="1"/>
        <v>11289</v>
      </c>
      <c r="L15" s="4">
        <f t="shared" si="1"/>
        <v>14853</v>
      </c>
      <c r="M15" s="4">
        <f t="shared" si="1"/>
        <v>14808</v>
      </c>
      <c r="N15" s="4">
        <f t="shared" si="1"/>
        <v>12170</v>
      </c>
      <c r="O15" s="4">
        <f t="shared" si="1"/>
        <v>11222</v>
      </c>
      <c r="P15" s="4">
        <f t="shared" si="1"/>
        <v>12486</v>
      </c>
      <c r="Q15" s="4">
        <f t="shared" si="1"/>
        <v>17859</v>
      </c>
      <c r="R15" s="4">
        <f t="shared" si="1"/>
        <v>14216</v>
      </c>
      <c r="S15" s="4">
        <f t="shared" si="1"/>
        <v>11785</v>
      </c>
      <c r="T15" s="4">
        <f t="shared" si="1"/>
        <v>13894</v>
      </c>
      <c r="V15" s="16">
        <f>V14/SUM($V$14:$X$14)*100</f>
        <v>10.498508994295062</v>
      </c>
      <c r="W15" s="16">
        <f>W14/SUM($V$14:$X$14)*100</f>
        <v>57.432422134957605</v>
      </c>
      <c r="X15" s="16">
        <f>X14/SUM($V$14:$X$14)*100</f>
        <v>32.06906887074733</v>
      </c>
      <c r="Z15" s="48"/>
      <c r="AA15" s="48"/>
      <c r="AB15" s="48"/>
    </row>
    <row r="16" spans="2:28" ht="19.2" x14ac:dyDescent="0.45">
      <c r="B16" s="12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V16" s="27"/>
      <c r="W16" s="27"/>
      <c r="X16" s="27"/>
      <c r="Z16" s="28"/>
      <c r="AA16" s="28"/>
      <c r="AB16" s="28"/>
    </row>
    <row r="18" spans="2:28" x14ac:dyDescent="0.45">
      <c r="B18" s="3" t="str">
        <f>"人口ピラミッド（"&amp;'データ（時系列）'!BR10&amp;"年）"</f>
        <v>人口ピラミッド（2030年）</v>
      </c>
    </row>
    <row r="19" spans="2:28" ht="19.2" x14ac:dyDescent="0.45">
      <c r="B19" s="23"/>
      <c r="C19" s="23" t="s">
        <v>192</v>
      </c>
      <c r="D19" s="23" t="s">
        <v>193</v>
      </c>
      <c r="E19" s="23" t="s">
        <v>194</v>
      </c>
      <c r="F19" s="23" t="s">
        <v>195</v>
      </c>
      <c r="G19" s="23" t="s">
        <v>196</v>
      </c>
      <c r="H19" s="23" t="s">
        <v>197</v>
      </c>
      <c r="I19" s="23" t="s">
        <v>198</v>
      </c>
      <c r="J19" s="23" t="s">
        <v>199</v>
      </c>
      <c r="K19" s="23" t="s">
        <v>200</v>
      </c>
      <c r="L19" s="23" t="s">
        <v>201</v>
      </c>
      <c r="M19" s="23" t="s">
        <v>202</v>
      </c>
      <c r="N19" s="23" t="s">
        <v>203</v>
      </c>
      <c r="O19" s="23" t="s">
        <v>204</v>
      </c>
      <c r="P19" s="23" t="s">
        <v>205</v>
      </c>
      <c r="Q19" s="23" t="s">
        <v>206</v>
      </c>
      <c r="R19" s="23" t="s">
        <v>207</v>
      </c>
      <c r="S19" s="23" t="s">
        <v>208</v>
      </c>
      <c r="T19" s="23" t="s">
        <v>209</v>
      </c>
      <c r="V19" s="19" t="s">
        <v>212</v>
      </c>
      <c r="W19" s="19" t="s">
        <v>213</v>
      </c>
      <c r="X19" s="19" t="s">
        <v>214</v>
      </c>
      <c r="Z19" s="19" t="s">
        <v>212</v>
      </c>
      <c r="AA19" s="19" t="s">
        <v>213</v>
      </c>
      <c r="AB19" s="19" t="s">
        <v>214</v>
      </c>
    </row>
    <row r="20" spans="2:28" ht="19.2" x14ac:dyDescent="0.45">
      <c r="B20" s="26" t="str">
        <f>'データ（時系列）'!BR10&amp;"年"</f>
        <v>2030年</v>
      </c>
      <c r="C20" s="4">
        <f>-C4</f>
        <v>-4936</v>
      </c>
      <c r="D20" s="4">
        <f t="shared" ref="D20:T20" si="2">-D4</f>
        <v>-5348</v>
      </c>
      <c r="E20" s="4">
        <f t="shared" si="2"/>
        <v>-6192</v>
      </c>
      <c r="F20" s="4">
        <f t="shared" si="2"/>
        <v>-8498</v>
      </c>
      <c r="G20" s="4">
        <f t="shared" si="2"/>
        <v>-9879</v>
      </c>
      <c r="H20" s="4">
        <f t="shared" si="2"/>
        <v>-9408</v>
      </c>
      <c r="I20" s="4">
        <f t="shared" si="2"/>
        <v>-8929</v>
      </c>
      <c r="J20" s="4">
        <f t="shared" si="2"/>
        <v>-8326</v>
      </c>
      <c r="K20" s="4">
        <f t="shared" si="2"/>
        <v>-8902</v>
      </c>
      <c r="L20" s="4">
        <f t="shared" si="2"/>
        <v>-10117</v>
      </c>
      <c r="M20" s="4">
        <f t="shared" si="2"/>
        <v>-12264</v>
      </c>
      <c r="N20" s="4">
        <f t="shared" si="2"/>
        <v>-15832</v>
      </c>
      <c r="O20" s="4">
        <f t="shared" si="2"/>
        <v>-14139</v>
      </c>
      <c r="P20" s="4">
        <f t="shared" si="2"/>
        <v>-11898</v>
      </c>
      <c r="Q20" s="4">
        <f t="shared" si="2"/>
        <v>-10220</v>
      </c>
      <c r="R20" s="4">
        <f t="shared" si="2"/>
        <v>-10426</v>
      </c>
      <c r="S20" s="4">
        <f t="shared" si="2"/>
        <v>-10760</v>
      </c>
      <c r="T20" s="4">
        <f t="shared" si="2"/>
        <v>-9835</v>
      </c>
      <c r="V20" s="15">
        <f>-SUM(C20:E20)+SUM(C21:E21)</f>
        <v>32092</v>
      </c>
      <c r="W20" s="15">
        <f>-SUM(F20:O20)+SUM(F21:O21)</f>
        <v>200576</v>
      </c>
      <c r="X20" s="15">
        <f>-SUM(P20:T20)+SUM(P21:T21)</f>
        <v>120313</v>
      </c>
      <c r="Z20" s="47" t="str">
        <f>TEXT(V20,"#,###")&amp;"人"&amp;"("&amp;ROUND(V21,1)&amp;"％"&amp;")"</f>
        <v>32,092人(9.1％)</v>
      </c>
      <c r="AA20" s="47" t="str">
        <f>TEXT(W20,"#,###")&amp;"人"&amp;"("&amp;ROUND(W21,1)&amp;"％"&amp;")"</f>
        <v>200,576人(56.8％)</v>
      </c>
      <c r="AB20" s="47" t="str">
        <f>TEXT(X20,"#,###")&amp;"人"&amp;"("&amp;ROUND(X21,1)&amp;"％"&amp;")"</f>
        <v>120,313人(34.1％)</v>
      </c>
    </row>
    <row r="21" spans="2:28" ht="19.2" x14ac:dyDescent="0.45">
      <c r="B21" s="26" t="str">
        <f>'データ（時系列）'!BR10&amp;"年"</f>
        <v>2030年</v>
      </c>
      <c r="C21" s="4">
        <f>C9</f>
        <v>4700</v>
      </c>
      <c r="D21" s="4">
        <f t="shared" ref="D21:T21" si="3">D9</f>
        <v>5135</v>
      </c>
      <c r="E21" s="4">
        <f t="shared" si="3"/>
        <v>5781</v>
      </c>
      <c r="F21" s="4">
        <f t="shared" si="3"/>
        <v>7167</v>
      </c>
      <c r="G21" s="4">
        <f t="shared" si="3"/>
        <v>7612</v>
      </c>
      <c r="H21" s="4">
        <f t="shared" si="3"/>
        <v>7387</v>
      </c>
      <c r="I21" s="4">
        <f t="shared" si="3"/>
        <v>7141</v>
      </c>
      <c r="J21" s="4">
        <f t="shared" si="3"/>
        <v>6902</v>
      </c>
      <c r="K21" s="4">
        <f t="shared" si="3"/>
        <v>8023</v>
      </c>
      <c r="L21" s="4">
        <f t="shared" si="3"/>
        <v>9515</v>
      </c>
      <c r="M21" s="4">
        <f t="shared" si="3"/>
        <v>11664</v>
      </c>
      <c r="N21" s="4">
        <f t="shared" si="3"/>
        <v>15287</v>
      </c>
      <c r="O21" s="4">
        <f t="shared" si="3"/>
        <v>13584</v>
      </c>
      <c r="P21" s="4">
        <f t="shared" si="3"/>
        <v>11875</v>
      </c>
      <c r="Q21" s="4">
        <f t="shared" si="3"/>
        <v>10593</v>
      </c>
      <c r="R21" s="4">
        <f t="shared" si="3"/>
        <v>11970</v>
      </c>
      <c r="S21" s="4">
        <f t="shared" si="3"/>
        <v>14522</v>
      </c>
      <c r="T21" s="4">
        <f t="shared" si="3"/>
        <v>18214</v>
      </c>
      <c r="V21" s="16">
        <f>V20/SUM($V$20:$X$20)*100</f>
        <v>9.0917074856720337</v>
      </c>
      <c r="W21" s="16">
        <f>W20/SUM($V$20:$X$20)*100</f>
        <v>56.82345508681771</v>
      </c>
      <c r="X21" s="16">
        <f>X20/SUM($V$20:$X$20)*100</f>
        <v>34.084837427510259</v>
      </c>
      <c r="Z21" s="48"/>
      <c r="AA21" s="48"/>
      <c r="AB21" s="48"/>
    </row>
  </sheetData>
  <mergeCells count="6">
    <mergeCell ref="Z14:Z15"/>
    <mergeCell ref="AA14:AA15"/>
    <mergeCell ref="AB14:AB15"/>
    <mergeCell ref="Z20:Z21"/>
    <mergeCell ref="AA20:AA21"/>
    <mergeCell ref="AB20:AB21"/>
  </mergeCells>
  <phoneticPr fontId="2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34BBC-FBA3-417D-A27D-157BE5295217}">
  <sheetPr>
    <tabColor theme="4"/>
  </sheetPr>
  <dimension ref="A1:CH11"/>
  <sheetViews>
    <sheetView workbookViewId="0"/>
  </sheetViews>
  <sheetFormatPr defaultRowHeight="18" x14ac:dyDescent="0.45"/>
  <cols>
    <col min="1" max="1" width="10.59765625" bestFit="1" customWidth="1"/>
    <col min="2" max="85" width="6.3984375" bestFit="1" customWidth="1"/>
    <col min="86" max="86" width="8.796875" bestFit="1" customWidth="1"/>
    <col min="87" max="96" width="10.8984375" bestFit="1" customWidth="1"/>
    <col min="97" max="171" width="12.09765625" bestFit="1" customWidth="1"/>
    <col min="172" max="172" width="16.3984375" bestFit="1" customWidth="1"/>
    <col min="173" max="173" width="22.69921875" bestFit="1" customWidth="1"/>
  </cols>
  <sheetData>
    <row r="1" spans="1:86" x14ac:dyDescent="0.45">
      <c r="A1" s="1" t="s">
        <v>0</v>
      </c>
    </row>
    <row r="2" spans="1:86" x14ac:dyDescent="0.45">
      <c r="A2" t="s">
        <v>3</v>
      </c>
      <c r="B2" t="s">
        <v>4</v>
      </c>
      <c r="C2" t="s">
        <v>5</v>
      </c>
      <c r="D2" t="s">
        <v>6</v>
      </c>
      <c r="E2" t="s">
        <v>7</v>
      </c>
      <c r="F2" t="s">
        <v>8</v>
      </c>
      <c r="G2" t="s">
        <v>9</v>
      </c>
      <c r="H2" t="s">
        <v>10</v>
      </c>
      <c r="I2" t="s">
        <v>11</v>
      </c>
      <c r="J2" t="s">
        <v>12</v>
      </c>
      <c r="K2" t="s">
        <v>13</v>
      </c>
      <c r="L2" t="s">
        <v>14</v>
      </c>
      <c r="M2" t="s">
        <v>15</v>
      </c>
      <c r="N2" t="s">
        <v>16</v>
      </c>
      <c r="O2" t="s">
        <v>17</v>
      </c>
      <c r="P2" t="s">
        <v>18</v>
      </c>
      <c r="Q2" t="s">
        <v>19</v>
      </c>
      <c r="R2" t="s">
        <v>20</v>
      </c>
      <c r="S2" t="s">
        <v>21</v>
      </c>
      <c r="T2" t="s">
        <v>22</v>
      </c>
      <c r="U2" t="s">
        <v>23</v>
      </c>
      <c r="V2" t="s">
        <v>24</v>
      </c>
      <c r="W2" t="s">
        <v>25</v>
      </c>
      <c r="X2" t="s">
        <v>26</v>
      </c>
      <c r="Y2" t="s">
        <v>27</v>
      </c>
      <c r="Z2" t="s">
        <v>28</v>
      </c>
      <c r="AA2" t="s">
        <v>29</v>
      </c>
      <c r="AB2" t="s">
        <v>30</v>
      </c>
      <c r="AC2" t="s">
        <v>31</v>
      </c>
      <c r="AD2" t="s">
        <v>32</v>
      </c>
      <c r="AE2" t="s">
        <v>33</v>
      </c>
      <c r="AF2" t="s">
        <v>34</v>
      </c>
      <c r="AG2" t="s">
        <v>35</v>
      </c>
      <c r="AH2" t="s">
        <v>36</v>
      </c>
      <c r="AI2" t="s">
        <v>37</v>
      </c>
      <c r="AJ2" t="s">
        <v>38</v>
      </c>
      <c r="AK2" t="s">
        <v>39</v>
      </c>
      <c r="AL2" t="s">
        <v>40</v>
      </c>
      <c r="AM2" t="s">
        <v>41</v>
      </c>
      <c r="AN2" t="s">
        <v>43</v>
      </c>
      <c r="AO2" t="s">
        <v>42</v>
      </c>
      <c r="AP2" t="s">
        <v>44</v>
      </c>
      <c r="AQ2" t="s">
        <v>46</v>
      </c>
      <c r="AR2" t="s">
        <v>45</v>
      </c>
      <c r="AS2" t="s">
        <v>47</v>
      </c>
      <c r="AT2" t="s">
        <v>48</v>
      </c>
      <c r="AU2" t="s">
        <v>49</v>
      </c>
      <c r="AV2" t="s">
        <v>50</v>
      </c>
      <c r="AW2" t="s">
        <v>51</v>
      </c>
      <c r="AX2" t="s">
        <v>52</v>
      </c>
      <c r="AY2" t="s">
        <v>53</v>
      </c>
      <c r="AZ2" t="s">
        <v>54</v>
      </c>
      <c r="BA2" t="s">
        <v>55</v>
      </c>
      <c r="BB2" t="s">
        <v>56</v>
      </c>
      <c r="BC2" t="s">
        <v>57</v>
      </c>
      <c r="BD2" t="s">
        <v>58</v>
      </c>
      <c r="BE2" t="s">
        <v>59</v>
      </c>
      <c r="BF2" t="s">
        <v>60</v>
      </c>
      <c r="BG2" t="s">
        <v>61</v>
      </c>
      <c r="BH2" t="s">
        <v>62</v>
      </c>
      <c r="BI2" t="s">
        <v>63</v>
      </c>
      <c r="BJ2" t="s">
        <v>64</v>
      </c>
      <c r="BK2" t="s">
        <v>65</v>
      </c>
      <c r="BL2" t="s">
        <v>66</v>
      </c>
      <c r="BM2" t="s">
        <v>67</v>
      </c>
      <c r="BN2" t="s">
        <v>68</v>
      </c>
      <c r="BO2" t="s">
        <v>69</v>
      </c>
      <c r="BP2" t="s">
        <v>70</v>
      </c>
      <c r="BQ2" t="s">
        <v>71</v>
      </c>
      <c r="BR2" t="s">
        <v>72</v>
      </c>
      <c r="BS2" t="s">
        <v>73</v>
      </c>
      <c r="BT2" t="s">
        <v>74</v>
      </c>
      <c r="BU2" t="s">
        <v>75</v>
      </c>
      <c r="BV2" t="s">
        <v>76</v>
      </c>
      <c r="BW2" t="s">
        <v>77</v>
      </c>
      <c r="BX2" t="s">
        <v>78</v>
      </c>
      <c r="BY2" t="s">
        <v>79</v>
      </c>
      <c r="BZ2" t="s">
        <v>80</v>
      </c>
      <c r="CA2" t="s">
        <v>81</v>
      </c>
      <c r="CB2" t="s">
        <v>82</v>
      </c>
      <c r="CC2" t="s">
        <v>83</v>
      </c>
      <c r="CD2" t="s">
        <v>84</v>
      </c>
      <c r="CE2" t="s">
        <v>85</v>
      </c>
      <c r="CF2" t="s">
        <v>86</v>
      </c>
      <c r="CG2" t="s">
        <v>87</v>
      </c>
      <c r="CH2" t="s">
        <v>88</v>
      </c>
    </row>
    <row r="3" spans="1:86" x14ac:dyDescent="0.45">
      <c r="A3" t="s">
        <v>2</v>
      </c>
      <c r="B3" t="s">
        <v>2</v>
      </c>
      <c r="C3" t="s">
        <v>2</v>
      </c>
      <c r="D3" t="s">
        <v>2</v>
      </c>
      <c r="E3" t="s">
        <v>2</v>
      </c>
      <c r="F3" t="s">
        <v>2</v>
      </c>
      <c r="G3" t="s">
        <v>2</v>
      </c>
      <c r="H3" t="s">
        <v>2</v>
      </c>
      <c r="I3" t="s">
        <v>2</v>
      </c>
      <c r="J3" t="s">
        <v>2</v>
      </c>
      <c r="K3" t="s">
        <v>2</v>
      </c>
      <c r="L3" t="s">
        <v>2</v>
      </c>
      <c r="M3" t="s">
        <v>2</v>
      </c>
      <c r="N3" t="s">
        <v>2</v>
      </c>
      <c r="O3" t="s">
        <v>2</v>
      </c>
      <c r="P3" t="s">
        <v>2</v>
      </c>
      <c r="Q3" t="s">
        <v>2</v>
      </c>
      <c r="R3" t="s">
        <v>2</v>
      </c>
      <c r="S3" t="s">
        <v>2</v>
      </c>
      <c r="T3" t="s">
        <v>2</v>
      </c>
      <c r="U3" t="s">
        <v>2</v>
      </c>
      <c r="V3" t="s">
        <v>2</v>
      </c>
      <c r="W3" t="s">
        <v>2</v>
      </c>
      <c r="X3" t="s">
        <v>2</v>
      </c>
      <c r="Y3" t="s">
        <v>2</v>
      </c>
      <c r="Z3" t="s">
        <v>2</v>
      </c>
      <c r="AA3" t="s">
        <v>2</v>
      </c>
      <c r="AB3" t="s">
        <v>2</v>
      </c>
      <c r="AC3" t="s">
        <v>2</v>
      </c>
      <c r="AD3" t="s">
        <v>2</v>
      </c>
      <c r="AE3" t="s">
        <v>2</v>
      </c>
      <c r="AF3" t="s">
        <v>2</v>
      </c>
      <c r="AG3" t="s">
        <v>2</v>
      </c>
      <c r="AH3" t="s">
        <v>2</v>
      </c>
      <c r="AI3" t="s">
        <v>2</v>
      </c>
      <c r="AJ3" t="s">
        <v>2</v>
      </c>
      <c r="AK3" t="s">
        <v>2</v>
      </c>
      <c r="AL3" t="s">
        <v>2</v>
      </c>
      <c r="AM3" t="s">
        <v>2</v>
      </c>
      <c r="AN3" t="s">
        <v>2</v>
      </c>
      <c r="AO3" t="s">
        <v>2</v>
      </c>
      <c r="AP3" t="s">
        <v>2</v>
      </c>
      <c r="AQ3" t="s">
        <v>2</v>
      </c>
      <c r="AR3" t="s">
        <v>2</v>
      </c>
      <c r="AS3" t="s">
        <v>2</v>
      </c>
      <c r="AT3" t="s">
        <v>2</v>
      </c>
      <c r="AU3" t="s">
        <v>2</v>
      </c>
      <c r="AV3" t="s">
        <v>2</v>
      </c>
      <c r="AW3" t="s">
        <v>2</v>
      </c>
      <c r="AX3" t="s">
        <v>2</v>
      </c>
      <c r="AY3" t="s">
        <v>2</v>
      </c>
      <c r="AZ3" t="s">
        <v>2</v>
      </c>
      <c r="BA3" t="s">
        <v>2</v>
      </c>
      <c r="BB3" t="s">
        <v>2</v>
      </c>
      <c r="BC3" t="s">
        <v>2</v>
      </c>
      <c r="BD3" t="s">
        <v>2</v>
      </c>
      <c r="BE3" t="s">
        <v>2</v>
      </c>
      <c r="BF3" t="s">
        <v>2</v>
      </c>
      <c r="BG3" t="s">
        <v>2</v>
      </c>
      <c r="BH3" t="s">
        <v>2</v>
      </c>
      <c r="BI3" t="s">
        <v>2</v>
      </c>
      <c r="BJ3" t="s">
        <v>2</v>
      </c>
      <c r="BK3" t="s">
        <v>2</v>
      </c>
      <c r="BL3" t="s">
        <v>2</v>
      </c>
      <c r="BM3" t="s">
        <v>2</v>
      </c>
      <c r="BN3" t="s">
        <v>2</v>
      </c>
      <c r="BO3" t="s">
        <v>2</v>
      </c>
      <c r="BP3" t="s">
        <v>2</v>
      </c>
      <c r="BQ3" t="s">
        <v>2</v>
      </c>
      <c r="BR3" t="s">
        <v>2</v>
      </c>
      <c r="BS3" t="s">
        <v>2</v>
      </c>
      <c r="BT3" t="s">
        <v>2</v>
      </c>
      <c r="BU3" t="s">
        <v>2</v>
      </c>
      <c r="BV3" t="s">
        <v>2</v>
      </c>
      <c r="BW3" t="s">
        <v>2</v>
      </c>
      <c r="BX3" t="s">
        <v>2</v>
      </c>
      <c r="BY3" t="s">
        <v>2</v>
      </c>
      <c r="BZ3" t="s">
        <v>2</v>
      </c>
      <c r="CA3" t="s">
        <v>2</v>
      </c>
      <c r="CB3" t="s">
        <v>2</v>
      </c>
      <c r="CC3" t="s">
        <v>2</v>
      </c>
      <c r="CD3" t="s">
        <v>2</v>
      </c>
      <c r="CE3" t="s">
        <v>2</v>
      </c>
      <c r="CF3" t="s">
        <v>2</v>
      </c>
      <c r="CG3" t="s">
        <v>2</v>
      </c>
      <c r="CH3" t="s">
        <v>2</v>
      </c>
    </row>
    <row r="4" spans="1:86" x14ac:dyDescent="0.45">
      <c r="A4" s="2">
        <v>19040</v>
      </c>
      <c r="B4" s="2">
        <v>19843</v>
      </c>
      <c r="C4" s="2">
        <v>20297</v>
      </c>
      <c r="D4" s="2">
        <v>20668</v>
      </c>
      <c r="E4" s="2">
        <v>21041</v>
      </c>
      <c r="F4" s="2">
        <v>21521</v>
      </c>
      <c r="G4" s="2">
        <v>21929</v>
      </c>
      <c r="H4" s="2">
        <v>22293</v>
      </c>
      <c r="I4" s="2">
        <v>22703</v>
      </c>
      <c r="J4" s="2">
        <v>23133</v>
      </c>
      <c r="K4" s="2">
        <v>23683</v>
      </c>
      <c r="L4" s="2">
        <v>24296</v>
      </c>
      <c r="M4" s="2">
        <v>24813</v>
      </c>
      <c r="N4" s="2">
        <v>25454</v>
      </c>
      <c r="O4" s="2">
        <v>26120</v>
      </c>
      <c r="P4" s="2">
        <v>28542</v>
      </c>
      <c r="Q4" s="2">
        <v>31810</v>
      </c>
      <c r="R4" s="2">
        <v>32883</v>
      </c>
      <c r="S4" s="2">
        <v>35347</v>
      </c>
      <c r="T4" s="2">
        <v>38588</v>
      </c>
      <c r="U4" s="2">
        <v>40809</v>
      </c>
      <c r="V4" s="2">
        <v>42287</v>
      </c>
      <c r="W4" s="2">
        <v>40435</v>
      </c>
      <c r="X4" s="2">
        <v>36884</v>
      </c>
      <c r="Y4" s="2">
        <v>35469</v>
      </c>
      <c r="Z4" s="2">
        <v>35489</v>
      </c>
      <c r="AA4" s="2">
        <v>35550</v>
      </c>
      <c r="AB4" s="2">
        <v>35698</v>
      </c>
      <c r="AC4" s="2">
        <v>35609</v>
      </c>
      <c r="AD4" s="2">
        <v>35459</v>
      </c>
      <c r="AE4" s="2">
        <v>35421</v>
      </c>
      <c r="AF4" s="2">
        <v>35336</v>
      </c>
      <c r="AG4" s="2">
        <v>35343</v>
      </c>
      <c r="AH4" s="2">
        <v>35426</v>
      </c>
      <c r="AI4" s="2">
        <v>35502</v>
      </c>
      <c r="AJ4" s="2">
        <v>35532</v>
      </c>
      <c r="AK4" s="2">
        <v>35674</v>
      </c>
      <c r="AL4" s="2">
        <v>35744</v>
      </c>
      <c r="AM4" s="2">
        <v>35942</v>
      </c>
      <c r="AN4" s="2">
        <v>36163</v>
      </c>
      <c r="AO4" s="2">
        <v>36416</v>
      </c>
      <c r="AP4" s="2">
        <v>36575</v>
      </c>
      <c r="AQ4" s="2">
        <v>37089</v>
      </c>
      <c r="AR4" s="2">
        <v>37779</v>
      </c>
      <c r="AS4" s="2">
        <v>38573</v>
      </c>
      <c r="AT4" s="2">
        <v>39726</v>
      </c>
      <c r="AU4" s="2">
        <v>40980</v>
      </c>
      <c r="AV4" s="2">
        <v>42459</v>
      </c>
      <c r="AW4" s="2">
        <v>44174</v>
      </c>
      <c r="AX4" s="2">
        <v>45852</v>
      </c>
      <c r="AY4" s="2">
        <v>47488</v>
      </c>
      <c r="AZ4" s="2">
        <v>48965</v>
      </c>
      <c r="BA4" s="2">
        <v>50337</v>
      </c>
      <c r="BB4" s="2">
        <v>51380</v>
      </c>
      <c r="BC4" s="2">
        <v>52306</v>
      </c>
      <c r="BD4" s="2">
        <v>52734</v>
      </c>
      <c r="BE4" s="2">
        <v>53431</v>
      </c>
      <c r="BF4" s="2">
        <v>53969</v>
      </c>
      <c r="BG4" s="2">
        <v>54389</v>
      </c>
      <c r="BH4" s="2">
        <v>54701</v>
      </c>
      <c r="BI4" s="2">
        <v>54978</v>
      </c>
      <c r="BJ4" s="2">
        <v>54886</v>
      </c>
      <c r="BK4" s="2">
        <v>54452</v>
      </c>
      <c r="BL4" s="2">
        <v>53917</v>
      </c>
      <c r="BM4" s="2">
        <v>53245</v>
      </c>
      <c r="BN4" s="2">
        <v>52388</v>
      </c>
      <c r="BO4" s="2">
        <v>51495</v>
      </c>
      <c r="BP4" s="2">
        <v>50340</v>
      </c>
      <c r="BQ4" s="2">
        <v>49181</v>
      </c>
      <c r="BR4" s="2">
        <v>48104</v>
      </c>
      <c r="BS4" s="2">
        <v>47281</v>
      </c>
      <c r="BT4" s="2">
        <v>46926</v>
      </c>
      <c r="BU4" s="2">
        <v>46790</v>
      </c>
      <c r="BV4" s="2">
        <v>46581</v>
      </c>
      <c r="BW4" s="2">
        <v>46330</v>
      </c>
      <c r="BX4" s="2">
        <v>45236</v>
      </c>
      <c r="BY4" s="2">
        <v>43898</v>
      </c>
      <c r="BZ4" s="2">
        <v>43277</v>
      </c>
      <c r="CA4" s="2">
        <v>42403</v>
      </c>
      <c r="CB4" s="2">
        <v>41403</v>
      </c>
      <c r="CC4" s="2">
        <v>40442</v>
      </c>
      <c r="CD4" s="2">
        <v>38884</v>
      </c>
      <c r="CE4" s="2">
        <v>36884</v>
      </c>
      <c r="CF4" s="2">
        <v>34712</v>
      </c>
      <c r="CG4" s="2">
        <v>32509</v>
      </c>
      <c r="CH4" s="2">
        <v>192434</v>
      </c>
    </row>
    <row r="8" spans="1:86" x14ac:dyDescent="0.45">
      <c r="A8" s="1" t="s">
        <v>0</v>
      </c>
    </row>
    <row r="9" spans="1:86" x14ac:dyDescent="0.45">
      <c r="A9" t="s">
        <v>3</v>
      </c>
      <c r="B9" t="s">
        <v>4</v>
      </c>
      <c r="C9" t="s">
        <v>5</v>
      </c>
      <c r="D9" t="s">
        <v>6</v>
      </c>
      <c r="E9" t="s">
        <v>7</v>
      </c>
      <c r="F9" t="s">
        <v>8</v>
      </c>
      <c r="G9" t="s">
        <v>9</v>
      </c>
      <c r="H9" t="s">
        <v>10</v>
      </c>
      <c r="I9" t="s">
        <v>11</v>
      </c>
      <c r="J9" t="s">
        <v>12</v>
      </c>
      <c r="K9" t="s">
        <v>13</v>
      </c>
      <c r="L9" t="s">
        <v>14</v>
      </c>
      <c r="M9" t="s">
        <v>15</v>
      </c>
      <c r="N9" t="s">
        <v>16</v>
      </c>
      <c r="O9" t="s">
        <v>17</v>
      </c>
      <c r="P9" t="s">
        <v>18</v>
      </c>
      <c r="Q9" t="s">
        <v>19</v>
      </c>
      <c r="R9" t="s">
        <v>20</v>
      </c>
      <c r="S9" t="s">
        <v>21</v>
      </c>
      <c r="T9" t="s">
        <v>22</v>
      </c>
      <c r="U9" t="s">
        <v>23</v>
      </c>
      <c r="V9" t="s">
        <v>24</v>
      </c>
      <c r="W9" t="s">
        <v>25</v>
      </c>
      <c r="X9" t="s">
        <v>26</v>
      </c>
      <c r="Y9" t="s">
        <v>27</v>
      </c>
      <c r="Z9" t="s">
        <v>28</v>
      </c>
      <c r="AA9" t="s">
        <v>29</v>
      </c>
      <c r="AB9" t="s">
        <v>30</v>
      </c>
      <c r="AC9" t="s">
        <v>31</v>
      </c>
      <c r="AD9" t="s">
        <v>32</v>
      </c>
      <c r="AE9" t="s">
        <v>33</v>
      </c>
      <c r="AF9" t="s">
        <v>34</v>
      </c>
      <c r="AG9" t="s">
        <v>35</v>
      </c>
      <c r="AH9" t="s">
        <v>36</v>
      </c>
      <c r="AI9" t="s">
        <v>37</v>
      </c>
      <c r="AJ9" t="s">
        <v>38</v>
      </c>
      <c r="AK9" t="s">
        <v>39</v>
      </c>
      <c r="AL9" t="s">
        <v>40</v>
      </c>
      <c r="AM9" t="s">
        <v>41</v>
      </c>
      <c r="AN9" t="s">
        <v>43</v>
      </c>
      <c r="AO9" t="s">
        <v>42</v>
      </c>
      <c r="AP9" t="s">
        <v>44</v>
      </c>
      <c r="AQ9" t="s">
        <v>46</v>
      </c>
      <c r="AR9" t="s">
        <v>45</v>
      </c>
      <c r="AS9" t="s">
        <v>47</v>
      </c>
      <c r="AT9" t="s">
        <v>48</v>
      </c>
      <c r="AU9" t="s">
        <v>49</v>
      </c>
      <c r="AV9" t="s">
        <v>50</v>
      </c>
      <c r="AW9" t="s">
        <v>51</v>
      </c>
      <c r="AX9" t="s">
        <v>52</v>
      </c>
      <c r="AY9" t="s">
        <v>53</v>
      </c>
      <c r="AZ9" t="s">
        <v>54</v>
      </c>
      <c r="BA9" t="s">
        <v>55</v>
      </c>
      <c r="BB9" t="s">
        <v>56</v>
      </c>
      <c r="BC9" t="s">
        <v>57</v>
      </c>
      <c r="BD9" t="s">
        <v>58</v>
      </c>
      <c r="BE9" t="s">
        <v>59</v>
      </c>
      <c r="BF9" t="s">
        <v>60</v>
      </c>
      <c r="BG9" t="s">
        <v>61</v>
      </c>
      <c r="BH9" t="s">
        <v>62</v>
      </c>
      <c r="BI9" t="s">
        <v>63</v>
      </c>
      <c r="BJ9" t="s">
        <v>64</v>
      </c>
      <c r="BK9" t="s">
        <v>65</v>
      </c>
      <c r="BL9" t="s">
        <v>66</v>
      </c>
      <c r="BM9" t="s">
        <v>67</v>
      </c>
      <c r="BN9" t="s">
        <v>68</v>
      </c>
      <c r="BO9" t="s">
        <v>69</v>
      </c>
      <c r="BP9" t="s">
        <v>70</v>
      </c>
      <c r="BQ9" t="s">
        <v>71</v>
      </c>
      <c r="BR9" t="s">
        <v>72</v>
      </c>
      <c r="BS9" t="s">
        <v>73</v>
      </c>
      <c r="BT9" t="s">
        <v>74</v>
      </c>
      <c r="BU9" t="s">
        <v>75</v>
      </c>
      <c r="BV9" t="s">
        <v>76</v>
      </c>
      <c r="BW9" t="s">
        <v>77</v>
      </c>
      <c r="BX9" t="s">
        <v>78</v>
      </c>
      <c r="BY9" t="s">
        <v>79</v>
      </c>
      <c r="BZ9" t="s">
        <v>80</v>
      </c>
      <c r="CA9" t="s">
        <v>81</v>
      </c>
      <c r="CB9" t="s">
        <v>82</v>
      </c>
      <c r="CC9" t="s">
        <v>83</v>
      </c>
      <c r="CD9" t="s">
        <v>84</v>
      </c>
      <c r="CE9" t="s">
        <v>85</v>
      </c>
      <c r="CF9" t="s">
        <v>86</v>
      </c>
      <c r="CG9" t="s">
        <v>87</v>
      </c>
      <c r="CH9" t="s">
        <v>88</v>
      </c>
    </row>
    <row r="10" spans="1:86" x14ac:dyDescent="0.45">
      <c r="A10" t="s">
        <v>1</v>
      </c>
      <c r="B10" t="s">
        <v>1</v>
      </c>
      <c r="C10" t="s">
        <v>1</v>
      </c>
      <c r="D10" t="s">
        <v>1</v>
      </c>
      <c r="E10" t="s">
        <v>1</v>
      </c>
      <c r="F10" t="s">
        <v>1</v>
      </c>
      <c r="G10" t="s">
        <v>1</v>
      </c>
      <c r="H10" t="s">
        <v>1</v>
      </c>
      <c r="I10" t="s">
        <v>1</v>
      </c>
      <c r="J10" t="s">
        <v>1</v>
      </c>
      <c r="K10" t="s">
        <v>1</v>
      </c>
      <c r="L10" t="s">
        <v>1</v>
      </c>
      <c r="M10" t="s">
        <v>1</v>
      </c>
      <c r="N10" t="s">
        <v>1</v>
      </c>
      <c r="O10" t="s">
        <v>1</v>
      </c>
      <c r="P10" t="s">
        <v>1</v>
      </c>
      <c r="Q10" t="s">
        <v>1</v>
      </c>
      <c r="R10" t="s">
        <v>1</v>
      </c>
      <c r="S10" t="s">
        <v>1</v>
      </c>
      <c r="T10" t="s">
        <v>1</v>
      </c>
      <c r="U10" t="s">
        <v>1</v>
      </c>
      <c r="V10" t="s">
        <v>1</v>
      </c>
      <c r="W10" t="s">
        <v>1</v>
      </c>
      <c r="X10" t="s">
        <v>1</v>
      </c>
      <c r="Y10" t="s">
        <v>1</v>
      </c>
      <c r="Z10" t="s">
        <v>1</v>
      </c>
      <c r="AA10" t="s">
        <v>1</v>
      </c>
      <c r="AB10" t="s">
        <v>1</v>
      </c>
      <c r="AC10" t="s">
        <v>1</v>
      </c>
      <c r="AD10" t="s">
        <v>1</v>
      </c>
      <c r="AE10" t="s">
        <v>1</v>
      </c>
      <c r="AF10" t="s">
        <v>1</v>
      </c>
      <c r="AG10" t="s">
        <v>1</v>
      </c>
      <c r="AH10" t="s">
        <v>1</v>
      </c>
      <c r="AI10" t="s">
        <v>1</v>
      </c>
      <c r="AJ10" t="s">
        <v>1</v>
      </c>
      <c r="AK10" t="s">
        <v>1</v>
      </c>
      <c r="AL10" t="s">
        <v>1</v>
      </c>
      <c r="AM10" t="s">
        <v>1</v>
      </c>
      <c r="AN10" t="s">
        <v>1</v>
      </c>
      <c r="AO10" t="s">
        <v>1</v>
      </c>
      <c r="AP10" t="s">
        <v>1</v>
      </c>
      <c r="AQ10" t="s">
        <v>1</v>
      </c>
      <c r="AR10" t="s">
        <v>1</v>
      </c>
      <c r="AS10" t="s">
        <v>1</v>
      </c>
      <c r="AT10" t="s">
        <v>1</v>
      </c>
      <c r="AU10" t="s">
        <v>1</v>
      </c>
      <c r="AV10" t="s">
        <v>1</v>
      </c>
      <c r="AW10" t="s">
        <v>1</v>
      </c>
      <c r="AX10" t="s">
        <v>1</v>
      </c>
      <c r="AY10" t="s">
        <v>1</v>
      </c>
      <c r="AZ10" t="s">
        <v>1</v>
      </c>
      <c r="BA10" t="s">
        <v>1</v>
      </c>
      <c r="BB10" t="s">
        <v>1</v>
      </c>
      <c r="BC10" t="s">
        <v>1</v>
      </c>
      <c r="BD10" t="s">
        <v>1</v>
      </c>
      <c r="BE10" t="s">
        <v>1</v>
      </c>
      <c r="BF10" t="s">
        <v>1</v>
      </c>
      <c r="BG10" t="s">
        <v>1</v>
      </c>
      <c r="BH10" t="s">
        <v>1</v>
      </c>
      <c r="BI10" t="s">
        <v>1</v>
      </c>
      <c r="BJ10" t="s">
        <v>1</v>
      </c>
      <c r="BK10" t="s">
        <v>1</v>
      </c>
      <c r="BL10" t="s">
        <v>1</v>
      </c>
      <c r="BM10" t="s">
        <v>1</v>
      </c>
      <c r="BN10" t="s">
        <v>1</v>
      </c>
      <c r="BO10" t="s">
        <v>1</v>
      </c>
      <c r="BP10" t="s">
        <v>1</v>
      </c>
      <c r="BQ10" t="s">
        <v>1</v>
      </c>
      <c r="BR10" t="s">
        <v>1</v>
      </c>
      <c r="BS10" t="s">
        <v>1</v>
      </c>
      <c r="BT10" t="s">
        <v>1</v>
      </c>
      <c r="BU10" t="s">
        <v>1</v>
      </c>
      <c r="BV10" t="s">
        <v>1</v>
      </c>
      <c r="BW10" t="s">
        <v>1</v>
      </c>
      <c r="BX10" t="s">
        <v>1</v>
      </c>
      <c r="BY10" t="s">
        <v>1</v>
      </c>
      <c r="BZ10" t="s">
        <v>1</v>
      </c>
      <c r="CA10" t="s">
        <v>1</v>
      </c>
      <c r="CB10" t="s">
        <v>1</v>
      </c>
      <c r="CC10" t="s">
        <v>1</v>
      </c>
      <c r="CD10" t="s">
        <v>1</v>
      </c>
      <c r="CE10" t="s">
        <v>1</v>
      </c>
      <c r="CF10" t="s">
        <v>1</v>
      </c>
      <c r="CG10" t="s">
        <v>1</v>
      </c>
      <c r="CH10" t="s">
        <v>1</v>
      </c>
    </row>
    <row r="11" spans="1:86" x14ac:dyDescent="0.45">
      <c r="A11" s="2">
        <v>18081</v>
      </c>
      <c r="B11" s="2">
        <v>18903</v>
      </c>
      <c r="C11" s="2">
        <v>19159</v>
      </c>
      <c r="D11" s="2">
        <v>19514</v>
      </c>
      <c r="E11" s="2">
        <v>20053</v>
      </c>
      <c r="F11" s="2">
        <v>20373</v>
      </c>
      <c r="G11" s="2">
        <v>20791</v>
      </c>
      <c r="H11" s="2">
        <v>21216</v>
      </c>
      <c r="I11" s="2">
        <v>21756</v>
      </c>
      <c r="J11" s="2">
        <v>22186</v>
      </c>
      <c r="K11" s="2">
        <v>22735</v>
      </c>
      <c r="L11" s="2">
        <v>23352</v>
      </c>
      <c r="M11" s="2">
        <v>23927</v>
      </c>
      <c r="N11" s="2">
        <v>24512</v>
      </c>
      <c r="O11" s="2">
        <v>25134</v>
      </c>
      <c r="P11" s="2">
        <v>25681</v>
      </c>
      <c r="Q11" s="2">
        <v>26296</v>
      </c>
      <c r="R11" s="2">
        <v>26964</v>
      </c>
      <c r="S11" s="2">
        <v>28347</v>
      </c>
      <c r="T11" s="2">
        <v>29848</v>
      </c>
      <c r="U11" s="2">
        <v>30675</v>
      </c>
      <c r="V11" s="2">
        <v>30993</v>
      </c>
      <c r="W11" s="2">
        <v>30498</v>
      </c>
      <c r="X11" s="2">
        <v>29451</v>
      </c>
      <c r="Y11" s="2">
        <v>28884</v>
      </c>
      <c r="Z11" s="2">
        <v>28774</v>
      </c>
      <c r="AA11" s="2">
        <v>28614</v>
      </c>
      <c r="AB11" s="2">
        <v>28584</v>
      </c>
      <c r="AC11" s="2">
        <v>28469</v>
      </c>
      <c r="AD11" s="2">
        <v>28403</v>
      </c>
      <c r="AE11" s="2">
        <v>28349</v>
      </c>
      <c r="AF11" s="2">
        <v>28349</v>
      </c>
      <c r="AG11" s="2">
        <v>28667</v>
      </c>
      <c r="AH11" s="2">
        <v>28873</v>
      </c>
      <c r="AI11" s="2">
        <v>29214</v>
      </c>
      <c r="AJ11" s="2">
        <v>29405</v>
      </c>
      <c r="AK11" s="2">
        <v>29723</v>
      </c>
      <c r="AL11" s="2">
        <v>30172</v>
      </c>
      <c r="AM11" s="2">
        <v>30676</v>
      </c>
      <c r="AN11" s="2">
        <v>31166</v>
      </c>
      <c r="AO11" s="2">
        <v>31685</v>
      </c>
      <c r="AP11" s="2">
        <v>32317</v>
      </c>
      <c r="AQ11" s="2">
        <v>33020</v>
      </c>
      <c r="AR11" s="2">
        <v>33881</v>
      </c>
      <c r="AS11" s="2">
        <v>34915</v>
      </c>
      <c r="AT11" s="2">
        <v>36144</v>
      </c>
      <c r="AU11" s="2">
        <v>37699</v>
      </c>
      <c r="AV11" s="2">
        <v>39257</v>
      </c>
      <c r="AW11" s="2">
        <v>41067</v>
      </c>
      <c r="AX11" s="2">
        <v>42733</v>
      </c>
      <c r="AY11" s="2">
        <v>44599</v>
      </c>
      <c r="AZ11" s="2">
        <v>46049</v>
      </c>
      <c r="BA11" s="2">
        <v>47269</v>
      </c>
      <c r="BB11" s="2">
        <v>48512</v>
      </c>
      <c r="BC11" s="2">
        <v>49648</v>
      </c>
      <c r="BD11" s="2">
        <v>50151</v>
      </c>
      <c r="BE11" s="2">
        <v>51085</v>
      </c>
      <c r="BF11" s="2">
        <v>51731</v>
      </c>
      <c r="BG11" s="2">
        <v>52136</v>
      </c>
      <c r="BH11" s="2">
        <v>52543</v>
      </c>
      <c r="BI11" s="2">
        <v>52804</v>
      </c>
      <c r="BJ11" s="2">
        <v>52952</v>
      </c>
      <c r="BK11" s="2">
        <v>52805</v>
      </c>
      <c r="BL11" s="2">
        <v>52490</v>
      </c>
      <c r="BM11" s="2">
        <v>51921</v>
      </c>
      <c r="BN11" s="2">
        <v>51446</v>
      </c>
      <c r="BO11" s="2">
        <v>50739</v>
      </c>
      <c r="BP11" s="2">
        <v>50101</v>
      </c>
      <c r="BQ11" s="2">
        <v>49285</v>
      </c>
      <c r="BR11" s="2">
        <v>48793</v>
      </c>
      <c r="BS11" s="2">
        <v>48448</v>
      </c>
      <c r="BT11" s="2">
        <v>48622</v>
      </c>
      <c r="BU11" s="2">
        <v>49364</v>
      </c>
      <c r="BV11" s="2">
        <v>50078</v>
      </c>
      <c r="BW11" s="2">
        <v>50661</v>
      </c>
      <c r="BX11" s="2">
        <v>50399</v>
      </c>
      <c r="BY11" s="2">
        <v>49878</v>
      </c>
      <c r="BZ11" s="2">
        <v>50162</v>
      </c>
      <c r="CA11" s="2">
        <v>50246</v>
      </c>
      <c r="CB11" s="2">
        <v>50499</v>
      </c>
      <c r="CC11" s="2">
        <v>50343</v>
      </c>
      <c r="CD11" s="2">
        <v>49760</v>
      </c>
      <c r="CE11" s="2">
        <v>48609</v>
      </c>
      <c r="CF11" s="2">
        <v>47409</v>
      </c>
      <c r="CG11" s="2">
        <v>45998</v>
      </c>
      <c r="CH11" s="2">
        <v>358800</v>
      </c>
    </row>
  </sheetData>
  <phoneticPr fontId="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2E693-7956-4E02-A09E-91D06AD7E996}">
  <sheetPr>
    <tabColor theme="4"/>
  </sheetPr>
  <dimension ref="A2:C88"/>
  <sheetViews>
    <sheetView workbookViewId="0"/>
  </sheetViews>
  <sheetFormatPr defaultRowHeight="18" x14ac:dyDescent="0.45"/>
  <sheetData>
    <row r="2" spans="1:3" x14ac:dyDescent="0.45">
      <c r="A2" s="4"/>
      <c r="B2" s="5" t="s">
        <v>175</v>
      </c>
      <c r="C2" s="5" t="s">
        <v>176</v>
      </c>
    </row>
    <row r="3" spans="1:3" x14ac:dyDescent="0.45">
      <c r="A3" s="4" t="s">
        <v>89</v>
      </c>
      <c r="B3" s="4">
        <f t="array" ref="B3:B88">TRANSPOSE('各歳別人口①-1'!A4:CH4)</f>
        <v>19040</v>
      </c>
      <c r="C3" s="4">
        <f t="array" ref="C3:C88">TRANSPOSE('各歳別人口①-1'!A11:CH11)</f>
        <v>18081</v>
      </c>
    </row>
    <row r="4" spans="1:3" x14ac:dyDescent="0.45">
      <c r="A4" s="4" t="s">
        <v>90</v>
      </c>
      <c r="B4" s="4">
        <v>19843</v>
      </c>
      <c r="C4" s="4">
        <v>18903</v>
      </c>
    </row>
    <row r="5" spans="1:3" x14ac:dyDescent="0.45">
      <c r="A5" s="4" t="s">
        <v>91</v>
      </c>
      <c r="B5" s="4">
        <v>20297</v>
      </c>
      <c r="C5" s="4">
        <v>19159</v>
      </c>
    </row>
    <row r="6" spans="1:3" x14ac:dyDescent="0.45">
      <c r="A6" s="4" t="s">
        <v>92</v>
      </c>
      <c r="B6" s="4">
        <v>20668</v>
      </c>
      <c r="C6" s="4">
        <v>19514</v>
      </c>
    </row>
    <row r="7" spans="1:3" x14ac:dyDescent="0.45">
      <c r="A7" s="4" t="s">
        <v>93</v>
      </c>
      <c r="B7" s="4">
        <v>21041</v>
      </c>
      <c r="C7" s="4">
        <v>20053</v>
      </c>
    </row>
    <row r="8" spans="1:3" x14ac:dyDescent="0.45">
      <c r="A8" s="4" t="s">
        <v>94</v>
      </c>
      <c r="B8" s="4">
        <v>21521</v>
      </c>
      <c r="C8" s="4">
        <v>20373</v>
      </c>
    </row>
    <row r="9" spans="1:3" x14ac:dyDescent="0.45">
      <c r="A9" s="4" t="s">
        <v>95</v>
      </c>
      <c r="B9" s="4">
        <v>21929</v>
      </c>
      <c r="C9" s="4">
        <v>20791</v>
      </c>
    </row>
    <row r="10" spans="1:3" x14ac:dyDescent="0.45">
      <c r="A10" s="4" t="s">
        <v>96</v>
      </c>
      <c r="B10" s="4">
        <v>22293</v>
      </c>
      <c r="C10" s="4">
        <v>21216</v>
      </c>
    </row>
    <row r="11" spans="1:3" x14ac:dyDescent="0.45">
      <c r="A11" s="4" t="s">
        <v>97</v>
      </c>
      <c r="B11" s="4">
        <v>22703</v>
      </c>
      <c r="C11" s="4">
        <v>21756</v>
      </c>
    </row>
    <row r="12" spans="1:3" x14ac:dyDescent="0.45">
      <c r="A12" s="4" t="s">
        <v>98</v>
      </c>
      <c r="B12" s="4">
        <v>23133</v>
      </c>
      <c r="C12" s="4">
        <v>22186</v>
      </c>
    </row>
    <row r="13" spans="1:3" x14ac:dyDescent="0.45">
      <c r="A13" s="4" t="s">
        <v>99</v>
      </c>
      <c r="B13" s="4">
        <v>23683</v>
      </c>
      <c r="C13" s="4">
        <v>22735</v>
      </c>
    </row>
    <row r="14" spans="1:3" x14ac:dyDescent="0.45">
      <c r="A14" s="4" t="s">
        <v>100</v>
      </c>
      <c r="B14" s="4">
        <v>24296</v>
      </c>
      <c r="C14" s="4">
        <v>23352</v>
      </c>
    </row>
    <row r="15" spans="1:3" x14ac:dyDescent="0.45">
      <c r="A15" s="4" t="s">
        <v>101</v>
      </c>
      <c r="B15" s="4">
        <v>24813</v>
      </c>
      <c r="C15" s="4">
        <v>23927</v>
      </c>
    </row>
    <row r="16" spans="1:3" x14ac:dyDescent="0.45">
      <c r="A16" s="4" t="s">
        <v>102</v>
      </c>
      <c r="B16" s="4">
        <v>25454</v>
      </c>
      <c r="C16" s="4">
        <v>24512</v>
      </c>
    </row>
    <row r="17" spans="1:3" x14ac:dyDescent="0.45">
      <c r="A17" s="4" t="s">
        <v>103</v>
      </c>
      <c r="B17" s="4">
        <v>26120</v>
      </c>
      <c r="C17" s="4">
        <v>25134</v>
      </c>
    </row>
    <row r="18" spans="1:3" x14ac:dyDescent="0.45">
      <c r="A18" s="4" t="s">
        <v>104</v>
      </c>
      <c r="B18" s="4">
        <v>28542</v>
      </c>
      <c r="C18" s="4">
        <v>25681</v>
      </c>
    </row>
    <row r="19" spans="1:3" x14ac:dyDescent="0.45">
      <c r="A19" s="4" t="s">
        <v>105</v>
      </c>
      <c r="B19" s="4">
        <v>31810</v>
      </c>
      <c r="C19" s="4">
        <v>26296</v>
      </c>
    </row>
    <row r="20" spans="1:3" x14ac:dyDescent="0.45">
      <c r="A20" s="4" t="s">
        <v>106</v>
      </c>
      <c r="B20" s="4">
        <v>32883</v>
      </c>
      <c r="C20" s="4">
        <v>26964</v>
      </c>
    </row>
    <row r="21" spans="1:3" x14ac:dyDescent="0.45">
      <c r="A21" s="4" t="s">
        <v>107</v>
      </c>
      <c r="B21" s="4">
        <v>35347</v>
      </c>
      <c r="C21" s="4">
        <v>28347</v>
      </c>
    </row>
    <row r="22" spans="1:3" x14ac:dyDescent="0.45">
      <c r="A22" s="4" t="s">
        <v>108</v>
      </c>
      <c r="B22" s="4">
        <v>38588</v>
      </c>
      <c r="C22" s="4">
        <v>29848</v>
      </c>
    </row>
    <row r="23" spans="1:3" x14ac:dyDescent="0.45">
      <c r="A23" s="4" t="s">
        <v>109</v>
      </c>
      <c r="B23" s="4">
        <v>40809</v>
      </c>
      <c r="C23" s="4">
        <v>30675</v>
      </c>
    </row>
    <row r="24" spans="1:3" x14ac:dyDescent="0.45">
      <c r="A24" s="4" t="s">
        <v>110</v>
      </c>
      <c r="B24" s="4">
        <v>42287</v>
      </c>
      <c r="C24" s="4">
        <v>30993</v>
      </c>
    </row>
    <row r="25" spans="1:3" x14ac:dyDescent="0.45">
      <c r="A25" s="4" t="s">
        <v>111</v>
      </c>
      <c r="B25" s="4">
        <v>40435</v>
      </c>
      <c r="C25" s="4">
        <v>30498</v>
      </c>
    </row>
    <row r="26" spans="1:3" x14ac:dyDescent="0.45">
      <c r="A26" s="4" t="s">
        <v>112</v>
      </c>
      <c r="B26" s="4">
        <v>36884</v>
      </c>
      <c r="C26" s="4">
        <v>29451</v>
      </c>
    </row>
    <row r="27" spans="1:3" x14ac:dyDescent="0.45">
      <c r="A27" s="4" t="s">
        <v>113</v>
      </c>
      <c r="B27" s="4">
        <v>35469</v>
      </c>
      <c r="C27" s="4">
        <v>28884</v>
      </c>
    </row>
    <row r="28" spans="1:3" x14ac:dyDescent="0.45">
      <c r="A28" s="4" t="s">
        <v>114</v>
      </c>
      <c r="B28" s="4">
        <v>35489</v>
      </c>
      <c r="C28" s="4">
        <v>28774</v>
      </c>
    </row>
    <row r="29" spans="1:3" x14ac:dyDescent="0.45">
      <c r="A29" s="4" t="s">
        <v>115</v>
      </c>
      <c r="B29" s="4">
        <v>35550</v>
      </c>
      <c r="C29" s="4">
        <v>28614</v>
      </c>
    </row>
    <row r="30" spans="1:3" x14ac:dyDescent="0.45">
      <c r="A30" s="4" t="s">
        <v>116</v>
      </c>
      <c r="B30" s="4">
        <v>35698</v>
      </c>
      <c r="C30" s="4">
        <v>28584</v>
      </c>
    </row>
    <row r="31" spans="1:3" x14ac:dyDescent="0.45">
      <c r="A31" s="4" t="s">
        <v>117</v>
      </c>
      <c r="B31" s="4">
        <v>35609</v>
      </c>
      <c r="C31" s="4">
        <v>28469</v>
      </c>
    </row>
    <row r="32" spans="1:3" x14ac:dyDescent="0.45">
      <c r="A32" s="4" t="s">
        <v>118</v>
      </c>
      <c r="B32" s="4">
        <v>35459</v>
      </c>
      <c r="C32" s="4">
        <v>28403</v>
      </c>
    </row>
    <row r="33" spans="1:3" x14ac:dyDescent="0.45">
      <c r="A33" s="4" t="s">
        <v>119</v>
      </c>
      <c r="B33" s="4">
        <v>35421</v>
      </c>
      <c r="C33" s="4">
        <v>28349</v>
      </c>
    </row>
    <row r="34" spans="1:3" x14ac:dyDescent="0.45">
      <c r="A34" s="4" t="s">
        <v>120</v>
      </c>
      <c r="B34" s="4">
        <v>35336</v>
      </c>
      <c r="C34" s="4">
        <v>28349</v>
      </c>
    </row>
    <row r="35" spans="1:3" x14ac:dyDescent="0.45">
      <c r="A35" s="4" t="s">
        <v>121</v>
      </c>
      <c r="B35" s="4">
        <v>35343</v>
      </c>
      <c r="C35" s="4">
        <v>28667</v>
      </c>
    </row>
    <row r="36" spans="1:3" x14ac:dyDescent="0.45">
      <c r="A36" s="4" t="s">
        <v>122</v>
      </c>
      <c r="B36" s="4">
        <v>35426</v>
      </c>
      <c r="C36" s="4">
        <v>28873</v>
      </c>
    </row>
    <row r="37" spans="1:3" x14ac:dyDescent="0.45">
      <c r="A37" s="4" t="s">
        <v>123</v>
      </c>
      <c r="B37" s="4">
        <v>35502</v>
      </c>
      <c r="C37" s="4">
        <v>29214</v>
      </c>
    </row>
    <row r="38" spans="1:3" x14ac:dyDescent="0.45">
      <c r="A38" s="4" t="s">
        <v>124</v>
      </c>
      <c r="B38" s="4">
        <v>35532</v>
      </c>
      <c r="C38" s="4">
        <v>29405</v>
      </c>
    </row>
    <row r="39" spans="1:3" x14ac:dyDescent="0.45">
      <c r="A39" s="4" t="s">
        <v>125</v>
      </c>
      <c r="B39" s="4">
        <v>35674</v>
      </c>
      <c r="C39" s="4">
        <v>29723</v>
      </c>
    </row>
    <row r="40" spans="1:3" x14ac:dyDescent="0.45">
      <c r="A40" s="4" t="s">
        <v>126</v>
      </c>
      <c r="B40" s="4">
        <v>35744</v>
      </c>
      <c r="C40" s="4">
        <v>30172</v>
      </c>
    </row>
    <row r="41" spans="1:3" x14ac:dyDescent="0.45">
      <c r="A41" s="4" t="s">
        <v>127</v>
      </c>
      <c r="B41" s="4">
        <v>35942</v>
      </c>
      <c r="C41" s="4">
        <v>30676</v>
      </c>
    </row>
    <row r="42" spans="1:3" x14ac:dyDescent="0.45">
      <c r="A42" s="4" t="s">
        <v>128</v>
      </c>
      <c r="B42" s="4">
        <v>36163</v>
      </c>
      <c r="C42" s="4">
        <v>31166</v>
      </c>
    </row>
    <row r="43" spans="1:3" x14ac:dyDescent="0.45">
      <c r="A43" s="4" t="s">
        <v>129</v>
      </c>
      <c r="B43" s="4">
        <v>36416</v>
      </c>
      <c r="C43" s="4">
        <v>31685</v>
      </c>
    </row>
    <row r="44" spans="1:3" x14ac:dyDescent="0.45">
      <c r="A44" s="4" t="s">
        <v>130</v>
      </c>
      <c r="B44" s="4">
        <v>36575</v>
      </c>
      <c r="C44" s="4">
        <v>32317</v>
      </c>
    </row>
    <row r="45" spans="1:3" x14ac:dyDescent="0.45">
      <c r="A45" s="4" t="s">
        <v>131</v>
      </c>
      <c r="B45" s="4">
        <v>37089</v>
      </c>
      <c r="C45" s="4">
        <v>33020</v>
      </c>
    </row>
    <row r="46" spans="1:3" x14ac:dyDescent="0.45">
      <c r="A46" s="4" t="s">
        <v>132</v>
      </c>
      <c r="B46" s="4">
        <v>37779</v>
      </c>
      <c r="C46" s="4">
        <v>33881</v>
      </c>
    </row>
    <row r="47" spans="1:3" x14ac:dyDescent="0.45">
      <c r="A47" s="4" t="s">
        <v>133</v>
      </c>
      <c r="B47" s="4">
        <v>38573</v>
      </c>
      <c r="C47" s="4">
        <v>34915</v>
      </c>
    </row>
    <row r="48" spans="1:3" x14ac:dyDescent="0.45">
      <c r="A48" s="4" t="s">
        <v>134</v>
      </c>
      <c r="B48" s="4">
        <v>39726</v>
      </c>
      <c r="C48" s="4">
        <v>36144</v>
      </c>
    </row>
    <row r="49" spans="1:3" x14ac:dyDescent="0.45">
      <c r="A49" s="4" t="s">
        <v>135</v>
      </c>
      <c r="B49" s="4">
        <v>40980</v>
      </c>
      <c r="C49" s="4">
        <v>37699</v>
      </c>
    </row>
    <row r="50" spans="1:3" x14ac:dyDescent="0.45">
      <c r="A50" s="4" t="s">
        <v>136</v>
      </c>
      <c r="B50" s="4">
        <v>42459</v>
      </c>
      <c r="C50" s="4">
        <v>39257</v>
      </c>
    </row>
    <row r="51" spans="1:3" x14ac:dyDescent="0.45">
      <c r="A51" s="4" t="s">
        <v>137</v>
      </c>
      <c r="B51" s="4">
        <v>44174</v>
      </c>
      <c r="C51" s="4">
        <v>41067</v>
      </c>
    </row>
    <row r="52" spans="1:3" x14ac:dyDescent="0.45">
      <c r="A52" s="4" t="s">
        <v>138</v>
      </c>
      <c r="B52" s="4">
        <v>45852</v>
      </c>
      <c r="C52" s="4">
        <v>42733</v>
      </c>
    </row>
    <row r="53" spans="1:3" x14ac:dyDescent="0.45">
      <c r="A53" s="4" t="s">
        <v>139</v>
      </c>
      <c r="B53" s="4">
        <v>47488</v>
      </c>
      <c r="C53" s="4">
        <v>44599</v>
      </c>
    </row>
    <row r="54" spans="1:3" x14ac:dyDescent="0.45">
      <c r="A54" s="4" t="s">
        <v>140</v>
      </c>
      <c r="B54" s="4">
        <v>48965</v>
      </c>
      <c r="C54" s="4">
        <v>46049</v>
      </c>
    </row>
    <row r="55" spans="1:3" x14ac:dyDescent="0.45">
      <c r="A55" s="4" t="s">
        <v>141</v>
      </c>
      <c r="B55" s="4">
        <v>50337</v>
      </c>
      <c r="C55" s="4">
        <v>47269</v>
      </c>
    </row>
    <row r="56" spans="1:3" x14ac:dyDescent="0.45">
      <c r="A56" s="4" t="s">
        <v>142</v>
      </c>
      <c r="B56" s="4">
        <v>51380</v>
      </c>
      <c r="C56" s="4">
        <v>48512</v>
      </c>
    </row>
    <row r="57" spans="1:3" x14ac:dyDescent="0.45">
      <c r="A57" s="4" t="s">
        <v>143</v>
      </c>
      <c r="B57" s="4">
        <v>52306</v>
      </c>
      <c r="C57" s="4">
        <v>49648</v>
      </c>
    </row>
    <row r="58" spans="1:3" x14ac:dyDescent="0.45">
      <c r="A58" s="4" t="s">
        <v>144</v>
      </c>
      <c r="B58" s="4">
        <v>52734</v>
      </c>
      <c r="C58" s="4">
        <v>50151</v>
      </c>
    </row>
    <row r="59" spans="1:3" x14ac:dyDescent="0.45">
      <c r="A59" s="4" t="s">
        <v>145</v>
      </c>
      <c r="B59" s="4">
        <v>53431</v>
      </c>
      <c r="C59" s="4">
        <v>51085</v>
      </c>
    </row>
    <row r="60" spans="1:3" x14ac:dyDescent="0.45">
      <c r="A60" s="4" t="s">
        <v>146</v>
      </c>
      <c r="B60" s="4">
        <v>53969</v>
      </c>
      <c r="C60" s="4">
        <v>51731</v>
      </c>
    </row>
    <row r="61" spans="1:3" x14ac:dyDescent="0.45">
      <c r="A61" s="4" t="s">
        <v>147</v>
      </c>
      <c r="B61" s="4">
        <v>54389</v>
      </c>
      <c r="C61" s="4">
        <v>52136</v>
      </c>
    </row>
    <row r="62" spans="1:3" x14ac:dyDescent="0.45">
      <c r="A62" s="4" t="s">
        <v>148</v>
      </c>
      <c r="B62" s="4">
        <v>54701</v>
      </c>
      <c r="C62" s="4">
        <v>52543</v>
      </c>
    </row>
    <row r="63" spans="1:3" x14ac:dyDescent="0.45">
      <c r="A63" s="4" t="s">
        <v>149</v>
      </c>
      <c r="B63" s="4">
        <v>54978</v>
      </c>
      <c r="C63" s="4">
        <v>52804</v>
      </c>
    </row>
    <row r="64" spans="1:3" x14ac:dyDescent="0.45">
      <c r="A64" s="4" t="s">
        <v>150</v>
      </c>
      <c r="B64" s="4">
        <v>54886</v>
      </c>
      <c r="C64" s="4">
        <v>52952</v>
      </c>
    </row>
    <row r="65" spans="1:3" x14ac:dyDescent="0.45">
      <c r="A65" s="4" t="s">
        <v>151</v>
      </c>
      <c r="B65" s="4">
        <v>54452</v>
      </c>
      <c r="C65" s="4">
        <v>52805</v>
      </c>
    </row>
    <row r="66" spans="1:3" x14ac:dyDescent="0.45">
      <c r="A66" s="4" t="s">
        <v>152</v>
      </c>
      <c r="B66" s="4">
        <v>53917</v>
      </c>
      <c r="C66" s="4">
        <v>52490</v>
      </c>
    </row>
    <row r="67" spans="1:3" x14ac:dyDescent="0.45">
      <c r="A67" s="4" t="s">
        <v>153</v>
      </c>
      <c r="B67" s="4">
        <v>53245</v>
      </c>
      <c r="C67" s="4">
        <v>51921</v>
      </c>
    </row>
    <row r="68" spans="1:3" x14ac:dyDescent="0.45">
      <c r="A68" s="4" t="s">
        <v>154</v>
      </c>
      <c r="B68" s="4">
        <v>52388</v>
      </c>
      <c r="C68" s="4">
        <v>51446</v>
      </c>
    </row>
    <row r="69" spans="1:3" x14ac:dyDescent="0.45">
      <c r="A69" s="4" t="s">
        <v>155</v>
      </c>
      <c r="B69" s="4">
        <v>51495</v>
      </c>
      <c r="C69" s="4">
        <v>50739</v>
      </c>
    </row>
    <row r="70" spans="1:3" x14ac:dyDescent="0.45">
      <c r="A70" s="4" t="s">
        <v>156</v>
      </c>
      <c r="B70" s="4">
        <v>50340</v>
      </c>
      <c r="C70" s="4">
        <v>50101</v>
      </c>
    </row>
    <row r="71" spans="1:3" x14ac:dyDescent="0.45">
      <c r="A71" s="4" t="s">
        <v>157</v>
      </c>
      <c r="B71" s="4">
        <v>49181</v>
      </c>
      <c r="C71" s="4">
        <v>49285</v>
      </c>
    </row>
    <row r="72" spans="1:3" x14ac:dyDescent="0.45">
      <c r="A72" s="4" t="s">
        <v>158</v>
      </c>
      <c r="B72" s="4">
        <v>48104</v>
      </c>
      <c r="C72" s="4">
        <v>48793</v>
      </c>
    </row>
    <row r="73" spans="1:3" x14ac:dyDescent="0.45">
      <c r="A73" s="4" t="s">
        <v>159</v>
      </c>
      <c r="B73" s="4">
        <v>47281</v>
      </c>
      <c r="C73" s="4">
        <v>48448</v>
      </c>
    </row>
    <row r="74" spans="1:3" x14ac:dyDescent="0.45">
      <c r="A74" s="4" t="s">
        <v>160</v>
      </c>
      <c r="B74" s="4">
        <v>46926</v>
      </c>
      <c r="C74" s="4">
        <v>48622</v>
      </c>
    </row>
    <row r="75" spans="1:3" x14ac:dyDescent="0.45">
      <c r="A75" s="4" t="s">
        <v>161</v>
      </c>
      <c r="B75" s="4">
        <v>46790</v>
      </c>
      <c r="C75" s="4">
        <v>49364</v>
      </c>
    </row>
    <row r="76" spans="1:3" x14ac:dyDescent="0.45">
      <c r="A76" s="4" t="s">
        <v>162</v>
      </c>
      <c r="B76" s="4">
        <v>46581</v>
      </c>
      <c r="C76" s="4">
        <v>50078</v>
      </c>
    </row>
    <row r="77" spans="1:3" x14ac:dyDescent="0.45">
      <c r="A77" s="4" t="s">
        <v>163</v>
      </c>
      <c r="B77" s="4">
        <v>46330</v>
      </c>
      <c r="C77" s="4">
        <v>50661</v>
      </c>
    </row>
    <row r="78" spans="1:3" x14ac:dyDescent="0.45">
      <c r="A78" s="4" t="s">
        <v>164</v>
      </c>
      <c r="B78" s="4">
        <v>45236</v>
      </c>
      <c r="C78" s="4">
        <v>50399</v>
      </c>
    </row>
    <row r="79" spans="1:3" x14ac:dyDescent="0.45">
      <c r="A79" s="4" t="s">
        <v>165</v>
      </c>
      <c r="B79" s="4">
        <v>43898</v>
      </c>
      <c r="C79" s="4">
        <v>49878</v>
      </c>
    </row>
    <row r="80" spans="1:3" x14ac:dyDescent="0.45">
      <c r="A80" s="4" t="s">
        <v>166</v>
      </c>
      <c r="B80" s="4">
        <v>43277</v>
      </c>
      <c r="C80" s="4">
        <v>50162</v>
      </c>
    </row>
    <row r="81" spans="1:3" x14ac:dyDescent="0.45">
      <c r="A81" s="4" t="s">
        <v>167</v>
      </c>
      <c r="B81" s="4">
        <v>42403</v>
      </c>
      <c r="C81" s="4">
        <v>50246</v>
      </c>
    </row>
    <row r="82" spans="1:3" x14ac:dyDescent="0.45">
      <c r="A82" s="4" t="s">
        <v>168</v>
      </c>
      <c r="B82" s="4">
        <v>41403</v>
      </c>
      <c r="C82" s="4">
        <v>50499</v>
      </c>
    </row>
    <row r="83" spans="1:3" x14ac:dyDescent="0.45">
      <c r="A83" s="4" t="s">
        <v>169</v>
      </c>
      <c r="B83" s="4">
        <v>40442</v>
      </c>
      <c r="C83" s="4">
        <v>50343</v>
      </c>
    </row>
    <row r="84" spans="1:3" x14ac:dyDescent="0.45">
      <c r="A84" s="4" t="s">
        <v>170</v>
      </c>
      <c r="B84" s="4">
        <v>38884</v>
      </c>
      <c r="C84" s="4">
        <v>49760</v>
      </c>
    </row>
    <row r="85" spans="1:3" x14ac:dyDescent="0.45">
      <c r="A85" s="4" t="s">
        <v>171</v>
      </c>
      <c r="B85" s="4">
        <v>36884</v>
      </c>
      <c r="C85" s="4">
        <v>48609</v>
      </c>
    </row>
    <row r="86" spans="1:3" x14ac:dyDescent="0.45">
      <c r="A86" s="4" t="s">
        <v>172</v>
      </c>
      <c r="B86" s="4">
        <v>34712</v>
      </c>
      <c r="C86" s="4">
        <v>47409</v>
      </c>
    </row>
    <row r="87" spans="1:3" x14ac:dyDescent="0.45">
      <c r="A87" s="4" t="s">
        <v>173</v>
      </c>
      <c r="B87" s="4">
        <v>32509</v>
      </c>
      <c r="C87" s="4">
        <v>45998</v>
      </c>
    </row>
    <row r="88" spans="1:3" x14ac:dyDescent="0.45">
      <c r="A88" s="4" t="s">
        <v>174</v>
      </c>
      <c r="B88" s="4">
        <v>192434</v>
      </c>
      <c r="C88" s="4">
        <v>358800</v>
      </c>
    </row>
  </sheetData>
  <phoneticPr fontId="2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1E5C9-16DD-4AA5-9EDE-7459B862E36E}">
  <sheetPr>
    <tabColor theme="4"/>
  </sheetPr>
  <dimension ref="A1:CH11"/>
  <sheetViews>
    <sheetView workbookViewId="0"/>
  </sheetViews>
  <sheetFormatPr defaultRowHeight="18" x14ac:dyDescent="0.45"/>
  <cols>
    <col min="1" max="1" width="10.59765625" bestFit="1" customWidth="1"/>
    <col min="2" max="85" width="6.3984375" bestFit="1" customWidth="1"/>
    <col min="86" max="86" width="8.796875" bestFit="1" customWidth="1"/>
    <col min="87" max="96" width="10.8984375" bestFit="1" customWidth="1"/>
    <col min="97" max="171" width="12.09765625" bestFit="1" customWidth="1"/>
    <col min="172" max="172" width="16.3984375" bestFit="1" customWidth="1"/>
    <col min="173" max="173" width="22.69921875" bestFit="1" customWidth="1"/>
  </cols>
  <sheetData>
    <row r="1" spans="1:86" x14ac:dyDescent="0.45">
      <c r="A1" s="1" t="s">
        <v>0</v>
      </c>
    </row>
    <row r="2" spans="1:86" x14ac:dyDescent="0.45">
      <c r="A2" t="s">
        <v>3</v>
      </c>
      <c r="B2" t="s">
        <v>4</v>
      </c>
      <c r="C2" t="s">
        <v>5</v>
      </c>
      <c r="D2" t="s">
        <v>6</v>
      </c>
      <c r="E2" t="s">
        <v>7</v>
      </c>
      <c r="F2" t="s">
        <v>8</v>
      </c>
      <c r="G2" t="s">
        <v>9</v>
      </c>
      <c r="H2" t="s">
        <v>10</v>
      </c>
      <c r="I2" t="s">
        <v>11</v>
      </c>
      <c r="J2" t="s">
        <v>12</v>
      </c>
      <c r="K2" t="s">
        <v>13</v>
      </c>
      <c r="L2" t="s">
        <v>14</v>
      </c>
      <c r="M2" t="s">
        <v>15</v>
      </c>
      <c r="N2" t="s">
        <v>16</v>
      </c>
      <c r="O2" t="s">
        <v>17</v>
      </c>
      <c r="P2" t="s">
        <v>18</v>
      </c>
      <c r="Q2" t="s">
        <v>19</v>
      </c>
      <c r="R2" t="s">
        <v>20</v>
      </c>
      <c r="S2" t="s">
        <v>21</v>
      </c>
      <c r="T2" t="s">
        <v>22</v>
      </c>
      <c r="U2" t="s">
        <v>23</v>
      </c>
      <c r="V2" t="s">
        <v>24</v>
      </c>
      <c r="W2" t="s">
        <v>25</v>
      </c>
      <c r="X2" t="s">
        <v>26</v>
      </c>
      <c r="Y2" t="s">
        <v>27</v>
      </c>
      <c r="Z2" t="s">
        <v>28</v>
      </c>
      <c r="AA2" t="s">
        <v>29</v>
      </c>
      <c r="AB2" t="s">
        <v>30</v>
      </c>
      <c r="AC2" t="s">
        <v>31</v>
      </c>
      <c r="AD2" t="s">
        <v>32</v>
      </c>
      <c r="AE2" t="s">
        <v>33</v>
      </c>
      <c r="AF2" t="s">
        <v>34</v>
      </c>
      <c r="AG2" t="s">
        <v>35</v>
      </c>
      <c r="AH2" t="s">
        <v>36</v>
      </c>
      <c r="AI2" t="s">
        <v>37</v>
      </c>
      <c r="AJ2" t="s">
        <v>38</v>
      </c>
      <c r="AK2" t="s">
        <v>39</v>
      </c>
      <c r="AL2" t="s">
        <v>40</v>
      </c>
      <c r="AM2" t="s">
        <v>41</v>
      </c>
      <c r="AN2" t="s">
        <v>43</v>
      </c>
      <c r="AO2" t="s">
        <v>42</v>
      </c>
      <c r="AP2" t="s">
        <v>44</v>
      </c>
      <c r="AQ2" t="s">
        <v>46</v>
      </c>
      <c r="AR2" t="s">
        <v>45</v>
      </c>
      <c r="AS2" t="s">
        <v>47</v>
      </c>
      <c r="AT2" t="s">
        <v>48</v>
      </c>
      <c r="AU2" t="s">
        <v>49</v>
      </c>
      <c r="AV2" t="s">
        <v>50</v>
      </c>
      <c r="AW2" t="s">
        <v>51</v>
      </c>
      <c r="AX2" t="s">
        <v>52</v>
      </c>
      <c r="AY2" t="s">
        <v>53</v>
      </c>
      <c r="AZ2" t="s">
        <v>54</v>
      </c>
      <c r="BA2" t="s">
        <v>55</v>
      </c>
      <c r="BB2" t="s">
        <v>56</v>
      </c>
      <c r="BC2" t="s">
        <v>57</v>
      </c>
      <c r="BD2" t="s">
        <v>58</v>
      </c>
      <c r="BE2" t="s">
        <v>59</v>
      </c>
      <c r="BF2" t="s">
        <v>60</v>
      </c>
      <c r="BG2" t="s">
        <v>61</v>
      </c>
      <c r="BH2" t="s">
        <v>62</v>
      </c>
      <c r="BI2" t="s">
        <v>63</v>
      </c>
      <c r="BJ2" t="s">
        <v>64</v>
      </c>
      <c r="BK2" t="s">
        <v>65</v>
      </c>
      <c r="BL2" t="s">
        <v>66</v>
      </c>
      <c r="BM2" t="s">
        <v>67</v>
      </c>
      <c r="BN2" t="s">
        <v>68</v>
      </c>
      <c r="BO2" t="s">
        <v>69</v>
      </c>
      <c r="BP2" t="s">
        <v>70</v>
      </c>
      <c r="BQ2" t="s">
        <v>71</v>
      </c>
      <c r="BR2" t="s">
        <v>72</v>
      </c>
      <c r="BS2" t="s">
        <v>73</v>
      </c>
      <c r="BT2" t="s">
        <v>74</v>
      </c>
      <c r="BU2" t="s">
        <v>75</v>
      </c>
      <c r="BV2" t="s">
        <v>76</v>
      </c>
      <c r="BW2" t="s">
        <v>77</v>
      </c>
      <c r="BX2" t="s">
        <v>78</v>
      </c>
      <c r="BY2" t="s">
        <v>79</v>
      </c>
      <c r="BZ2" t="s">
        <v>80</v>
      </c>
      <c r="CA2" t="s">
        <v>81</v>
      </c>
      <c r="CB2" t="s">
        <v>82</v>
      </c>
      <c r="CC2" t="s">
        <v>83</v>
      </c>
      <c r="CD2" t="s">
        <v>84</v>
      </c>
      <c r="CE2" t="s">
        <v>85</v>
      </c>
      <c r="CF2" t="s">
        <v>86</v>
      </c>
      <c r="CG2" t="s">
        <v>87</v>
      </c>
      <c r="CH2" t="s">
        <v>88</v>
      </c>
    </row>
    <row r="3" spans="1:86" x14ac:dyDescent="0.45">
      <c r="A3" t="s">
        <v>2</v>
      </c>
      <c r="B3" t="s">
        <v>2</v>
      </c>
      <c r="C3" t="s">
        <v>2</v>
      </c>
      <c r="D3" t="s">
        <v>2</v>
      </c>
      <c r="E3" t="s">
        <v>2</v>
      </c>
      <c r="F3" t="s">
        <v>2</v>
      </c>
      <c r="G3" t="s">
        <v>2</v>
      </c>
      <c r="H3" t="s">
        <v>2</v>
      </c>
      <c r="I3" t="s">
        <v>2</v>
      </c>
      <c r="J3" t="s">
        <v>2</v>
      </c>
      <c r="K3" t="s">
        <v>2</v>
      </c>
      <c r="L3" t="s">
        <v>2</v>
      </c>
      <c r="M3" t="s">
        <v>2</v>
      </c>
      <c r="N3" t="s">
        <v>2</v>
      </c>
      <c r="O3" t="s">
        <v>2</v>
      </c>
      <c r="P3" t="s">
        <v>2</v>
      </c>
      <c r="Q3" t="s">
        <v>2</v>
      </c>
      <c r="R3" t="s">
        <v>2</v>
      </c>
      <c r="S3" t="s">
        <v>2</v>
      </c>
      <c r="T3" t="s">
        <v>2</v>
      </c>
      <c r="U3" t="s">
        <v>2</v>
      </c>
      <c r="V3" t="s">
        <v>2</v>
      </c>
      <c r="W3" t="s">
        <v>2</v>
      </c>
      <c r="X3" t="s">
        <v>2</v>
      </c>
      <c r="Y3" t="s">
        <v>2</v>
      </c>
      <c r="Z3" t="s">
        <v>2</v>
      </c>
      <c r="AA3" t="s">
        <v>2</v>
      </c>
      <c r="AB3" t="s">
        <v>2</v>
      </c>
      <c r="AC3" t="s">
        <v>2</v>
      </c>
      <c r="AD3" t="s">
        <v>2</v>
      </c>
      <c r="AE3" t="s">
        <v>2</v>
      </c>
      <c r="AF3" t="s">
        <v>2</v>
      </c>
      <c r="AG3" t="s">
        <v>2</v>
      </c>
      <c r="AH3" t="s">
        <v>2</v>
      </c>
      <c r="AI3" t="s">
        <v>2</v>
      </c>
      <c r="AJ3" t="s">
        <v>2</v>
      </c>
      <c r="AK3" t="s">
        <v>2</v>
      </c>
      <c r="AL3" t="s">
        <v>2</v>
      </c>
      <c r="AM3" t="s">
        <v>2</v>
      </c>
      <c r="AN3" t="s">
        <v>2</v>
      </c>
      <c r="AO3" t="s">
        <v>2</v>
      </c>
      <c r="AP3" t="s">
        <v>2</v>
      </c>
      <c r="AQ3" t="s">
        <v>2</v>
      </c>
      <c r="AR3" t="s">
        <v>2</v>
      </c>
      <c r="AS3" t="s">
        <v>2</v>
      </c>
      <c r="AT3" t="s">
        <v>2</v>
      </c>
      <c r="AU3" t="s">
        <v>2</v>
      </c>
      <c r="AV3" t="s">
        <v>2</v>
      </c>
      <c r="AW3" t="s">
        <v>2</v>
      </c>
      <c r="AX3" t="s">
        <v>2</v>
      </c>
      <c r="AY3" t="s">
        <v>2</v>
      </c>
      <c r="AZ3" t="s">
        <v>2</v>
      </c>
      <c r="BA3" t="s">
        <v>2</v>
      </c>
      <c r="BB3" t="s">
        <v>2</v>
      </c>
      <c r="BC3" t="s">
        <v>2</v>
      </c>
      <c r="BD3" t="s">
        <v>2</v>
      </c>
      <c r="BE3" t="s">
        <v>2</v>
      </c>
      <c r="BF3" t="s">
        <v>2</v>
      </c>
      <c r="BG3" t="s">
        <v>2</v>
      </c>
      <c r="BH3" t="s">
        <v>2</v>
      </c>
      <c r="BI3" t="s">
        <v>2</v>
      </c>
      <c r="BJ3" t="s">
        <v>2</v>
      </c>
      <c r="BK3" t="s">
        <v>2</v>
      </c>
      <c r="BL3" t="s">
        <v>2</v>
      </c>
      <c r="BM3" t="s">
        <v>2</v>
      </c>
      <c r="BN3" t="s">
        <v>2</v>
      </c>
      <c r="BO3" t="s">
        <v>2</v>
      </c>
      <c r="BP3" t="s">
        <v>2</v>
      </c>
      <c r="BQ3" t="s">
        <v>2</v>
      </c>
      <c r="BR3" t="s">
        <v>2</v>
      </c>
      <c r="BS3" t="s">
        <v>2</v>
      </c>
      <c r="BT3" t="s">
        <v>2</v>
      </c>
      <c r="BU3" t="s">
        <v>2</v>
      </c>
      <c r="BV3" t="s">
        <v>2</v>
      </c>
      <c r="BW3" t="s">
        <v>2</v>
      </c>
      <c r="BX3" t="s">
        <v>2</v>
      </c>
      <c r="BY3" t="s">
        <v>2</v>
      </c>
      <c r="BZ3" t="s">
        <v>2</v>
      </c>
      <c r="CA3" t="s">
        <v>2</v>
      </c>
      <c r="CB3" t="s">
        <v>2</v>
      </c>
      <c r="CC3" t="s">
        <v>2</v>
      </c>
      <c r="CD3" t="s">
        <v>2</v>
      </c>
      <c r="CE3" t="s">
        <v>2</v>
      </c>
      <c r="CF3" t="s">
        <v>2</v>
      </c>
      <c r="CG3" t="s">
        <v>2</v>
      </c>
      <c r="CH3" t="s">
        <v>2</v>
      </c>
    </row>
    <row r="4" spans="1:86" x14ac:dyDescent="0.45">
      <c r="A4" s="2">
        <v>19040</v>
      </c>
      <c r="B4" s="2">
        <v>19843</v>
      </c>
      <c r="C4" s="2">
        <v>20297</v>
      </c>
      <c r="D4" s="2">
        <v>20668</v>
      </c>
      <c r="E4" s="2">
        <v>21041</v>
      </c>
      <c r="F4" s="2">
        <v>21521</v>
      </c>
      <c r="G4" s="2">
        <v>21929</v>
      </c>
      <c r="H4" s="2">
        <v>22293</v>
      </c>
      <c r="I4" s="2">
        <v>22703</v>
      </c>
      <c r="J4" s="2">
        <v>23133</v>
      </c>
      <c r="K4" s="2">
        <v>23683</v>
      </c>
      <c r="L4" s="2">
        <v>24296</v>
      </c>
      <c r="M4" s="2">
        <v>24813</v>
      </c>
      <c r="N4" s="2">
        <v>25454</v>
      </c>
      <c r="O4" s="2">
        <v>26120</v>
      </c>
      <c r="P4" s="2">
        <v>28542</v>
      </c>
      <c r="Q4" s="2">
        <v>31810</v>
      </c>
      <c r="R4" s="2">
        <v>32883</v>
      </c>
      <c r="S4" s="2">
        <v>35347</v>
      </c>
      <c r="T4" s="2">
        <v>38588</v>
      </c>
      <c r="U4" s="2">
        <v>40809</v>
      </c>
      <c r="V4" s="2">
        <v>42287</v>
      </c>
      <c r="W4" s="2">
        <v>40435</v>
      </c>
      <c r="X4" s="2">
        <v>36884</v>
      </c>
      <c r="Y4" s="2">
        <v>35469</v>
      </c>
      <c r="Z4" s="2">
        <v>35489</v>
      </c>
      <c r="AA4" s="2">
        <v>35550</v>
      </c>
      <c r="AB4" s="2">
        <v>35698</v>
      </c>
      <c r="AC4" s="2">
        <v>35609</v>
      </c>
      <c r="AD4" s="2">
        <v>35459</v>
      </c>
      <c r="AE4" s="2">
        <v>35421</v>
      </c>
      <c r="AF4" s="2">
        <v>35336</v>
      </c>
      <c r="AG4" s="2">
        <v>35343</v>
      </c>
      <c r="AH4" s="2">
        <v>35426</v>
      </c>
      <c r="AI4" s="2">
        <v>35502</v>
      </c>
      <c r="AJ4" s="2">
        <v>35532</v>
      </c>
      <c r="AK4" s="2">
        <v>35674</v>
      </c>
      <c r="AL4" s="2">
        <v>35744</v>
      </c>
      <c r="AM4" s="2">
        <v>35942</v>
      </c>
      <c r="AN4" s="2">
        <v>36163</v>
      </c>
      <c r="AO4" s="2">
        <v>36416</v>
      </c>
      <c r="AP4" s="2">
        <v>36575</v>
      </c>
      <c r="AQ4" s="2">
        <v>37089</v>
      </c>
      <c r="AR4" s="2">
        <v>37779</v>
      </c>
      <c r="AS4" s="2">
        <v>38573</v>
      </c>
      <c r="AT4" s="2">
        <v>39726</v>
      </c>
      <c r="AU4" s="2">
        <v>40980</v>
      </c>
      <c r="AV4" s="2">
        <v>42459</v>
      </c>
      <c r="AW4" s="2">
        <v>44174</v>
      </c>
      <c r="AX4" s="2">
        <v>45852</v>
      </c>
      <c r="AY4" s="2">
        <v>47488</v>
      </c>
      <c r="AZ4" s="2">
        <v>48965</v>
      </c>
      <c r="BA4" s="2">
        <v>50337</v>
      </c>
      <c r="BB4" s="2">
        <v>51380</v>
      </c>
      <c r="BC4" s="2">
        <v>52306</v>
      </c>
      <c r="BD4" s="2">
        <v>52734</v>
      </c>
      <c r="BE4" s="2">
        <v>53431</v>
      </c>
      <c r="BF4" s="2">
        <v>53969</v>
      </c>
      <c r="BG4" s="2">
        <v>54389</v>
      </c>
      <c r="BH4" s="2">
        <v>54701</v>
      </c>
      <c r="BI4" s="2">
        <v>54978</v>
      </c>
      <c r="BJ4" s="2">
        <v>54886</v>
      </c>
      <c r="BK4" s="2">
        <v>54452</v>
      </c>
      <c r="BL4" s="2">
        <v>53917</v>
      </c>
      <c r="BM4" s="2">
        <v>53245</v>
      </c>
      <c r="BN4" s="2">
        <v>52388</v>
      </c>
      <c r="BO4" s="2">
        <v>51495</v>
      </c>
      <c r="BP4" s="2">
        <v>50340</v>
      </c>
      <c r="BQ4" s="2">
        <v>49181</v>
      </c>
      <c r="BR4" s="2">
        <v>48104</v>
      </c>
      <c r="BS4" s="2">
        <v>47281</v>
      </c>
      <c r="BT4" s="2">
        <v>46926</v>
      </c>
      <c r="BU4" s="2">
        <v>46790</v>
      </c>
      <c r="BV4" s="2">
        <v>46581</v>
      </c>
      <c r="BW4" s="2">
        <v>46330</v>
      </c>
      <c r="BX4" s="2">
        <v>45236</v>
      </c>
      <c r="BY4" s="2">
        <v>43898</v>
      </c>
      <c r="BZ4" s="2">
        <v>43277</v>
      </c>
      <c r="CA4" s="2">
        <v>42403</v>
      </c>
      <c r="CB4" s="2">
        <v>41403</v>
      </c>
      <c r="CC4" s="2">
        <v>40442</v>
      </c>
      <c r="CD4" s="2">
        <v>38884</v>
      </c>
      <c r="CE4" s="2">
        <v>36884</v>
      </c>
      <c r="CF4" s="2">
        <v>34712</v>
      </c>
      <c r="CG4" s="2">
        <v>32509</v>
      </c>
      <c r="CH4" s="2">
        <v>192434</v>
      </c>
    </row>
    <row r="8" spans="1:86" x14ac:dyDescent="0.45">
      <c r="A8" s="1" t="s">
        <v>0</v>
      </c>
    </row>
    <row r="9" spans="1:86" x14ac:dyDescent="0.45">
      <c r="A9" t="s">
        <v>3</v>
      </c>
      <c r="B9" t="s">
        <v>4</v>
      </c>
      <c r="C9" t="s">
        <v>5</v>
      </c>
      <c r="D9" t="s">
        <v>6</v>
      </c>
      <c r="E9" t="s">
        <v>7</v>
      </c>
      <c r="F9" t="s">
        <v>8</v>
      </c>
      <c r="G9" t="s">
        <v>9</v>
      </c>
      <c r="H9" t="s">
        <v>10</v>
      </c>
      <c r="I9" t="s">
        <v>11</v>
      </c>
      <c r="J9" t="s">
        <v>12</v>
      </c>
      <c r="K9" t="s">
        <v>13</v>
      </c>
      <c r="L9" t="s">
        <v>14</v>
      </c>
      <c r="M9" t="s">
        <v>15</v>
      </c>
      <c r="N9" t="s">
        <v>16</v>
      </c>
      <c r="O9" t="s">
        <v>17</v>
      </c>
      <c r="P9" t="s">
        <v>18</v>
      </c>
      <c r="Q9" t="s">
        <v>19</v>
      </c>
      <c r="R9" t="s">
        <v>20</v>
      </c>
      <c r="S9" t="s">
        <v>21</v>
      </c>
      <c r="T9" t="s">
        <v>22</v>
      </c>
      <c r="U9" t="s">
        <v>23</v>
      </c>
      <c r="V9" t="s">
        <v>24</v>
      </c>
      <c r="W9" t="s">
        <v>25</v>
      </c>
      <c r="X9" t="s">
        <v>26</v>
      </c>
      <c r="Y9" t="s">
        <v>27</v>
      </c>
      <c r="Z9" t="s">
        <v>28</v>
      </c>
      <c r="AA9" t="s">
        <v>29</v>
      </c>
      <c r="AB9" t="s">
        <v>30</v>
      </c>
      <c r="AC9" t="s">
        <v>31</v>
      </c>
      <c r="AD9" t="s">
        <v>32</v>
      </c>
      <c r="AE9" t="s">
        <v>33</v>
      </c>
      <c r="AF9" t="s">
        <v>34</v>
      </c>
      <c r="AG9" t="s">
        <v>35</v>
      </c>
      <c r="AH9" t="s">
        <v>36</v>
      </c>
      <c r="AI9" t="s">
        <v>37</v>
      </c>
      <c r="AJ9" t="s">
        <v>38</v>
      </c>
      <c r="AK9" t="s">
        <v>39</v>
      </c>
      <c r="AL9" t="s">
        <v>40</v>
      </c>
      <c r="AM9" t="s">
        <v>41</v>
      </c>
      <c r="AN9" t="s">
        <v>43</v>
      </c>
      <c r="AO9" t="s">
        <v>42</v>
      </c>
      <c r="AP9" t="s">
        <v>44</v>
      </c>
      <c r="AQ9" t="s">
        <v>46</v>
      </c>
      <c r="AR9" t="s">
        <v>45</v>
      </c>
      <c r="AS9" t="s">
        <v>47</v>
      </c>
      <c r="AT9" t="s">
        <v>48</v>
      </c>
      <c r="AU9" t="s">
        <v>49</v>
      </c>
      <c r="AV9" t="s">
        <v>50</v>
      </c>
      <c r="AW9" t="s">
        <v>51</v>
      </c>
      <c r="AX9" t="s">
        <v>52</v>
      </c>
      <c r="AY9" t="s">
        <v>53</v>
      </c>
      <c r="AZ9" t="s">
        <v>54</v>
      </c>
      <c r="BA9" t="s">
        <v>55</v>
      </c>
      <c r="BB9" t="s">
        <v>56</v>
      </c>
      <c r="BC9" t="s">
        <v>57</v>
      </c>
      <c r="BD9" t="s">
        <v>58</v>
      </c>
      <c r="BE9" t="s">
        <v>59</v>
      </c>
      <c r="BF9" t="s">
        <v>60</v>
      </c>
      <c r="BG9" t="s">
        <v>61</v>
      </c>
      <c r="BH9" t="s">
        <v>62</v>
      </c>
      <c r="BI9" t="s">
        <v>63</v>
      </c>
      <c r="BJ9" t="s">
        <v>64</v>
      </c>
      <c r="BK9" t="s">
        <v>65</v>
      </c>
      <c r="BL9" t="s">
        <v>66</v>
      </c>
      <c r="BM9" t="s">
        <v>67</v>
      </c>
      <c r="BN9" t="s">
        <v>68</v>
      </c>
      <c r="BO9" t="s">
        <v>69</v>
      </c>
      <c r="BP9" t="s">
        <v>70</v>
      </c>
      <c r="BQ9" t="s">
        <v>71</v>
      </c>
      <c r="BR9" t="s">
        <v>72</v>
      </c>
      <c r="BS9" t="s">
        <v>73</v>
      </c>
      <c r="BT9" t="s">
        <v>74</v>
      </c>
      <c r="BU9" t="s">
        <v>75</v>
      </c>
      <c r="BV9" t="s">
        <v>76</v>
      </c>
      <c r="BW9" t="s">
        <v>77</v>
      </c>
      <c r="BX9" t="s">
        <v>78</v>
      </c>
      <c r="BY9" t="s">
        <v>79</v>
      </c>
      <c r="BZ9" t="s">
        <v>80</v>
      </c>
      <c r="CA9" t="s">
        <v>81</v>
      </c>
      <c r="CB9" t="s">
        <v>82</v>
      </c>
      <c r="CC9" t="s">
        <v>83</v>
      </c>
      <c r="CD9" t="s">
        <v>84</v>
      </c>
      <c r="CE9" t="s">
        <v>85</v>
      </c>
      <c r="CF9" t="s">
        <v>86</v>
      </c>
      <c r="CG9" t="s">
        <v>87</v>
      </c>
      <c r="CH9" t="s">
        <v>88</v>
      </c>
    </row>
    <row r="10" spans="1:86" x14ac:dyDescent="0.45">
      <c r="A10" t="s">
        <v>1</v>
      </c>
      <c r="B10" t="s">
        <v>1</v>
      </c>
      <c r="C10" t="s">
        <v>1</v>
      </c>
      <c r="D10" t="s">
        <v>1</v>
      </c>
      <c r="E10" t="s">
        <v>1</v>
      </c>
      <c r="F10" t="s">
        <v>1</v>
      </c>
      <c r="G10" t="s">
        <v>1</v>
      </c>
      <c r="H10" t="s">
        <v>1</v>
      </c>
      <c r="I10" t="s">
        <v>1</v>
      </c>
      <c r="J10" t="s">
        <v>1</v>
      </c>
      <c r="K10" t="s">
        <v>1</v>
      </c>
      <c r="L10" t="s">
        <v>1</v>
      </c>
      <c r="M10" t="s">
        <v>1</v>
      </c>
      <c r="N10" t="s">
        <v>1</v>
      </c>
      <c r="O10" t="s">
        <v>1</v>
      </c>
      <c r="P10" t="s">
        <v>1</v>
      </c>
      <c r="Q10" t="s">
        <v>1</v>
      </c>
      <c r="R10" t="s">
        <v>1</v>
      </c>
      <c r="S10" t="s">
        <v>1</v>
      </c>
      <c r="T10" t="s">
        <v>1</v>
      </c>
      <c r="U10" t="s">
        <v>1</v>
      </c>
      <c r="V10" t="s">
        <v>1</v>
      </c>
      <c r="W10" t="s">
        <v>1</v>
      </c>
      <c r="X10" t="s">
        <v>1</v>
      </c>
      <c r="Y10" t="s">
        <v>1</v>
      </c>
      <c r="Z10" t="s">
        <v>1</v>
      </c>
      <c r="AA10" t="s">
        <v>1</v>
      </c>
      <c r="AB10" t="s">
        <v>1</v>
      </c>
      <c r="AC10" t="s">
        <v>1</v>
      </c>
      <c r="AD10" t="s">
        <v>1</v>
      </c>
      <c r="AE10" t="s">
        <v>1</v>
      </c>
      <c r="AF10" t="s">
        <v>1</v>
      </c>
      <c r="AG10" t="s">
        <v>1</v>
      </c>
      <c r="AH10" t="s">
        <v>1</v>
      </c>
      <c r="AI10" t="s">
        <v>1</v>
      </c>
      <c r="AJ10" t="s">
        <v>1</v>
      </c>
      <c r="AK10" t="s">
        <v>1</v>
      </c>
      <c r="AL10" t="s">
        <v>1</v>
      </c>
      <c r="AM10" t="s">
        <v>1</v>
      </c>
      <c r="AN10" t="s">
        <v>1</v>
      </c>
      <c r="AO10" t="s">
        <v>1</v>
      </c>
      <c r="AP10" t="s">
        <v>1</v>
      </c>
      <c r="AQ10" t="s">
        <v>1</v>
      </c>
      <c r="AR10" t="s">
        <v>1</v>
      </c>
      <c r="AS10" t="s">
        <v>1</v>
      </c>
      <c r="AT10" t="s">
        <v>1</v>
      </c>
      <c r="AU10" t="s">
        <v>1</v>
      </c>
      <c r="AV10" t="s">
        <v>1</v>
      </c>
      <c r="AW10" t="s">
        <v>1</v>
      </c>
      <c r="AX10" t="s">
        <v>1</v>
      </c>
      <c r="AY10" t="s">
        <v>1</v>
      </c>
      <c r="AZ10" t="s">
        <v>1</v>
      </c>
      <c r="BA10" t="s">
        <v>1</v>
      </c>
      <c r="BB10" t="s">
        <v>1</v>
      </c>
      <c r="BC10" t="s">
        <v>1</v>
      </c>
      <c r="BD10" t="s">
        <v>1</v>
      </c>
      <c r="BE10" t="s">
        <v>1</v>
      </c>
      <c r="BF10" t="s">
        <v>1</v>
      </c>
      <c r="BG10" t="s">
        <v>1</v>
      </c>
      <c r="BH10" t="s">
        <v>1</v>
      </c>
      <c r="BI10" t="s">
        <v>1</v>
      </c>
      <c r="BJ10" t="s">
        <v>1</v>
      </c>
      <c r="BK10" t="s">
        <v>1</v>
      </c>
      <c r="BL10" t="s">
        <v>1</v>
      </c>
      <c r="BM10" t="s">
        <v>1</v>
      </c>
      <c r="BN10" t="s">
        <v>1</v>
      </c>
      <c r="BO10" t="s">
        <v>1</v>
      </c>
      <c r="BP10" t="s">
        <v>1</v>
      </c>
      <c r="BQ10" t="s">
        <v>1</v>
      </c>
      <c r="BR10" t="s">
        <v>1</v>
      </c>
      <c r="BS10" t="s">
        <v>1</v>
      </c>
      <c r="BT10" t="s">
        <v>1</v>
      </c>
      <c r="BU10" t="s">
        <v>1</v>
      </c>
      <c r="BV10" t="s">
        <v>1</v>
      </c>
      <c r="BW10" t="s">
        <v>1</v>
      </c>
      <c r="BX10" t="s">
        <v>1</v>
      </c>
      <c r="BY10" t="s">
        <v>1</v>
      </c>
      <c r="BZ10" t="s">
        <v>1</v>
      </c>
      <c r="CA10" t="s">
        <v>1</v>
      </c>
      <c r="CB10" t="s">
        <v>1</v>
      </c>
      <c r="CC10" t="s">
        <v>1</v>
      </c>
      <c r="CD10" t="s">
        <v>1</v>
      </c>
      <c r="CE10" t="s">
        <v>1</v>
      </c>
      <c r="CF10" t="s">
        <v>1</v>
      </c>
      <c r="CG10" t="s">
        <v>1</v>
      </c>
      <c r="CH10" t="s">
        <v>1</v>
      </c>
    </row>
    <row r="11" spans="1:86" x14ac:dyDescent="0.45">
      <c r="A11" s="2">
        <v>18081</v>
      </c>
      <c r="B11" s="2">
        <v>18903</v>
      </c>
      <c r="C11" s="2">
        <v>19159</v>
      </c>
      <c r="D11" s="2">
        <v>19514</v>
      </c>
      <c r="E11" s="2">
        <v>20053</v>
      </c>
      <c r="F11" s="2">
        <v>20373</v>
      </c>
      <c r="G11" s="2">
        <v>20791</v>
      </c>
      <c r="H11" s="2">
        <v>21216</v>
      </c>
      <c r="I11" s="2">
        <v>21756</v>
      </c>
      <c r="J11" s="2">
        <v>22186</v>
      </c>
      <c r="K11" s="2">
        <v>22735</v>
      </c>
      <c r="L11" s="2">
        <v>23352</v>
      </c>
      <c r="M11" s="2">
        <v>23927</v>
      </c>
      <c r="N11" s="2">
        <v>24512</v>
      </c>
      <c r="O11" s="2">
        <v>25134</v>
      </c>
      <c r="P11" s="2">
        <v>25681</v>
      </c>
      <c r="Q11" s="2">
        <v>26296</v>
      </c>
      <c r="R11" s="2">
        <v>26964</v>
      </c>
      <c r="S11" s="2">
        <v>28347</v>
      </c>
      <c r="T11" s="2">
        <v>29848</v>
      </c>
      <c r="U11" s="2">
        <v>30675</v>
      </c>
      <c r="V11" s="2">
        <v>30993</v>
      </c>
      <c r="W11" s="2">
        <v>30498</v>
      </c>
      <c r="X11" s="2">
        <v>29451</v>
      </c>
      <c r="Y11" s="2">
        <v>28884</v>
      </c>
      <c r="Z11" s="2">
        <v>28774</v>
      </c>
      <c r="AA11" s="2">
        <v>28614</v>
      </c>
      <c r="AB11" s="2">
        <v>28584</v>
      </c>
      <c r="AC11" s="2">
        <v>28469</v>
      </c>
      <c r="AD11" s="2">
        <v>28403</v>
      </c>
      <c r="AE11" s="2">
        <v>28349</v>
      </c>
      <c r="AF11" s="2">
        <v>28349</v>
      </c>
      <c r="AG11" s="2">
        <v>28667</v>
      </c>
      <c r="AH11" s="2">
        <v>28873</v>
      </c>
      <c r="AI11" s="2">
        <v>29214</v>
      </c>
      <c r="AJ11" s="2">
        <v>29405</v>
      </c>
      <c r="AK11" s="2">
        <v>29723</v>
      </c>
      <c r="AL11" s="2">
        <v>30172</v>
      </c>
      <c r="AM11" s="2">
        <v>30676</v>
      </c>
      <c r="AN11" s="2">
        <v>31166</v>
      </c>
      <c r="AO11" s="2">
        <v>31685</v>
      </c>
      <c r="AP11" s="2">
        <v>32317</v>
      </c>
      <c r="AQ11" s="2">
        <v>33020</v>
      </c>
      <c r="AR11" s="2">
        <v>33881</v>
      </c>
      <c r="AS11" s="2">
        <v>34915</v>
      </c>
      <c r="AT11" s="2">
        <v>36144</v>
      </c>
      <c r="AU11" s="2">
        <v>37699</v>
      </c>
      <c r="AV11" s="2">
        <v>39257</v>
      </c>
      <c r="AW11" s="2">
        <v>41067</v>
      </c>
      <c r="AX11" s="2">
        <v>42733</v>
      </c>
      <c r="AY11" s="2">
        <v>44599</v>
      </c>
      <c r="AZ11" s="2">
        <v>46049</v>
      </c>
      <c r="BA11" s="2">
        <v>47269</v>
      </c>
      <c r="BB11" s="2">
        <v>48512</v>
      </c>
      <c r="BC11" s="2">
        <v>49648</v>
      </c>
      <c r="BD11" s="2">
        <v>50151</v>
      </c>
      <c r="BE11" s="2">
        <v>51085</v>
      </c>
      <c r="BF11" s="2">
        <v>51731</v>
      </c>
      <c r="BG11" s="2">
        <v>52136</v>
      </c>
      <c r="BH11" s="2">
        <v>52543</v>
      </c>
      <c r="BI11" s="2">
        <v>52804</v>
      </c>
      <c r="BJ11" s="2">
        <v>52952</v>
      </c>
      <c r="BK11" s="2">
        <v>52805</v>
      </c>
      <c r="BL11" s="2">
        <v>52490</v>
      </c>
      <c r="BM11" s="2">
        <v>51921</v>
      </c>
      <c r="BN11" s="2">
        <v>51446</v>
      </c>
      <c r="BO11" s="2">
        <v>50739</v>
      </c>
      <c r="BP11" s="2">
        <v>50101</v>
      </c>
      <c r="BQ11" s="2">
        <v>49285</v>
      </c>
      <c r="BR11" s="2">
        <v>48793</v>
      </c>
      <c r="BS11" s="2">
        <v>48448</v>
      </c>
      <c r="BT11" s="2">
        <v>48622</v>
      </c>
      <c r="BU11" s="2">
        <v>49364</v>
      </c>
      <c r="BV11" s="2">
        <v>50078</v>
      </c>
      <c r="BW11" s="2">
        <v>50661</v>
      </c>
      <c r="BX11" s="2">
        <v>50399</v>
      </c>
      <c r="BY11" s="2">
        <v>49878</v>
      </c>
      <c r="BZ11" s="2">
        <v>50162</v>
      </c>
      <c r="CA11" s="2">
        <v>50246</v>
      </c>
      <c r="CB11" s="2">
        <v>50499</v>
      </c>
      <c r="CC11" s="2">
        <v>50343</v>
      </c>
      <c r="CD11" s="2">
        <v>49760</v>
      </c>
      <c r="CE11" s="2">
        <v>48609</v>
      </c>
      <c r="CF11" s="2">
        <v>47409</v>
      </c>
      <c r="CG11" s="2">
        <v>45998</v>
      </c>
      <c r="CH11" s="2">
        <v>358800</v>
      </c>
    </row>
  </sheetData>
  <phoneticPr fontId="2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E4AF5-BDED-4FB3-BECD-CE08926D9858}">
  <sheetPr>
    <tabColor theme="4"/>
  </sheetPr>
  <dimension ref="A2:C88"/>
  <sheetViews>
    <sheetView workbookViewId="0"/>
  </sheetViews>
  <sheetFormatPr defaultRowHeight="18" x14ac:dyDescent="0.45"/>
  <sheetData>
    <row r="2" spans="1:3" x14ac:dyDescent="0.45">
      <c r="A2" s="4"/>
      <c r="B2" s="5" t="s">
        <v>175</v>
      </c>
      <c r="C2" s="5" t="s">
        <v>176</v>
      </c>
    </row>
    <row r="3" spans="1:3" x14ac:dyDescent="0.45">
      <c r="A3" s="4" t="s">
        <v>89</v>
      </c>
      <c r="B3" s="4">
        <f t="array" ref="B3:B88">TRANSPOSE('各歳別人口②-1'!A4:CH4)</f>
        <v>19040</v>
      </c>
      <c r="C3" s="4">
        <f t="array" ref="C3:C88">TRANSPOSE('各歳別人口②-1'!A11:CH11)</f>
        <v>18081</v>
      </c>
    </row>
    <row r="4" spans="1:3" x14ac:dyDescent="0.45">
      <c r="A4" s="4" t="s">
        <v>90</v>
      </c>
      <c r="B4" s="4">
        <v>19843</v>
      </c>
      <c r="C4" s="4">
        <v>18903</v>
      </c>
    </row>
    <row r="5" spans="1:3" x14ac:dyDescent="0.45">
      <c r="A5" s="4" t="s">
        <v>91</v>
      </c>
      <c r="B5" s="4">
        <v>20297</v>
      </c>
      <c r="C5" s="4">
        <v>19159</v>
      </c>
    </row>
    <row r="6" spans="1:3" x14ac:dyDescent="0.45">
      <c r="A6" s="4" t="s">
        <v>92</v>
      </c>
      <c r="B6" s="4">
        <v>20668</v>
      </c>
      <c r="C6" s="4">
        <v>19514</v>
      </c>
    </row>
    <row r="7" spans="1:3" x14ac:dyDescent="0.45">
      <c r="A7" s="4" t="s">
        <v>93</v>
      </c>
      <c r="B7" s="4">
        <v>21041</v>
      </c>
      <c r="C7" s="4">
        <v>20053</v>
      </c>
    </row>
    <row r="8" spans="1:3" x14ac:dyDescent="0.45">
      <c r="A8" s="4" t="s">
        <v>94</v>
      </c>
      <c r="B8" s="4">
        <v>21521</v>
      </c>
      <c r="C8" s="4">
        <v>20373</v>
      </c>
    </row>
    <row r="9" spans="1:3" x14ac:dyDescent="0.45">
      <c r="A9" s="4" t="s">
        <v>95</v>
      </c>
      <c r="B9" s="4">
        <v>21929</v>
      </c>
      <c r="C9" s="4">
        <v>20791</v>
      </c>
    </row>
    <row r="10" spans="1:3" x14ac:dyDescent="0.45">
      <c r="A10" s="4" t="s">
        <v>96</v>
      </c>
      <c r="B10" s="4">
        <v>22293</v>
      </c>
      <c r="C10" s="4">
        <v>21216</v>
      </c>
    </row>
    <row r="11" spans="1:3" x14ac:dyDescent="0.45">
      <c r="A11" s="4" t="s">
        <v>97</v>
      </c>
      <c r="B11" s="4">
        <v>22703</v>
      </c>
      <c r="C11" s="4">
        <v>21756</v>
      </c>
    </row>
    <row r="12" spans="1:3" x14ac:dyDescent="0.45">
      <c r="A12" s="4" t="s">
        <v>98</v>
      </c>
      <c r="B12" s="4">
        <v>23133</v>
      </c>
      <c r="C12" s="4">
        <v>22186</v>
      </c>
    </row>
    <row r="13" spans="1:3" x14ac:dyDescent="0.45">
      <c r="A13" s="4" t="s">
        <v>99</v>
      </c>
      <c r="B13" s="4">
        <v>23683</v>
      </c>
      <c r="C13" s="4">
        <v>22735</v>
      </c>
    </row>
    <row r="14" spans="1:3" x14ac:dyDescent="0.45">
      <c r="A14" s="4" t="s">
        <v>100</v>
      </c>
      <c r="B14" s="4">
        <v>24296</v>
      </c>
      <c r="C14" s="4">
        <v>23352</v>
      </c>
    </row>
    <row r="15" spans="1:3" x14ac:dyDescent="0.45">
      <c r="A15" s="4" t="s">
        <v>101</v>
      </c>
      <c r="B15" s="4">
        <v>24813</v>
      </c>
      <c r="C15" s="4">
        <v>23927</v>
      </c>
    </row>
    <row r="16" spans="1:3" x14ac:dyDescent="0.45">
      <c r="A16" s="4" t="s">
        <v>102</v>
      </c>
      <c r="B16" s="4">
        <v>25454</v>
      </c>
      <c r="C16" s="4">
        <v>24512</v>
      </c>
    </row>
    <row r="17" spans="1:3" x14ac:dyDescent="0.45">
      <c r="A17" s="4" t="s">
        <v>103</v>
      </c>
      <c r="B17" s="4">
        <v>26120</v>
      </c>
      <c r="C17" s="4">
        <v>25134</v>
      </c>
    </row>
    <row r="18" spans="1:3" x14ac:dyDescent="0.45">
      <c r="A18" s="4" t="s">
        <v>104</v>
      </c>
      <c r="B18" s="4">
        <v>28542</v>
      </c>
      <c r="C18" s="4">
        <v>25681</v>
      </c>
    </row>
    <row r="19" spans="1:3" x14ac:dyDescent="0.45">
      <c r="A19" s="4" t="s">
        <v>105</v>
      </c>
      <c r="B19" s="4">
        <v>31810</v>
      </c>
      <c r="C19" s="4">
        <v>26296</v>
      </c>
    </row>
    <row r="20" spans="1:3" x14ac:dyDescent="0.45">
      <c r="A20" s="4" t="s">
        <v>106</v>
      </c>
      <c r="B20" s="4">
        <v>32883</v>
      </c>
      <c r="C20" s="4">
        <v>26964</v>
      </c>
    </row>
    <row r="21" spans="1:3" x14ac:dyDescent="0.45">
      <c r="A21" s="4" t="s">
        <v>107</v>
      </c>
      <c r="B21" s="4">
        <v>35347</v>
      </c>
      <c r="C21" s="4">
        <v>28347</v>
      </c>
    </row>
    <row r="22" spans="1:3" x14ac:dyDescent="0.45">
      <c r="A22" s="4" t="s">
        <v>108</v>
      </c>
      <c r="B22" s="4">
        <v>38588</v>
      </c>
      <c r="C22" s="4">
        <v>29848</v>
      </c>
    </row>
    <row r="23" spans="1:3" x14ac:dyDescent="0.45">
      <c r="A23" s="4" t="s">
        <v>109</v>
      </c>
      <c r="B23" s="4">
        <v>40809</v>
      </c>
      <c r="C23" s="4">
        <v>30675</v>
      </c>
    </row>
    <row r="24" spans="1:3" x14ac:dyDescent="0.45">
      <c r="A24" s="4" t="s">
        <v>110</v>
      </c>
      <c r="B24" s="4">
        <v>42287</v>
      </c>
      <c r="C24" s="4">
        <v>30993</v>
      </c>
    </row>
    <row r="25" spans="1:3" x14ac:dyDescent="0.45">
      <c r="A25" s="4" t="s">
        <v>111</v>
      </c>
      <c r="B25" s="4">
        <v>40435</v>
      </c>
      <c r="C25" s="4">
        <v>30498</v>
      </c>
    </row>
    <row r="26" spans="1:3" x14ac:dyDescent="0.45">
      <c r="A26" s="4" t="s">
        <v>112</v>
      </c>
      <c r="B26" s="4">
        <v>36884</v>
      </c>
      <c r="C26" s="4">
        <v>29451</v>
      </c>
    </row>
    <row r="27" spans="1:3" x14ac:dyDescent="0.45">
      <c r="A27" s="4" t="s">
        <v>113</v>
      </c>
      <c r="B27" s="4">
        <v>35469</v>
      </c>
      <c r="C27" s="4">
        <v>28884</v>
      </c>
    </row>
    <row r="28" spans="1:3" x14ac:dyDescent="0.45">
      <c r="A28" s="4" t="s">
        <v>114</v>
      </c>
      <c r="B28" s="4">
        <v>35489</v>
      </c>
      <c r="C28" s="4">
        <v>28774</v>
      </c>
    </row>
    <row r="29" spans="1:3" x14ac:dyDescent="0.45">
      <c r="A29" s="4" t="s">
        <v>115</v>
      </c>
      <c r="B29" s="4">
        <v>35550</v>
      </c>
      <c r="C29" s="4">
        <v>28614</v>
      </c>
    </row>
    <row r="30" spans="1:3" x14ac:dyDescent="0.45">
      <c r="A30" s="4" t="s">
        <v>116</v>
      </c>
      <c r="B30" s="4">
        <v>35698</v>
      </c>
      <c r="C30" s="4">
        <v>28584</v>
      </c>
    </row>
    <row r="31" spans="1:3" x14ac:dyDescent="0.45">
      <c r="A31" s="4" t="s">
        <v>117</v>
      </c>
      <c r="B31" s="4">
        <v>35609</v>
      </c>
      <c r="C31" s="4">
        <v>28469</v>
      </c>
    </row>
    <row r="32" spans="1:3" x14ac:dyDescent="0.45">
      <c r="A32" s="4" t="s">
        <v>118</v>
      </c>
      <c r="B32" s="4">
        <v>35459</v>
      </c>
      <c r="C32" s="4">
        <v>28403</v>
      </c>
    </row>
    <row r="33" spans="1:3" x14ac:dyDescent="0.45">
      <c r="A33" s="4" t="s">
        <v>119</v>
      </c>
      <c r="B33" s="4">
        <v>35421</v>
      </c>
      <c r="C33" s="4">
        <v>28349</v>
      </c>
    </row>
    <row r="34" spans="1:3" x14ac:dyDescent="0.45">
      <c r="A34" s="4" t="s">
        <v>120</v>
      </c>
      <c r="B34" s="4">
        <v>35336</v>
      </c>
      <c r="C34" s="4">
        <v>28349</v>
      </c>
    </row>
    <row r="35" spans="1:3" x14ac:dyDescent="0.45">
      <c r="A35" s="4" t="s">
        <v>121</v>
      </c>
      <c r="B35" s="4">
        <v>35343</v>
      </c>
      <c r="C35" s="4">
        <v>28667</v>
      </c>
    </row>
    <row r="36" spans="1:3" x14ac:dyDescent="0.45">
      <c r="A36" s="4" t="s">
        <v>122</v>
      </c>
      <c r="B36" s="4">
        <v>35426</v>
      </c>
      <c r="C36" s="4">
        <v>28873</v>
      </c>
    </row>
    <row r="37" spans="1:3" x14ac:dyDescent="0.45">
      <c r="A37" s="4" t="s">
        <v>123</v>
      </c>
      <c r="B37" s="4">
        <v>35502</v>
      </c>
      <c r="C37" s="4">
        <v>29214</v>
      </c>
    </row>
    <row r="38" spans="1:3" x14ac:dyDescent="0.45">
      <c r="A38" s="4" t="s">
        <v>124</v>
      </c>
      <c r="B38" s="4">
        <v>35532</v>
      </c>
      <c r="C38" s="4">
        <v>29405</v>
      </c>
    </row>
    <row r="39" spans="1:3" x14ac:dyDescent="0.45">
      <c r="A39" s="4" t="s">
        <v>125</v>
      </c>
      <c r="B39" s="4">
        <v>35674</v>
      </c>
      <c r="C39" s="4">
        <v>29723</v>
      </c>
    </row>
    <row r="40" spans="1:3" x14ac:dyDescent="0.45">
      <c r="A40" s="4" t="s">
        <v>126</v>
      </c>
      <c r="B40" s="4">
        <v>35744</v>
      </c>
      <c r="C40" s="4">
        <v>30172</v>
      </c>
    </row>
    <row r="41" spans="1:3" x14ac:dyDescent="0.45">
      <c r="A41" s="4" t="s">
        <v>127</v>
      </c>
      <c r="B41" s="4">
        <v>35942</v>
      </c>
      <c r="C41" s="4">
        <v>30676</v>
      </c>
    </row>
    <row r="42" spans="1:3" x14ac:dyDescent="0.45">
      <c r="A42" s="4" t="s">
        <v>128</v>
      </c>
      <c r="B42" s="4">
        <v>36163</v>
      </c>
      <c r="C42" s="4">
        <v>31166</v>
      </c>
    </row>
    <row r="43" spans="1:3" x14ac:dyDescent="0.45">
      <c r="A43" s="4" t="s">
        <v>129</v>
      </c>
      <c r="B43" s="4">
        <v>36416</v>
      </c>
      <c r="C43" s="4">
        <v>31685</v>
      </c>
    </row>
    <row r="44" spans="1:3" x14ac:dyDescent="0.45">
      <c r="A44" s="4" t="s">
        <v>130</v>
      </c>
      <c r="B44" s="4">
        <v>36575</v>
      </c>
      <c r="C44" s="4">
        <v>32317</v>
      </c>
    </row>
    <row r="45" spans="1:3" x14ac:dyDescent="0.45">
      <c r="A45" s="4" t="s">
        <v>131</v>
      </c>
      <c r="B45" s="4">
        <v>37089</v>
      </c>
      <c r="C45" s="4">
        <v>33020</v>
      </c>
    </row>
    <row r="46" spans="1:3" x14ac:dyDescent="0.45">
      <c r="A46" s="4" t="s">
        <v>132</v>
      </c>
      <c r="B46" s="4">
        <v>37779</v>
      </c>
      <c r="C46" s="4">
        <v>33881</v>
      </c>
    </row>
    <row r="47" spans="1:3" x14ac:dyDescent="0.45">
      <c r="A47" s="4" t="s">
        <v>133</v>
      </c>
      <c r="B47" s="4">
        <v>38573</v>
      </c>
      <c r="C47" s="4">
        <v>34915</v>
      </c>
    </row>
    <row r="48" spans="1:3" x14ac:dyDescent="0.45">
      <c r="A48" s="4" t="s">
        <v>134</v>
      </c>
      <c r="B48" s="4">
        <v>39726</v>
      </c>
      <c r="C48" s="4">
        <v>36144</v>
      </c>
    </row>
    <row r="49" spans="1:3" x14ac:dyDescent="0.45">
      <c r="A49" s="4" t="s">
        <v>135</v>
      </c>
      <c r="B49" s="4">
        <v>40980</v>
      </c>
      <c r="C49" s="4">
        <v>37699</v>
      </c>
    </row>
    <row r="50" spans="1:3" x14ac:dyDescent="0.45">
      <c r="A50" s="4" t="s">
        <v>136</v>
      </c>
      <c r="B50" s="4">
        <v>42459</v>
      </c>
      <c r="C50" s="4">
        <v>39257</v>
      </c>
    </row>
    <row r="51" spans="1:3" x14ac:dyDescent="0.45">
      <c r="A51" s="4" t="s">
        <v>137</v>
      </c>
      <c r="B51" s="4">
        <v>44174</v>
      </c>
      <c r="C51" s="4">
        <v>41067</v>
      </c>
    </row>
    <row r="52" spans="1:3" x14ac:dyDescent="0.45">
      <c r="A52" s="4" t="s">
        <v>138</v>
      </c>
      <c r="B52" s="4">
        <v>45852</v>
      </c>
      <c r="C52" s="4">
        <v>42733</v>
      </c>
    </row>
    <row r="53" spans="1:3" x14ac:dyDescent="0.45">
      <c r="A53" s="4" t="s">
        <v>139</v>
      </c>
      <c r="B53" s="4">
        <v>47488</v>
      </c>
      <c r="C53" s="4">
        <v>44599</v>
      </c>
    </row>
    <row r="54" spans="1:3" x14ac:dyDescent="0.45">
      <c r="A54" s="4" t="s">
        <v>140</v>
      </c>
      <c r="B54" s="4">
        <v>48965</v>
      </c>
      <c r="C54" s="4">
        <v>46049</v>
      </c>
    </row>
    <row r="55" spans="1:3" x14ac:dyDescent="0.45">
      <c r="A55" s="4" t="s">
        <v>141</v>
      </c>
      <c r="B55" s="4">
        <v>50337</v>
      </c>
      <c r="C55" s="4">
        <v>47269</v>
      </c>
    </row>
    <row r="56" spans="1:3" x14ac:dyDescent="0.45">
      <c r="A56" s="4" t="s">
        <v>142</v>
      </c>
      <c r="B56" s="4">
        <v>51380</v>
      </c>
      <c r="C56" s="4">
        <v>48512</v>
      </c>
    </row>
    <row r="57" spans="1:3" x14ac:dyDescent="0.45">
      <c r="A57" s="4" t="s">
        <v>143</v>
      </c>
      <c r="B57" s="4">
        <v>52306</v>
      </c>
      <c r="C57" s="4">
        <v>49648</v>
      </c>
    </row>
    <row r="58" spans="1:3" x14ac:dyDescent="0.45">
      <c r="A58" s="4" t="s">
        <v>144</v>
      </c>
      <c r="B58" s="4">
        <v>52734</v>
      </c>
      <c r="C58" s="4">
        <v>50151</v>
      </c>
    </row>
    <row r="59" spans="1:3" x14ac:dyDescent="0.45">
      <c r="A59" s="4" t="s">
        <v>145</v>
      </c>
      <c r="B59" s="4">
        <v>53431</v>
      </c>
      <c r="C59" s="4">
        <v>51085</v>
      </c>
    </row>
    <row r="60" spans="1:3" x14ac:dyDescent="0.45">
      <c r="A60" s="4" t="s">
        <v>146</v>
      </c>
      <c r="B60" s="4">
        <v>53969</v>
      </c>
      <c r="C60" s="4">
        <v>51731</v>
      </c>
    </row>
    <row r="61" spans="1:3" x14ac:dyDescent="0.45">
      <c r="A61" s="4" t="s">
        <v>147</v>
      </c>
      <c r="B61" s="4">
        <v>54389</v>
      </c>
      <c r="C61" s="4">
        <v>52136</v>
      </c>
    </row>
    <row r="62" spans="1:3" x14ac:dyDescent="0.45">
      <c r="A62" s="4" t="s">
        <v>148</v>
      </c>
      <c r="B62" s="4">
        <v>54701</v>
      </c>
      <c r="C62" s="4">
        <v>52543</v>
      </c>
    </row>
    <row r="63" spans="1:3" x14ac:dyDescent="0.45">
      <c r="A63" s="4" t="s">
        <v>149</v>
      </c>
      <c r="B63" s="4">
        <v>54978</v>
      </c>
      <c r="C63" s="4">
        <v>52804</v>
      </c>
    </row>
    <row r="64" spans="1:3" x14ac:dyDescent="0.45">
      <c r="A64" s="4" t="s">
        <v>150</v>
      </c>
      <c r="B64" s="4">
        <v>54886</v>
      </c>
      <c r="C64" s="4">
        <v>52952</v>
      </c>
    </row>
    <row r="65" spans="1:3" x14ac:dyDescent="0.45">
      <c r="A65" s="4" t="s">
        <v>151</v>
      </c>
      <c r="B65" s="4">
        <v>54452</v>
      </c>
      <c r="C65" s="4">
        <v>52805</v>
      </c>
    </row>
    <row r="66" spans="1:3" x14ac:dyDescent="0.45">
      <c r="A66" s="4" t="s">
        <v>152</v>
      </c>
      <c r="B66" s="4">
        <v>53917</v>
      </c>
      <c r="C66" s="4">
        <v>52490</v>
      </c>
    </row>
    <row r="67" spans="1:3" x14ac:dyDescent="0.45">
      <c r="A67" s="4" t="s">
        <v>153</v>
      </c>
      <c r="B67" s="4">
        <v>53245</v>
      </c>
      <c r="C67" s="4">
        <v>51921</v>
      </c>
    </row>
    <row r="68" spans="1:3" x14ac:dyDescent="0.45">
      <c r="A68" s="4" t="s">
        <v>154</v>
      </c>
      <c r="B68" s="4">
        <v>52388</v>
      </c>
      <c r="C68" s="4">
        <v>51446</v>
      </c>
    </row>
    <row r="69" spans="1:3" x14ac:dyDescent="0.45">
      <c r="A69" s="4" t="s">
        <v>155</v>
      </c>
      <c r="B69" s="4">
        <v>51495</v>
      </c>
      <c r="C69" s="4">
        <v>50739</v>
      </c>
    </row>
    <row r="70" spans="1:3" x14ac:dyDescent="0.45">
      <c r="A70" s="4" t="s">
        <v>156</v>
      </c>
      <c r="B70" s="4">
        <v>50340</v>
      </c>
      <c r="C70" s="4">
        <v>50101</v>
      </c>
    </row>
    <row r="71" spans="1:3" x14ac:dyDescent="0.45">
      <c r="A71" s="4" t="s">
        <v>157</v>
      </c>
      <c r="B71" s="4">
        <v>49181</v>
      </c>
      <c r="C71" s="4">
        <v>49285</v>
      </c>
    </row>
    <row r="72" spans="1:3" x14ac:dyDescent="0.45">
      <c r="A72" s="4" t="s">
        <v>158</v>
      </c>
      <c r="B72" s="4">
        <v>48104</v>
      </c>
      <c r="C72" s="4">
        <v>48793</v>
      </c>
    </row>
    <row r="73" spans="1:3" x14ac:dyDescent="0.45">
      <c r="A73" s="4" t="s">
        <v>159</v>
      </c>
      <c r="B73" s="4">
        <v>47281</v>
      </c>
      <c r="C73" s="4">
        <v>48448</v>
      </c>
    </row>
    <row r="74" spans="1:3" x14ac:dyDescent="0.45">
      <c r="A74" s="4" t="s">
        <v>160</v>
      </c>
      <c r="B74" s="4">
        <v>46926</v>
      </c>
      <c r="C74" s="4">
        <v>48622</v>
      </c>
    </row>
    <row r="75" spans="1:3" x14ac:dyDescent="0.45">
      <c r="A75" s="4" t="s">
        <v>161</v>
      </c>
      <c r="B75" s="4">
        <v>46790</v>
      </c>
      <c r="C75" s="4">
        <v>49364</v>
      </c>
    </row>
    <row r="76" spans="1:3" x14ac:dyDescent="0.45">
      <c r="A76" s="4" t="s">
        <v>162</v>
      </c>
      <c r="B76" s="4">
        <v>46581</v>
      </c>
      <c r="C76" s="4">
        <v>50078</v>
      </c>
    </row>
    <row r="77" spans="1:3" x14ac:dyDescent="0.45">
      <c r="A77" s="4" t="s">
        <v>163</v>
      </c>
      <c r="B77" s="4">
        <v>46330</v>
      </c>
      <c r="C77" s="4">
        <v>50661</v>
      </c>
    </row>
    <row r="78" spans="1:3" x14ac:dyDescent="0.45">
      <c r="A78" s="4" t="s">
        <v>164</v>
      </c>
      <c r="B78" s="4">
        <v>45236</v>
      </c>
      <c r="C78" s="4">
        <v>50399</v>
      </c>
    </row>
    <row r="79" spans="1:3" x14ac:dyDescent="0.45">
      <c r="A79" s="4" t="s">
        <v>165</v>
      </c>
      <c r="B79" s="4">
        <v>43898</v>
      </c>
      <c r="C79" s="4">
        <v>49878</v>
      </c>
    </row>
    <row r="80" spans="1:3" x14ac:dyDescent="0.45">
      <c r="A80" s="4" t="s">
        <v>166</v>
      </c>
      <c r="B80" s="4">
        <v>43277</v>
      </c>
      <c r="C80" s="4">
        <v>50162</v>
      </c>
    </row>
    <row r="81" spans="1:3" x14ac:dyDescent="0.45">
      <c r="A81" s="4" t="s">
        <v>167</v>
      </c>
      <c r="B81" s="4">
        <v>42403</v>
      </c>
      <c r="C81" s="4">
        <v>50246</v>
      </c>
    </row>
    <row r="82" spans="1:3" x14ac:dyDescent="0.45">
      <c r="A82" s="4" t="s">
        <v>168</v>
      </c>
      <c r="B82" s="4">
        <v>41403</v>
      </c>
      <c r="C82" s="4">
        <v>50499</v>
      </c>
    </row>
    <row r="83" spans="1:3" x14ac:dyDescent="0.45">
      <c r="A83" s="4" t="s">
        <v>169</v>
      </c>
      <c r="B83" s="4">
        <v>40442</v>
      </c>
      <c r="C83" s="4">
        <v>50343</v>
      </c>
    </row>
    <row r="84" spans="1:3" x14ac:dyDescent="0.45">
      <c r="A84" s="4" t="s">
        <v>170</v>
      </c>
      <c r="B84" s="4">
        <v>38884</v>
      </c>
      <c r="C84" s="4">
        <v>49760</v>
      </c>
    </row>
    <row r="85" spans="1:3" x14ac:dyDescent="0.45">
      <c r="A85" s="4" t="s">
        <v>171</v>
      </c>
      <c r="B85" s="4">
        <v>36884</v>
      </c>
      <c r="C85" s="4">
        <v>48609</v>
      </c>
    </row>
    <row r="86" spans="1:3" x14ac:dyDescent="0.45">
      <c r="A86" s="4" t="s">
        <v>172</v>
      </c>
      <c r="B86" s="4">
        <v>34712</v>
      </c>
      <c r="C86" s="4">
        <v>47409</v>
      </c>
    </row>
    <row r="87" spans="1:3" x14ac:dyDescent="0.45">
      <c r="A87" s="4" t="s">
        <v>173</v>
      </c>
      <c r="B87" s="4">
        <v>32509</v>
      </c>
      <c r="C87" s="4">
        <v>45998</v>
      </c>
    </row>
    <row r="88" spans="1:3" x14ac:dyDescent="0.45">
      <c r="A88" s="4" t="s">
        <v>174</v>
      </c>
      <c r="B88" s="4">
        <v>192434</v>
      </c>
      <c r="C88" s="4">
        <v>358800</v>
      </c>
    </row>
  </sheetData>
  <phoneticPr fontId="2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K I H A A B Q S w M E F A A C A A g A 1 K K I U w b h B 9 W o A A A A + Q A A A B I A H A B D b 2 5 m a W c v U G F j a 2 F n Z S 5 4 b W w g o h g A K K A U A A A A A A A A A A A A A A A A A A A A A A A A A A A A h Y / R C o I w G I V f R X b v t l Z E y u + 8 6 C 4 S h C C 6 H X P p S m e 4 2 X y 3 L n q k X i G h r O 6 6 P I f v g 3 M e t z u k Q 1 M H V 9 V Z 3 Z o E z T B F g T K y L b Q p E 9 S 7 Y 7 h C K Y d c y L M o V T D C x s a D 1 Q m q n L v E h H j v s Z / j t i s J o 3 R G D t l 2 J y v V i F A b 6 4 S R C n 2 s 4 r + F O O x f Y z j D 0 Q I v G Y s w H R E g U w + Z N l + G j Z M x B f J T w r q v X d 8 p f h L h J g c y R S D v G / w J U E s D B B Q A A g A I A N S i i F M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U o o h T B k r v B p g E A A C M Z Q A A E w A c A E Z v c m 1 1 b G F z L 1 N l Y 3 R p b 2 4 x L m 0 g o h g A K K A U A A A A A A A A A A A A A A A A A A A A A A A A A A A A 7 d 3 / S x t 3 H M f x 3 w X / h y P b D x F O y X 2 P F H 8 Y t m W y / T C q d D 9 4 c k T 9 F I O X u 5 I 7 w S G C J m x 2 U 7 Z f L C t r 1 7 W 0 s T K 6 T b C C t S 3 5 Y y 4 5 0 / 9 i Z + N d L 8 k r n 9 8 C C b z 9 R f j k k 7 v 3 E z U + U O / 0 2 I p f d B 1 h v v 1 e u j E + N j 7 m r R X K b F X 4 I p O T r P D J 6 + b F b k a Y E W z m j 4 8 J 0 V t Q + R B U 3 w e V t 9 H i r c 0 V Z k 9 9 7 5 b X l 1 1 3 P X u 7 a L O p W d f x m e N 7 2 Y x p 3 p U n b 8 9 9 e 2 v + z t 1 J S T X v e Z I 6 y b 4 0 7 7 D V Y j k 6 o z m d y 8 n 6 d N 6 8 y b x 1 3 7 1 v s q L j e m t F x 2 y e / B T + W Q t / P W 4 d P 2 h c X D R / e 2 E G l f + C y n F Q / d t M x p r a t L 3 N z I Q o O B u 2 L Q p + e Y N N i O 0 h U 8 N b 8 2 u M + V c J y e R b i 3 M + K 8 2 k A s V v i s 7 q T K a 9 d W l 7 8 W b B L y x d H y t 8 t B c + e x / s P g w q B 8 H u X 0 H 1 U V C t B t W d 6 F j h w 5 P o u A u F 5 a j 7 u 7 J b c n 3 2 N S u s s r K X 7 Z 1 A F B a v 9 3 x l 2 / M r B b t Q 9 m a u h l 6 K p 2 6 + / D l 8 / C Y 5 U / P p f n L 0 h X L B 8 e 6 5 5 d K s a 2 + U n I U f 7 j M v y 5 9 M 3 N r K t G r 1 8 I + j 6 N R z j q + r U 1 d P 2 x a F a P 3 5 Q X h Y D y r v g u p p U K l H T 4 j 2 + N G j g s 8 2 / U 9 b L g 8 v G u e 7 l 4 / / 7 X k k 3 H n V f F D r W c 6 F / 5 z 2 n k m C q z J c V e C q C l c 1 u K r D V Q O u 5 u H q N K 7 o E 4 f r J J w n 4 T 4 J B 0 q 4 U M K J E m 6 U c K S E K 2 V c K f f 5 G O J K G V f K u F L G l T K u l H G l j C t l X K n g S g V X K n 0 + V X G l g i s V X K n g S g V X K r h S w Z U q r l R x p Y o r 1 T 5 f k b h S x Z U q r l R x p Y o r V V y p 4 U o N V 2 q 4 U s O V W p 8 X H l y p 4 U o N V 2 q 4 U s O V O q 7 U c a W O K 3 V c q e N K v c / r K 6 7 U c a W O K 3 V c a e B K A 1 c a u N L A l Q a u N H C l 0 e f b C K 4 0 c K W B K / O 4 M o 8 r 8 7 g y j y v z u D J / V d l 4 V 2 u c / 9 L 5 4 P b E + F j R 6 W e P L g z K V q v + I T x 7 M m Q Y j M f i Y z D e x c N g E j g Q D H Z N Q B g k D B I G C Y O E Q c I g Y Z A w O G I Y V K z L w 5 P w 7 G j I M B i P x c d g v I u H w S R w I B j s m o A w S B g k D B I G C Y O E Q c I g Y X D E M K h a H 3 f O W 0 f 7 Q 4 b B e C w + B u N d P A w m g Q P B Y N c E h E H C I G G Q M E g Y J A w S B g m D I 4 Z B z W o 9 f 3 H 5 + t m Q Y T A e i 4 / B e B c P g 0 n g Q D D Y N Q F h k D B I G C Q M E g Y J g 4 R B w u C I Y V C 3 m i 9 f h W 9 q Q 4 b B e C w + B u N d P A w m g Q P B Y N c E h E H C I G G Q M E g Y J A w S B g m D I 4 Z B w w r P j l q n O 0 O G w X g s P g b j X T w M J o E D w W D X B I R B w i B h k D B I G C Q M E g Y J g y O G w b z V e P v j x 7 2 D 4 b u g O D U Z n 4 S p j T w V p k s H A s P e O c i G Z E O y I d m Q b E g 2 J B u S D U f M h t N W 8 + D 3 x v n + 8 F 1 f n J q M b 8 P U R p 4 N 0 6 U D s W H v H G R D s i H Z k G x I N i Q b k g 3 J h q N l Q y l n R Z g Y L h W 2 Z + J 6 s L 2 F I 8 H r r k E Y s O P c p D / S H + m P 9 E f 6 I / 2 R / k h / o 6 S / o P o 0 E l N b C k F 1 7 x O g 6 v 0 k 2 B b L r F t a L j o s u 5 X + Z y Z i x 9 2 s x Y 7 b G Y o d 9 7 M R O y 5 o F j u u a B E 7 / q R R 7 P 6 d t t j 9 g 0 z x s 1 7 T y c n M N / 4 H U E s B A i 0 A F A A C A A g A 1 K K I U w b h B 9 W o A A A A + Q A A A B I A A A A A A A A A A A A A A A A A A A A A A E N v b m Z p Z y 9 Q Y W N r Y W d l L n h t b F B L A Q I t A B Q A A g A I A N S i i F M P y u m r p A A A A O k A A A A T A A A A A A A A A A A A A A A A A P Q A A A B b Q 2 9 u d G V u d F 9 U e X B l c 1 0 u e G 1 s U E s B A i 0 A F A A C A A g A 1 K K I U w Z K 7 w a Y B A A A j G U A A B M A A A A A A A A A A A A A A A A A 5 Q E A A E Z v c m 1 1 b G F z L 1 N l Y 3 R p b 2 4 x L m 1 Q S w U G A A A A A A M A A w D C A A A A y g Y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v 3 Y A A A A A A A C d d g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M D F f J U U 2 J T l D J U F D J U U 1 J U J B J T g x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j g 4 r j g 5 P j g r L j g 7 z j g r f j g 6 f j g 7 M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x L T A z L T M w V D A 2 O j I 3 O j E 4 L j Q y M T c y M T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A x X y V F N i U 5 Q y V B Q y V F N S V C Q S U 4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V 8 l R T Y l O U M l Q U M l R T U l Q k E l O D E v M D F f J U U 2 J T l D J U F D J U U 1 J U J B J T g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F f J U U 2 J T l D J U F D J U U 1 J U J B J T g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x X y V F N i U 5 Q y V B Q y V F N S V C Q S U 4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l 8 l R T g l Q k Y l Q k Q l R T Y l Q j U l O U M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+ O D i u O D k + O C s u O D v O O C t + O D p + O D s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E t M D M t M z B U M D Y 6 M j c 6 N T I u N D g 0 M z Y 4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D J f J U U 4 J U J G J U J E J U U 2 J U I 1 J T l D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y X y V F O C V C R i V C R C V F N i V C N S U 5 Q y 8 w M l 8 l R T g l Q k Y l Q k Q l R T Y l Q j U l O U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l 8 l R T g l Q k Y l Q k Q l R T Y l Q j U l O U M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J f J U U 4 J U J G J U J E J U U 2 J U I 1 J T l D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z X y V F N y U 5 N C V C M C V F N i V C N S V B N j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4 4 O K 4 4 O T 4 4 K y 4 4 O 8 4 4 K 3 4 4 O n 4 4 O z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S 0 w M y 0 z M F Q w N j o y O D o x N S 4 1 O T M 4 M z A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w M 1 8 l R T c l O T Q l Q j A l R T Y l Q j U l Q T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N f J U U 3 J T k 0 J U I w J U U 2 J U I 1 J U E 2 L z A z X y V F N y U 5 N C V C M C V F N i V C N S V B N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z X y V F N y U 5 N C V C M C V F N i V C N S V B N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1 8 l R T c l O T Q l Q j A l R T Y l Q j U l Q T Y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R f J U U 5 J T g w J U I 4 J U U 4 J U E 2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j g 4 r j g 5 P j g r L j g 7 z j g r f j g 6 f j g 7 M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x L T A z L T M w V D A 2 O j I 4 O j M 4 L j A 0 N z A 0 O T d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A 0 X y V F O S U 4 M C V C O C V F O C V B N i U 4 Q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N F 8 l R T k l O D A l Q j g l R T g l Q T Y l O E I v M D R f J U U 5 J T g w J U I 4 J U U 4 J U E 2 J T h C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R f J U U 5 J T g w J U I 4 J U U 4 J U E 2 J T h C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0 X y V F O S U 4 M C V C O C V F O C V B N i U 4 Q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N V 8 l R T g l Q T E l Q T M l R T c l Q U M l Q T A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+ O D i u O D k + O C s u O D v O O C t + O D p + O D s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E t M D M t M z B U M D Y 6 M j k 6 M D E u M D Y y N z Y 1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D V f J U U 4 J U E x J U E z J U U 3 J U F D J U E w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1 X y V F O C V B M S V B M y V F N y V B Q y V B M C 8 w N V 8 l R T g l Q T E l Q T M l R T c l Q U M l Q T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N V 8 l R T g l Q T E l Q T M l R T c l Q U M l Q T A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V f J U U 4 J U E x J U E z J U U 3 J U F D J U E w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2 X y V F N S V B N C V B N y V F N i V C N C V B N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4 4 O K 4 4 O T 4 4 K y 4 4 O 8 4 4 K 3 4 4 O n 4 4 O z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S 0 w M y 0 z M F Q w N j o y O T o y O C 4 x N D A 5 O T g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w N l 8 l R T U l Q T Q l Q T c l R T Y l Q j Q l Q T U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Z f J U U 1 J U E 0 J U E 3 J U U 2 J U I 0 J U E 1 L z A 2 X y V F N S V B N C V B N y V F N i V C N C V B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2 X y V F N S V B N C V B N y V F N i V C N C V B N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N l 8 l R T U l Q T Q l Q T c l R T Y l Q j Q l Q T U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d f J U U 2 J U I 1 J U E 2 J U U 4 J U I z J T g w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j g 4 r j g 5 P j g r L j g 7 z j g r f j g 6 f j g 7 M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x L T A z L T M w V D A 2 O j I 5 O j U x L j g 1 O T g 0 N D h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A 3 X y V F N i V C N S V B N i V F O C V C M y U 4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N 1 8 l R T Y l Q j U l Q T Y l R T g l Q j M l O D A v M D d f J U U 2 J U I 1 J U E 2 J U U 4 J U I z J T g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d f J U U 2 J U I 1 J U E 2 J U U 4 J U I z J T g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3 X y V F N i V C N S V B N i V F O C V C M y U 4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O F 8 l R T Q l Q j k l O D U l R T k l O D c l O E M l R T Y l Q j U l O U M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+ O D i u O D k + O C s u O D v O O C t + O D p + O D s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E t M D M t M z B U M D Y 6 M z A 6 M T Q u N T k 0 M z A 2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D h f J U U 0 J U I 5 J T g 1 J U U 5 J T g 3 J T h D J U U 2 J U I 1 J T l D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4 X y V F N C V C O S U 4 N S V F O S U 4 N y U 4 Q y V F N i V C N S U 5 Q y 8 w O F 8 l R T Q l Q j k l O D U l R T k l O D c l O E M l R T Y l Q j U l O U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O F 8 l R T Q l Q j k l O D U l R T k l O D c l O E M l R T Y l Q j U l O U M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h f J U U 0 J U I 5 J T g 1 J U U 5 J T g 3 J T h D J U U 2 J U I 1 J T l D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5 X y V F N S U 4 Q y U 5 N y V F N C V C O C U 4 Q i V F N i V C N S V B N j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4 4 O K 4 4 O T 4 4 K y 4 4 O 8 4 4 K 3 4 4 O n 4 4 O z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S 0 w M y 0 z M F Q w N j o z M D o z O C 4 w O T Q z O T Y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w O V 8 l R T U l O E M l O T c l R T Q l Q j g l O E I l R T Y l Q j U l Q T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l f J U U 1 J T h D J T k 3 J U U 0 J U I 4 J T h C J U U 2 J U I 1 J U E 2 L z A 5 X y V F N S U 4 Q y U 5 N y V F N C V C O C U 4 Q i V F N i V C N S V B N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5 X y V F N S U 4 Q y U 5 N y V F N C V C O C U 4 Q i V F N i V C N S V B N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O V 8 l R T U l O E M l O T c l R T Q l Q j g l O E I l R T Y l Q j U l Q T Y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B f J U U 4 J U E 1 J U J G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j g 4 r j g 5 P j g r L j g 7 z j g r f j g 6 f j g 7 M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x L T A z L T M w V D A 2 O j M x O j A 4 L j E 1 N z A x O T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E w X y V F O C V B N S V C R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M F 8 l R T g l Q T U l Q k Y v M T B f J U U 4 J U E 1 J U J G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B f J U U 4 J U E 1 J U J G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w X y V F O C V B N S V C R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O U U l R T M l O D I l Q j k l R T M l O D I l Q k Y l R T M l O D M l Q k M l R T M l O D M l O D c l R T M l O D M l Q k M l R T M l O D I l Q k Y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U G l 2 b 3 R U Y W J s Z S I g L z 4 8 R W 5 0 c n k g V H l w Z T 0 i R m l s b F R v R G F 0 Y U 1 v Z G V s R W 5 h Y m x l Z C I g V m F s d W U 9 I m w x I i A v P j x F b n R y e S B U e X B l P S J O Y X Z p Z 2 F 0 a W 9 u U 3 R l c E 5 h b W U i I F Z h b H V l P S J z 4 4 O K 4 4 O T 4 4 K y 4 4 O 8 4 4 K 3 4 4 O n 4 4 O z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Q a X Z v d E 9 i a m V j d E 5 h b W U i I F Z h b H V l P S J z 5 Z C E 5 q 2 z 5 Y i l 5 L q 6 5 Y + j 4 p G h L T E h 5 Z C E 5 q 2 z 5 Y i l 5 L q 6 5 Y + j 4 p G h L T H v v I j l p b P m g K f v v I k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T M 5 M j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D M t M z B U M D Y 6 M z Q 6 M z M u O T I z N D M z N V o i I C 8 + P E V u d H J 5 I F R 5 c G U 9 I k Z p b G x D b 2 x 1 b W 5 U e X B l c y I g V m F s d W U 9 I n N B d 1 l H Q m d N R E F 3 T U R B d 0 1 E Q X d N R E F 3 T U R B d 0 1 E Q X d N R E F 3 T U R B d 0 1 E Q X d N R E F 3 T U R B d 0 1 E Q X d N R E F 3 T U R B d 0 1 E Q X d N R E F 3 T U R B d 0 1 E Q X d N R E F 3 T U R B d 0 1 E Q X d N R E F 3 T U R B d 0 1 E Q X d N R E F 3 T U R B d 0 1 E Q X d N R E F 3 T U Q i I C 8 + P E V u d H J 5 I F R 5 c G U 9 I k Z p b G x D b 2 x 1 b W 5 O Y W 1 l c y I g V m F s d W U 9 I n N b J n F 1 b 3 Q 7 6 K W / 5 p q m J n F 1 b 3 Q 7 L C Z x d W 9 0 O + i h j O a U v + O C u + O D s + O C v + O D v C Z x d W 9 0 O y w m c X V v d D v n l L r k u I H n m 6 4 m c X V v d D s s J n F 1 b 3 Q 7 5 o C n 5 Y i l J n F 1 b 3 Q 7 L C Z x d W 9 0 O z D m r b M m c X V v d D s s J n F 1 b 3 Q 7 M e a t s y Z x d W 9 0 O y w m c X V v d D s y 5 q 2 z J n F 1 b 3 Q 7 L C Z x d W 9 0 O z P m r b M m c X V v d D s s J n F 1 b 3 Q 7 N O a t s y Z x d W 9 0 O y w m c X V v d D s 1 5 q 2 z J n F 1 b 3 Q 7 L C Z x d W 9 0 O z b m r b M m c X V v d D s s J n F 1 b 3 Q 7 N + a t s y Z x d W 9 0 O y w m c X V v d D s 4 5 q 2 z J n F 1 b 3 Q 7 L C Z x d W 9 0 O z n m r b M m c X V v d D s s J n F 1 b 3 Q 7 M T D m r b M m c X V v d D s s J n F 1 b 3 Q 7 M T H m r b M m c X V v d D s s J n F 1 b 3 Q 7 M T L m r b M m c X V v d D s s J n F 1 b 3 Q 7 M T P m r b M m c X V v d D s s J n F 1 b 3 Q 7 M T T m r b M m c X V v d D s s J n F 1 b 3 Q 7 M T X m r b M m c X V v d D s s J n F 1 b 3 Q 7 M T b m r b M m c X V v d D s s J n F 1 b 3 Q 7 M T f m r b M m c X V v d D s s J n F 1 b 3 Q 7 M T j m r b M m c X V v d D s s J n F 1 b 3 Q 7 M T n m r b M m c X V v d D s s J n F 1 b 3 Q 7 M j D m r b M m c X V v d D s s J n F 1 b 3 Q 7 M j H m r b M m c X V v d D s s J n F 1 b 3 Q 7 M j L m r b M m c X V v d D s s J n F 1 b 3 Q 7 M j P m r b M m c X V v d D s s J n F 1 b 3 Q 7 M j T m r b M m c X V v d D s s J n F 1 b 3 Q 7 M j X m r b M m c X V v d D s s J n F 1 b 3 Q 7 M j b m r b M m c X V v d D s s J n F 1 b 3 Q 7 M j f m r b M m c X V v d D s s J n F 1 b 3 Q 7 M j j m r b M m c X V v d D s s J n F 1 b 3 Q 7 M j n m r b M m c X V v d D s s J n F 1 b 3 Q 7 M z D m r b M m c X V v d D s s J n F 1 b 3 Q 7 M z H m r b M m c X V v d D s s J n F 1 b 3 Q 7 M z L m r b M m c X V v d D s s J n F 1 b 3 Q 7 M z P m r b M m c X V v d D s s J n F 1 b 3 Q 7 M z T m r b M m c X V v d D s s J n F 1 b 3 Q 7 M z X m r b M m c X V v d D s s J n F 1 b 3 Q 7 M z b m r b M m c X V v d D s s J n F 1 b 3 Q 7 M z f m r b M m c X V v d D s s J n F 1 b 3 Q 7 M z j m r b M m c X V v d D s s J n F 1 b 3 Q 7 M z n m r b M m c X V v d D s s J n F 1 b 3 Q 7 N D D m r b M m c X V v d D s s J n F 1 b 3 Q 7 N D H m r b M m c X V v d D s s J n F 1 b 3 Q 7 N D L m r b M m c X V v d D s s J n F 1 b 3 Q 7 N D P m r b M m c X V v d D s s J n F 1 b 3 Q 7 N D T m r b M m c X V v d D s s J n F 1 b 3 Q 7 N D X m r b M m c X V v d D s s J n F 1 b 3 Q 7 N D b m r b M m c X V v d D s s J n F 1 b 3 Q 7 N D f m r b M m c X V v d D s s J n F 1 b 3 Q 7 N D j m r b M m c X V v d D s s J n F 1 b 3 Q 7 N D n m r b M m c X V v d D s s J n F 1 b 3 Q 7 N T D m r b M m c X V v d D s s J n F 1 b 3 Q 7 N T H m r b M m c X V v d D s s J n F 1 b 3 Q 7 N T L m r b M m c X V v d D s s J n F 1 b 3 Q 7 N T P m r b M m c X V v d D s s J n F 1 b 3 Q 7 N T T m r b M m c X V v d D s s J n F 1 b 3 Q 7 N T X m r b M m c X V v d D s s J n F 1 b 3 Q 7 N T b m r b M m c X V v d D s s J n F 1 b 3 Q 7 N T f m r b M m c X V v d D s s J n F 1 b 3 Q 7 N T j m r b M m c X V v d D s s J n F 1 b 3 Q 7 N T n m r b M m c X V v d D s s J n F 1 b 3 Q 7 N j D m r b M m c X V v d D s s J n F 1 b 3 Q 7 N j H m r b M m c X V v d D s s J n F 1 b 3 Q 7 N j L m r b M m c X V v d D s s J n F 1 b 3 Q 7 N j P m r b M m c X V v d D s s J n F 1 b 3 Q 7 N j T m r b M m c X V v d D s s J n F 1 b 3 Q 7 N j X m r b M m c X V v d D s s J n F 1 b 3 Q 7 N j b m r b M m c X V v d D s s J n F 1 b 3 Q 7 N j f m r b M m c X V v d D s s J n F 1 b 3 Q 7 N j j m r b M m c X V v d D s s J n F 1 b 3 Q 7 N j n m r b M m c X V v d D s s J n F 1 b 3 Q 7 N z D m r b M m c X V v d D s s J n F 1 b 3 Q 7 N z H m r b M m c X V v d D s s J n F 1 b 3 Q 7 N z L m r b M m c X V v d D s s J n F 1 b 3 Q 7 N z P m r b M m c X V v d D s s J n F 1 b 3 Q 7 N z T m r b M m c X V v d D s s J n F 1 b 3 Q 7 N z X m r b M m c X V v d D s s J n F 1 b 3 Q 7 N z b m r b M m c X V v d D s s J n F 1 b 3 Q 7 N z f m r b M m c X V v d D s s J n F 1 b 3 Q 7 N z j m r b M m c X V v d D s s J n F 1 b 3 Q 7 N z n m r b M m c X V v d D s s J n F 1 b 3 Q 7 O D D m r b M m c X V v d D s s J n F 1 b 3 Q 7 O D H m r b M m c X V v d D s s J n F 1 b 3 Q 7 O D L m r b M m c X V v d D s s J n F 1 b 3 Q 7 O D P m r b M m c X V v d D s s J n F 1 b 3 Q 7 O D T m r b M m c X V v d D s s J n F 1 b 3 Q 7 O D X m r b P k u 6 X k u I o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4 O e 4 4 K 5 4 4 K / 4 4 O 8 4 4 O H 4 4 O 8 4 4 K / L + O C v e O D v O O C u S 5 7 6 K W / 5 p q m L D B 9 J n F 1 b 3 Q 7 L C Z x d W 9 0 O 1 N l Y 3 R p b 2 4 x L + O D n u O C u e O C v + O D v O O D h + O D v O O C v y / j g r 3 j g 7 z j g r k u e + i h j O a U v + O C u + O D s + O C v + O D v C w x f S Z x d W 9 0 O y w m c X V v d D t T Z W N 0 a W 9 u M S / j g 5 7 j g r n j g r / j g 7 z j g 4 f j g 7 z j g r 8 v 4 4 K 9 4 4 O 8 4 4 K 5 L n v n l L r k u I H n m 6 4 s M n 0 m c X V v d D s s J n F 1 b 3 Q 7 U 2 V j d G l v b j E v 4 4 O e 4 4 K 5 4 4 K / 4 4 O 8 4 4 O H 4 4 O 8 4 4 K / L + O C v e O D v O O C u S 5 7 5 o C n 5 Y i l L D N 9 J n F 1 b 3 Q 7 L C Z x d W 9 0 O 1 N l Y 3 R p b 2 4 x L + O D n u O C u e O C v + O D v O O D h + O D v O O C v y / j g r 3 j g 7 z j g r k u e z D m r b M s N H 0 m c X V v d D s s J n F 1 b 3 Q 7 U 2 V j d G l v b j E v 4 4 O e 4 4 K 5 4 4 K / 4 4 O 8 4 4 O H 4 4 O 8 4 4 K / L + O C v e O D v O O C u S 5 7 M e a t s y w 1 f S Z x d W 9 0 O y w m c X V v d D t T Z W N 0 a W 9 u M S / j g 5 7 j g r n j g r / j g 7 z j g 4 f j g 7 z j g r 8 v 4 4 K 9 4 4 O 8 4 4 K 5 L n s y 5 q 2 z L D Z 9 J n F 1 b 3 Q 7 L C Z x d W 9 0 O 1 N l Y 3 R p b 2 4 x L + O D n u O C u e O C v + O D v O O D h + O D v O O C v y / j g r 3 j g 7 z j g r k u e z P m r b M s N 3 0 m c X V v d D s s J n F 1 b 3 Q 7 U 2 V j d G l v b j E v 4 4 O e 4 4 K 5 4 4 K / 4 4 O 8 4 4 O H 4 4 O 8 4 4 K / L + O C v e O D v O O C u S 5 7 N O a t s y w 4 f S Z x d W 9 0 O y w m c X V v d D t T Z W N 0 a W 9 u M S / j g 5 7 j g r n j g r / j g 7 z j g 4 f j g 7 z j g r 8 v 4 4 K 9 4 4 O 8 4 4 K 5 L n s 1 5 q 2 z L D l 9 J n F 1 b 3 Q 7 L C Z x d W 9 0 O 1 N l Y 3 R p b 2 4 x L + O D n u O C u e O C v + O D v O O D h + O D v O O C v y / j g r 3 j g 7 z j g r k u e z b m r b M s M T B 9 J n F 1 b 3 Q 7 L C Z x d W 9 0 O 1 N l Y 3 R p b 2 4 x L + O D n u O C u e O C v + O D v O O D h + O D v O O C v y / j g r 3 j g 7 z j g r k u e z f m r b M s M T F 9 J n F 1 b 3 Q 7 L C Z x d W 9 0 O 1 N l Y 3 R p b 2 4 x L + O D n u O C u e O C v + O D v O O D h + O D v O O C v y / j g r 3 j g 7 z j g r k u e z j m r b M s M T J 9 J n F 1 b 3 Q 7 L C Z x d W 9 0 O 1 N l Y 3 R p b 2 4 x L + O D n u O C u e O C v + O D v O O D h + O D v O O C v y / j g r 3 j g 7 z j g r k u e z n m r b M s M T N 9 J n F 1 b 3 Q 7 L C Z x d W 9 0 O 1 N l Y 3 R p b 2 4 x L + O D n u O C u e O C v + O D v O O D h + O D v O O C v y / j g r 3 j g 7 z j g r k u e z E w 5 q 2 z L D E 0 f S Z x d W 9 0 O y w m c X V v d D t T Z W N 0 a W 9 u M S / j g 5 7 j g r n j g r / j g 7 z j g 4 f j g 7 z j g r 8 v 4 4 K 9 4 4 O 8 4 4 K 5 L n s x M e a t s y w x N X 0 m c X V v d D s s J n F 1 b 3 Q 7 U 2 V j d G l v b j E v 4 4 O e 4 4 K 5 4 4 K / 4 4 O 8 4 4 O H 4 4 O 8 4 4 K / L + O C v e O D v O O C u S 5 7 M T L m r b M s M T Z 9 J n F 1 b 3 Q 7 L C Z x d W 9 0 O 1 N l Y 3 R p b 2 4 x L + O D n u O C u e O C v + O D v O O D h + O D v O O C v y / j g r 3 j g 7 z j g r k u e z E z 5 q 2 z L D E 3 f S Z x d W 9 0 O y w m c X V v d D t T Z W N 0 a W 9 u M S / j g 5 7 j g r n j g r / j g 7 z j g 4 f j g 7 z j g r 8 v 4 4 K 9 4 4 O 8 4 4 K 5 L n s x N O a t s y w x O H 0 m c X V v d D s s J n F 1 b 3 Q 7 U 2 V j d G l v b j E v 4 4 O e 4 4 K 5 4 4 K / 4 4 O 8 4 4 O H 4 4 O 8 4 4 K / L + O C v e O D v O O C u S 5 7 M T X m r b M s M T l 9 J n F 1 b 3 Q 7 L C Z x d W 9 0 O 1 N l Y 3 R p b 2 4 x L + O D n u O C u e O C v + O D v O O D h + O D v O O C v y / j g r 3 j g 7 z j g r k u e z E 2 5 q 2 z L D I w f S Z x d W 9 0 O y w m c X V v d D t T Z W N 0 a W 9 u M S / j g 5 7 j g r n j g r / j g 7 z j g 4 f j g 7 z j g r 8 v 4 4 K 9 4 4 O 8 4 4 K 5 L n s x N + a t s y w y M X 0 m c X V v d D s s J n F 1 b 3 Q 7 U 2 V j d G l v b j E v 4 4 O e 4 4 K 5 4 4 K / 4 4 O 8 4 4 O H 4 4 O 8 4 4 K / L + O C v e O D v O O C u S 5 7 M T j m r b M s M j J 9 J n F 1 b 3 Q 7 L C Z x d W 9 0 O 1 N l Y 3 R p b 2 4 x L + O D n u O C u e O C v + O D v O O D h + O D v O O C v y / j g r 3 j g 7 z j g r k u e z E 5 5 q 2 z L D I z f S Z x d W 9 0 O y w m c X V v d D t T Z W N 0 a W 9 u M S / j g 5 7 j g r n j g r / j g 7 z j g 4 f j g 7 z j g r 8 v 4 4 K 9 4 4 O 8 4 4 K 5 L n s y M O a t s y w y N H 0 m c X V v d D s s J n F 1 b 3 Q 7 U 2 V j d G l v b j E v 4 4 O e 4 4 K 5 4 4 K / 4 4 O 8 4 4 O H 4 4 O 8 4 4 K / L + O C v e O D v O O C u S 5 7 M j H m r b M s M j V 9 J n F 1 b 3 Q 7 L C Z x d W 9 0 O 1 N l Y 3 R p b 2 4 x L + O D n u O C u e O C v + O D v O O D h + O D v O O C v y / j g r 3 j g 7 z j g r k u e z I y 5 q 2 z L D I 2 f S Z x d W 9 0 O y w m c X V v d D t T Z W N 0 a W 9 u M S / j g 5 7 j g r n j g r / j g 7 z j g 4 f j g 7 z j g r 8 v 4 4 K 9 4 4 O 8 4 4 K 5 L n s y M + a t s y w y N 3 0 m c X V v d D s s J n F 1 b 3 Q 7 U 2 V j d G l v b j E v 4 4 O e 4 4 K 5 4 4 K / 4 4 O 8 4 4 O H 4 4 O 8 4 4 K / L + O C v e O D v O O C u S 5 7 M j T m r b M s M j h 9 J n F 1 b 3 Q 7 L C Z x d W 9 0 O 1 N l Y 3 R p b 2 4 x L + O D n u O C u e O C v + O D v O O D h + O D v O O C v y / j g r 3 j g 7 z j g r k u e z I 1 5 q 2 z L D I 5 f S Z x d W 9 0 O y w m c X V v d D t T Z W N 0 a W 9 u M S / j g 5 7 j g r n j g r / j g 7 z j g 4 f j g 7 z j g r 8 v 4 4 K 9 4 4 O 8 4 4 K 5 L n s y N u a t s y w z M H 0 m c X V v d D s s J n F 1 b 3 Q 7 U 2 V j d G l v b j E v 4 4 O e 4 4 K 5 4 4 K / 4 4 O 8 4 4 O H 4 4 O 8 4 4 K / L + O C v e O D v O O C u S 5 7 M j f m r b M s M z F 9 J n F 1 b 3 Q 7 L C Z x d W 9 0 O 1 N l Y 3 R p b 2 4 x L + O D n u O C u e O C v + O D v O O D h + O D v O O C v y / j g r 3 j g 7 z j g r k u e z I 4 5 q 2 z L D M y f S Z x d W 9 0 O y w m c X V v d D t T Z W N 0 a W 9 u M S / j g 5 7 j g r n j g r / j g 7 z j g 4 f j g 7 z j g r 8 v 4 4 K 9 4 4 O 8 4 4 K 5 L n s y O e a t s y w z M 3 0 m c X V v d D s s J n F 1 b 3 Q 7 U 2 V j d G l v b j E v 4 4 O e 4 4 K 5 4 4 K / 4 4 O 8 4 4 O H 4 4 O 8 4 4 K / L + O C v e O D v O O C u S 5 7 M z D m r b M s M z R 9 J n F 1 b 3 Q 7 L C Z x d W 9 0 O 1 N l Y 3 R p b 2 4 x L + O D n u O C u e O C v + O D v O O D h + O D v O O C v y / j g r 3 j g 7 z j g r k u e z M x 5 q 2 z L D M 1 f S Z x d W 9 0 O y w m c X V v d D t T Z W N 0 a W 9 u M S / j g 5 7 j g r n j g r / j g 7 z j g 4 f j g 7 z j g r 8 v 4 4 K 9 4 4 O 8 4 4 K 5 L n s z M u a t s y w z N n 0 m c X V v d D s s J n F 1 b 3 Q 7 U 2 V j d G l v b j E v 4 4 O e 4 4 K 5 4 4 K / 4 4 O 8 4 4 O H 4 4 O 8 4 4 K / L + O C v e O D v O O C u S 5 7 M z P m r b M s M z d 9 J n F 1 b 3 Q 7 L C Z x d W 9 0 O 1 N l Y 3 R p b 2 4 x L + O D n u O C u e O C v + O D v O O D h + O D v O O C v y / j g r 3 j g 7 z j g r k u e z M 0 5 q 2 z L D M 4 f S Z x d W 9 0 O y w m c X V v d D t T Z W N 0 a W 9 u M S / j g 5 7 j g r n j g r / j g 7 z j g 4 f j g 7 z j g r 8 v 4 4 K 9 4 4 O 8 4 4 K 5 L n s z N e a t s y w z O X 0 m c X V v d D s s J n F 1 b 3 Q 7 U 2 V j d G l v b j E v 4 4 O e 4 4 K 5 4 4 K / 4 4 O 8 4 4 O H 4 4 O 8 4 4 K / L + O C v e O D v O O C u S 5 7 M z b m r b M s N D B 9 J n F 1 b 3 Q 7 L C Z x d W 9 0 O 1 N l Y 3 R p b 2 4 x L + O D n u O C u e O C v + O D v O O D h + O D v O O C v y / j g r 3 j g 7 z j g r k u e z M 3 5 q 2 z L D Q x f S Z x d W 9 0 O y w m c X V v d D t T Z W N 0 a W 9 u M S / j g 5 7 j g r n j g r / j g 7 z j g 4 f j g 7 z j g r 8 v 4 4 K 9 4 4 O 8 4 4 K 5 L n s z O O a t s y w 0 M n 0 m c X V v d D s s J n F 1 b 3 Q 7 U 2 V j d G l v b j E v 4 4 O e 4 4 K 5 4 4 K / 4 4 O 8 4 4 O H 4 4 O 8 4 4 K / L + O C v e O D v O O C u S 5 7 M z n m r b M s N D N 9 J n F 1 b 3 Q 7 L C Z x d W 9 0 O 1 N l Y 3 R p b 2 4 x L + O D n u O C u e O C v + O D v O O D h + O D v O O C v y / j g r 3 j g 7 z j g r k u e z Q w 5 q 2 z L D Q 0 f S Z x d W 9 0 O y w m c X V v d D t T Z W N 0 a W 9 u M S / j g 5 7 j g r n j g r / j g 7 z j g 4 f j g 7 z j g r 8 v 4 4 K 9 4 4 O 8 4 4 K 5 L n s 0 M e a t s y w 0 N X 0 m c X V v d D s s J n F 1 b 3 Q 7 U 2 V j d G l v b j E v 4 4 O e 4 4 K 5 4 4 K / 4 4 O 8 4 4 O H 4 4 O 8 4 4 K / L + O C v e O D v O O C u S 5 7 N D L m r b M s N D Z 9 J n F 1 b 3 Q 7 L C Z x d W 9 0 O 1 N l Y 3 R p b 2 4 x L + O D n u O C u e O C v + O D v O O D h + O D v O O C v y / j g r 3 j g 7 z j g r k u e z Q z 5 q 2 z L D Q 3 f S Z x d W 9 0 O y w m c X V v d D t T Z W N 0 a W 9 u M S / j g 5 7 j g r n j g r / j g 7 z j g 4 f j g 7 z j g r 8 v 4 4 K 9 4 4 O 8 4 4 K 5 L n s 0 N O a t s y w 0 O H 0 m c X V v d D s s J n F 1 b 3 Q 7 U 2 V j d G l v b j E v 4 4 O e 4 4 K 5 4 4 K / 4 4 O 8 4 4 O H 4 4 O 8 4 4 K / L + O C v e O D v O O C u S 5 7 N D X m r b M s N D l 9 J n F 1 b 3 Q 7 L C Z x d W 9 0 O 1 N l Y 3 R p b 2 4 x L + O D n u O C u e O C v + O D v O O D h + O D v O O C v y / j g r 3 j g 7 z j g r k u e z Q 2 5 q 2 z L D U w f S Z x d W 9 0 O y w m c X V v d D t T Z W N 0 a W 9 u M S / j g 5 7 j g r n j g r / j g 7 z j g 4 f j g 7 z j g r 8 v 4 4 K 9 4 4 O 8 4 4 K 5 L n s 0 N + a t s y w 1 M X 0 m c X V v d D s s J n F 1 b 3 Q 7 U 2 V j d G l v b j E v 4 4 O e 4 4 K 5 4 4 K / 4 4 O 8 4 4 O H 4 4 O 8 4 4 K / L + O C v e O D v O O C u S 5 7 N D j m r b M s N T J 9 J n F 1 b 3 Q 7 L C Z x d W 9 0 O 1 N l Y 3 R p b 2 4 x L + O D n u O C u e O C v + O D v O O D h + O D v O O C v y / j g r 3 j g 7 z j g r k u e z Q 5 5 q 2 z L D U z f S Z x d W 9 0 O y w m c X V v d D t T Z W N 0 a W 9 u M S / j g 5 7 j g r n j g r / j g 7 z j g 4 f j g 7 z j g r 8 v 4 4 K 9 4 4 O 8 4 4 K 5 L n s 1 M O a t s y w 1 N H 0 m c X V v d D s s J n F 1 b 3 Q 7 U 2 V j d G l v b j E v 4 4 O e 4 4 K 5 4 4 K / 4 4 O 8 4 4 O H 4 4 O 8 4 4 K / L + O C v e O D v O O C u S 5 7 N T H m r b M s N T V 9 J n F 1 b 3 Q 7 L C Z x d W 9 0 O 1 N l Y 3 R p b 2 4 x L + O D n u O C u e O C v + O D v O O D h + O D v O O C v y / j g r 3 j g 7 z j g r k u e z U y 5 q 2 z L D U 2 f S Z x d W 9 0 O y w m c X V v d D t T Z W N 0 a W 9 u M S / j g 5 7 j g r n j g r / j g 7 z j g 4 f j g 7 z j g r 8 v 4 4 K 9 4 4 O 8 4 4 K 5 L n s 1 M + a t s y w 1 N 3 0 m c X V v d D s s J n F 1 b 3 Q 7 U 2 V j d G l v b j E v 4 4 O e 4 4 K 5 4 4 K / 4 4 O 8 4 4 O H 4 4 O 8 4 4 K / L + O C v e O D v O O C u S 5 7 N T T m r b M s N T h 9 J n F 1 b 3 Q 7 L C Z x d W 9 0 O 1 N l Y 3 R p b 2 4 x L + O D n u O C u e O C v + O D v O O D h + O D v O O C v y / j g r 3 j g 7 z j g r k u e z U 1 5 q 2 z L D U 5 f S Z x d W 9 0 O y w m c X V v d D t T Z W N 0 a W 9 u M S / j g 5 7 j g r n j g r / j g 7 z j g 4 f j g 7 z j g r 8 v 4 4 K 9 4 4 O 8 4 4 K 5 L n s 1 N u a t s y w 2 M H 0 m c X V v d D s s J n F 1 b 3 Q 7 U 2 V j d G l v b j E v 4 4 O e 4 4 K 5 4 4 K / 4 4 O 8 4 4 O H 4 4 O 8 4 4 K / L + O C v e O D v O O C u S 5 7 N T f m r b M s N j F 9 J n F 1 b 3 Q 7 L C Z x d W 9 0 O 1 N l Y 3 R p b 2 4 x L + O D n u O C u e O C v + O D v O O D h + O D v O O C v y / j g r 3 j g 7 z j g r k u e z U 4 5 q 2 z L D Y y f S Z x d W 9 0 O y w m c X V v d D t T Z W N 0 a W 9 u M S / j g 5 7 j g r n j g r / j g 7 z j g 4 f j g 7 z j g r 8 v 4 4 K 9 4 4 O 8 4 4 K 5 L n s 1 O e a t s y w 2 M 3 0 m c X V v d D s s J n F 1 b 3 Q 7 U 2 V j d G l v b j E v 4 4 O e 4 4 K 5 4 4 K / 4 4 O 8 4 4 O H 4 4 O 8 4 4 K / L + O C v e O D v O O C u S 5 7 N j D m r b M s N j R 9 J n F 1 b 3 Q 7 L C Z x d W 9 0 O 1 N l Y 3 R p b 2 4 x L + O D n u O C u e O C v + O D v O O D h + O D v O O C v y / j g r 3 j g 7 z j g r k u e z Y x 5 q 2 z L D Y 1 f S Z x d W 9 0 O y w m c X V v d D t T Z W N 0 a W 9 u M S / j g 5 7 j g r n j g r / j g 7 z j g 4 f j g 7 z j g r 8 v 4 4 K 9 4 4 O 8 4 4 K 5 L n s 2 M u a t s y w 2 N n 0 m c X V v d D s s J n F 1 b 3 Q 7 U 2 V j d G l v b j E v 4 4 O e 4 4 K 5 4 4 K / 4 4 O 8 4 4 O H 4 4 O 8 4 4 K / L + O C v e O D v O O C u S 5 7 N j P m r b M s N j d 9 J n F 1 b 3 Q 7 L C Z x d W 9 0 O 1 N l Y 3 R p b 2 4 x L + O D n u O C u e O C v + O D v O O D h + O D v O O C v y / j g r 3 j g 7 z j g r k u e z Y 0 5 q 2 z L D Y 4 f S Z x d W 9 0 O y w m c X V v d D t T Z W N 0 a W 9 u M S / j g 5 7 j g r n j g r / j g 7 z j g 4 f j g 7 z j g r 8 v 4 4 K 9 4 4 O 8 4 4 K 5 L n s 2 N e a t s y w 2 O X 0 m c X V v d D s s J n F 1 b 3 Q 7 U 2 V j d G l v b j E v 4 4 O e 4 4 K 5 4 4 K / 4 4 O 8 4 4 O H 4 4 O 8 4 4 K / L + O C v e O D v O O C u S 5 7 N j b m r b M s N z B 9 J n F 1 b 3 Q 7 L C Z x d W 9 0 O 1 N l Y 3 R p b 2 4 x L + O D n u O C u e O C v + O D v O O D h + O D v O O C v y / j g r 3 j g 7 z j g r k u e z Y 3 5 q 2 z L D c x f S Z x d W 9 0 O y w m c X V v d D t T Z W N 0 a W 9 u M S / j g 5 7 j g r n j g r / j g 7 z j g 4 f j g 7 z j g r 8 v 4 4 K 9 4 4 O 8 4 4 K 5 L n s 2 O O a t s y w 3 M n 0 m c X V v d D s s J n F 1 b 3 Q 7 U 2 V j d G l v b j E v 4 4 O e 4 4 K 5 4 4 K / 4 4 O 8 4 4 O H 4 4 O 8 4 4 K / L + O C v e O D v O O C u S 5 7 N j n m r b M s N z N 9 J n F 1 b 3 Q 7 L C Z x d W 9 0 O 1 N l Y 3 R p b 2 4 x L + O D n u O C u e O C v + O D v O O D h + O D v O O C v y / j g r 3 j g 7 z j g r k u e z c w 5 q 2 z L D c 0 f S Z x d W 9 0 O y w m c X V v d D t T Z W N 0 a W 9 u M S / j g 5 7 j g r n j g r / j g 7 z j g 4 f j g 7 z j g r 8 v 4 4 K 9 4 4 O 8 4 4 K 5 L n s 3 M e a t s y w 3 N X 0 m c X V v d D s s J n F 1 b 3 Q 7 U 2 V j d G l v b j E v 4 4 O e 4 4 K 5 4 4 K / 4 4 O 8 4 4 O H 4 4 O 8 4 4 K / L + O C v e O D v O O C u S 5 7 N z L m r b M s N z Z 9 J n F 1 b 3 Q 7 L C Z x d W 9 0 O 1 N l Y 3 R p b 2 4 x L + O D n u O C u e O C v + O D v O O D h + O D v O O C v y / j g r 3 j g 7 z j g r k u e z c z 5 q 2 z L D c 3 f S Z x d W 9 0 O y w m c X V v d D t T Z W N 0 a W 9 u M S / j g 5 7 j g r n j g r / j g 7 z j g 4 f j g 7 z j g r 8 v 4 4 K 9 4 4 O 8 4 4 K 5 L n s 3 N O a t s y w 3 O H 0 m c X V v d D s s J n F 1 b 3 Q 7 U 2 V j d G l v b j E v 4 4 O e 4 4 K 5 4 4 K / 4 4 O 8 4 4 O H 4 4 O 8 4 4 K / L + O C v e O D v O O C u S 5 7 N z X m r b M s N z l 9 J n F 1 b 3 Q 7 L C Z x d W 9 0 O 1 N l Y 3 R p b 2 4 x L + O D n u O C u e O C v + O D v O O D h + O D v O O C v y / j g r 3 j g 7 z j g r k u e z c 2 5 q 2 z L D g w f S Z x d W 9 0 O y w m c X V v d D t T Z W N 0 a W 9 u M S / j g 5 7 j g r n j g r / j g 7 z j g 4 f j g 7 z j g r 8 v 4 4 K 9 4 4 O 8 4 4 K 5 L n s 3 N + a t s y w 4 M X 0 m c X V v d D s s J n F 1 b 3 Q 7 U 2 V j d G l v b j E v 4 4 O e 4 4 K 5 4 4 K / 4 4 O 8 4 4 O H 4 4 O 8 4 4 K / L + O C v e O D v O O C u S 5 7 N z j m r b M s O D J 9 J n F 1 b 3 Q 7 L C Z x d W 9 0 O 1 N l Y 3 R p b 2 4 x L + O D n u O C u e O C v + O D v O O D h + O D v O O C v y / j g r 3 j g 7 z j g r k u e z c 5 5 q 2 z L D g z f S Z x d W 9 0 O y w m c X V v d D t T Z W N 0 a W 9 u M S / j g 5 7 j g r n j g r / j g 7 z j g 4 f j g 7 z j g r 8 v 4 4 K 9 4 4 O 8 4 4 K 5 L n s 4 M O a t s y w 4 N H 0 m c X V v d D s s J n F 1 b 3 Q 7 U 2 V j d G l v b j E v 4 4 O e 4 4 K 5 4 4 K / 4 4 O 8 4 4 O H 4 4 O 8 4 4 K / L + O C v e O D v O O C u S 5 7 O D H m r b M s O D V 9 J n F 1 b 3 Q 7 L C Z x d W 9 0 O 1 N l Y 3 R p b 2 4 x L + O D n u O C u e O C v + O D v O O D h + O D v O O C v y / j g r 3 j g 7 z j g r k u e z g y 5 q 2 z L D g 2 f S Z x d W 9 0 O y w m c X V v d D t T Z W N 0 a W 9 u M S / j g 5 7 j g r n j g r / j g 7 z j g 4 f j g 7 z j g r 8 v 4 4 K 9 4 4 O 8 4 4 K 5 L n s 4 M + a t s y w 4 N 3 0 m c X V v d D s s J n F 1 b 3 Q 7 U 2 V j d G l v b j E v 4 4 O e 4 4 K 5 4 4 K / 4 4 O 8 4 4 O H 4 4 O 8 4 4 K / L + O C v e O D v O O C u S 5 7 O D T m r b M s O D h 9 J n F 1 b 3 Q 7 L C Z x d W 9 0 O 1 N l Y 3 R p b 2 4 x L + O D n u O C u e O C v + O D v O O D h + O D v O O C v y / j g r 3 j g 7 z j g r k u e z g 1 5 q 2 z 5 L u l 5 L i K L D g 5 f S Z x d W 9 0 O 1 0 s J n F 1 b 3 Q 7 Q 2 9 s d W 1 u Q 2 9 1 b n Q m c X V v d D s 6 O T A s J n F 1 b 3 Q 7 S 2 V 5 Q 2 9 s d W 1 u T m F t Z X M m c X V v d D s 6 W 1 0 s J n F 1 b 3 Q 7 Q 2 9 s d W 1 u S W R l b n R p d G l l c y Z x d W 9 0 O z p b J n F 1 b 3 Q 7 U 2 V j d G l v b j E v 4 4 O e 4 4 K 5 4 4 K / 4 4 O 8 4 4 O H 4 4 O 8 4 4 K / L + O C v e O D v O O C u S 5 7 6 K W / 5 p q m L D B 9 J n F 1 b 3 Q 7 L C Z x d W 9 0 O 1 N l Y 3 R p b 2 4 x L + O D n u O C u e O C v + O D v O O D h + O D v O O C v y / j g r 3 j g 7 z j g r k u e + i h j O a U v + O C u + O D s + O C v + O D v C w x f S Z x d W 9 0 O y w m c X V v d D t T Z W N 0 a W 9 u M S / j g 5 7 j g r n j g r / j g 7 z j g 4 f j g 7 z j g r 8 v 4 4 K 9 4 4 O 8 4 4 K 5 L n v n l L r k u I H n m 6 4 s M n 0 m c X V v d D s s J n F 1 b 3 Q 7 U 2 V j d G l v b j E v 4 4 O e 4 4 K 5 4 4 K / 4 4 O 8 4 4 O H 4 4 O 8 4 4 K / L + O C v e O D v O O C u S 5 7 5 o C n 5 Y i l L D N 9 J n F 1 b 3 Q 7 L C Z x d W 9 0 O 1 N l Y 3 R p b 2 4 x L + O D n u O C u e O C v + O D v O O D h + O D v O O C v y / j g r 3 j g 7 z j g r k u e z D m r b M s N H 0 m c X V v d D s s J n F 1 b 3 Q 7 U 2 V j d G l v b j E v 4 4 O e 4 4 K 5 4 4 K / 4 4 O 8 4 4 O H 4 4 O 8 4 4 K / L + O C v e O D v O O C u S 5 7 M e a t s y w 1 f S Z x d W 9 0 O y w m c X V v d D t T Z W N 0 a W 9 u M S / j g 5 7 j g r n j g r / j g 7 z j g 4 f j g 7 z j g r 8 v 4 4 K 9 4 4 O 8 4 4 K 5 L n s y 5 q 2 z L D Z 9 J n F 1 b 3 Q 7 L C Z x d W 9 0 O 1 N l Y 3 R p b 2 4 x L + O D n u O C u e O C v + O D v O O D h + O D v O O C v y / j g r 3 j g 7 z j g r k u e z P m r b M s N 3 0 m c X V v d D s s J n F 1 b 3 Q 7 U 2 V j d G l v b j E v 4 4 O e 4 4 K 5 4 4 K / 4 4 O 8 4 4 O H 4 4 O 8 4 4 K / L + O C v e O D v O O C u S 5 7 N O a t s y w 4 f S Z x d W 9 0 O y w m c X V v d D t T Z W N 0 a W 9 u M S / j g 5 7 j g r n j g r / j g 7 z j g 4 f j g 7 z j g r 8 v 4 4 K 9 4 4 O 8 4 4 K 5 L n s 1 5 q 2 z L D l 9 J n F 1 b 3 Q 7 L C Z x d W 9 0 O 1 N l Y 3 R p b 2 4 x L + O D n u O C u e O C v + O D v O O D h + O D v O O C v y / j g r 3 j g 7 z j g r k u e z b m r b M s M T B 9 J n F 1 b 3 Q 7 L C Z x d W 9 0 O 1 N l Y 3 R p b 2 4 x L + O D n u O C u e O C v + O D v O O D h + O D v O O C v y / j g r 3 j g 7 z j g r k u e z f m r b M s M T F 9 J n F 1 b 3 Q 7 L C Z x d W 9 0 O 1 N l Y 3 R p b 2 4 x L + O D n u O C u e O C v + O D v O O D h + O D v O O C v y / j g r 3 j g 7 z j g r k u e z j m r b M s M T J 9 J n F 1 b 3 Q 7 L C Z x d W 9 0 O 1 N l Y 3 R p b 2 4 x L + O D n u O C u e O C v + O D v O O D h + O D v O O C v y / j g r 3 j g 7 z j g r k u e z n m r b M s M T N 9 J n F 1 b 3 Q 7 L C Z x d W 9 0 O 1 N l Y 3 R p b 2 4 x L + O D n u O C u e O C v + O D v O O D h + O D v O O C v y / j g r 3 j g 7 z j g r k u e z E w 5 q 2 z L D E 0 f S Z x d W 9 0 O y w m c X V v d D t T Z W N 0 a W 9 u M S / j g 5 7 j g r n j g r / j g 7 z j g 4 f j g 7 z j g r 8 v 4 4 K 9 4 4 O 8 4 4 K 5 L n s x M e a t s y w x N X 0 m c X V v d D s s J n F 1 b 3 Q 7 U 2 V j d G l v b j E v 4 4 O e 4 4 K 5 4 4 K / 4 4 O 8 4 4 O H 4 4 O 8 4 4 K / L + O C v e O D v O O C u S 5 7 M T L m r b M s M T Z 9 J n F 1 b 3 Q 7 L C Z x d W 9 0 O 1 N l Y 3 R p b 2 4 x L + O D n u O C u e O C v + O D v O O D h + O D v O O C v y / j g r 3 j g 7 z j g r k u e z E z 5 q 2 z L D E 3 f S Z x d W 9 0 O y w m c X V v d D t T Z W N 0 a W 9 u M S / j g 5 7 j g r n j g r / j g 7 z j g 4 f j g 7 z j g r 8 v 4 4 K 9 4 4 O 8 4 4 K 5 L n s x N O a t s y w x O H 0 m c X V v d D s s J n F 1 b 3 Q 7 U 2 V j d G l v b j E v 4 4 O e 4 4 K 5 4 4 K / 4 4 O 8 4 4 O H 4 4 O 8 4 4 K / L + O C v e O D v O O C u S 5 7 M T X m r b M s M T l 9 J n F 1 b 3 Q 7 L C Z x d W 9 0 O 1 N l Y 3 R p b 2 4 x L + O D n u O C u e O C v + O D v O O D h + O D v O O C v y / j g r 3 j g 7 z j g r k u e z E 2 5 q 2 z L D I w f S Z x d W 9 0 O y w m c X V v d D t T Z W N 0 a W 9 u M S / j g 5 7 j g r n j g r / j g 7 z j g 4 f j g 7 z j g r 8 v 4 4 K 9 4 4 O 8 4 4 K 5 L n s x N + a t s y w y M X 0 m c X V v d D s s J n F 1 b 3 Q 7 U 2 V j d G l v b j E v 4 4 O e 4 4 K 5 4 4 K / 4 4 O 8 4 4 O H 4 4 O 8 4 4 K / L + O C v e O D v O O C u S 5 7 M T j m r b M s M j J 9 J n F 1 b 3 Q 7 L C Z x d W 9 0 O 1 N l Y 3 R p b 2 4 x L + O D n u O C u e O C v + O D v O O D h + O D v O O C v y / j g r 3 j g 7 z j g r k u e z E 5 5 q 2 z L D I z f S Z x d W 9 0 O y w m c X V v d D t T Z W N 0 a W 9 u M S / j g 5 7 j g r n j g r / j g 7 z j g 4 f j g 7 z j g r 8 v 4 4 K 9 4 4 O 8 4 4 K 5 L n s y M O a t s y w y N H 0 m c X V v d D s s J n F 1 b 3 Q 7 U 2 V j d G l v b j E v 4 4 O e 4 4 K 5 4 4 K / 4 4 O 8 4 4 O H 4 4 O 8 4 4 K / L + O C v e O D v O O C u S 5 7 M j H m r b M s M j V 9 J n F 1 b 3 Q 7 L C Z x d W 9 0 O 1 N l Y 3 R p b 2 4 x L + O D n u O C u e O C v + O D v O O D h + O D v O O C v y / j g r 3 j g 7 z j g r k u e z I y 5 q 2 z L D I 2 f S Z x d W 9 0 O y w m c X V v d D t T Z W N 0 a W 9 u M S / j g 5 7 j g r n j g r / j g 7 z j g 4 f j g 7 z j g r 8 v 4 4 K 9 4 4 O 8 4 4 K 5 L n s y M + a t s y w y N 3 0 m c X V v d D s s J n F 1 b 3 Q 7 U 2 V j d G l v b j E v 4 4 O e 4 4 K 5 4 4 K / 4 4 O 8 4 4 O H 4 4 O 8 4 4 K / L + O C v e O D v O O C u S 5 7 M j T m r b M s M j h 9 J n F 1 b 3 Q 7 L C Z x d W 9 0 O 1 N l Y 3 R p b 2 4 x L + O D n u O C u e O C v + O D v O O D h + O D v O O C v y / j g r 3 j g 7 z j g r k u e z I 1 5 q 2 z L D I 5 f S Z x d W 9 0 O y w m c X V v d D t T Z W N 0 a W 9 u M S / j g 5 7 j g r n j g r / j g 7 z j g 4 f j g 7 z j g r 8 v 4 4 K 9 4 4 O 8 4 4 K 5 L n s y N u a t s y w z M H 0 m c X V v d D s s J n F 1 b 3 Q 7 U 2 V j d G l v b j E v 4 4 O e 4 4 K 5 4 4 K / 4 4 O 8 4 4 O H 4 4 O 8 4 4 K / L + O C v e O D v O O C u S 5 7 M j f m r b M s M z F 9 J n F 1 b 3 Q 7 L C Z x d W 9 0 O 1 N l Y 3 R p b 2 4 x L + O D n u O C u e O C v + O D v O O D h + O D v O O C v y / j g r 3 j g 7 z j g r k u e z I 4 5 q 2 z L D M y f S Z x d W 9 0 O y w m c X V v d D t T Z W N 0 a W 9 u M S / j g 5 7 j g r n j g r / j g 7 z j g 4 f j g 7 z j g r 8 v 4 4 K 9 4 4 O 8 4 4 K 5 L n s y O e a t s y w z M 3 0 m c X V v d D s s J n F 1 b 3 Q 7 U 2 V j d G l v b j E v 4 4 O e 4 4 K 5 4 4 K / 4 4 O 8 4 4 O H 4 4 O 8 4 4 K / L + O C v e O D v O O C u S 5 7 M z D m r b M s M z R 9 J n F 1 b 3 Q 7 L C Z x d W 9 0 O 1 N l Y 3 R p b 2 4 x L + O D n u O C u e O C v + O D v O O D h + O D v O O C v y / j g r 3 j g 7 z j g r k u e z M x 5 q 2 z L D M 1 f S Z x d W 9 0 O y w m c X V v d D t T Z W N 0 a W 9 u M S / j g 5 7 j g r n j g r / j g 7 z j g 4 f j g 7 z j g r 8 v 4 4 K 9 4 4 O 8 4 4 K 5 L n s z M u a t s y w z N n 0 m c X V v d D s s J n F 1 b 3 Q 7 U 2 V j d G l v b j E v 4 4 O e 4 4 K 5 4 4 K / 4 4 O 8 4 4 O H 4 4 O 8 4 4 K / L + O C v e O D v O O C u S 5 7 M z P m r b M s M z d 9 J n F 1 b 3 Q 7 L C Z x d W 9 0 O 1 N l Y 3 R p b 2 4 x L + O D n u O C u e O C v + O D v O O D h + O D v O O C v y / j g r 3 j g 7 z j g r k u e z M 0 5 q 2 z L D M 4 f S Z x d W 9 0 O y w m c X V v d D t T Z W N 0 a W 9 u M S / j g 5 7 j g r n j g r / j g 7 z j g 4 f j g 7 z j g r 8 v 4 4 K 9 4 4 O 8 4 4 K 5 L n s z N e a t s y w z O X 0 m c X V v d D s s J n F 1 b 3 Q 7 U 2 V j d G l v b j E v 4 4 O e 4 4 K 5 4 4 K / 4 4 O 8 4 4 O H 4 4 O 8 4 4 K / L + O C v e O D v O O C u S 5 7 M z b m r b M s N D B 9 J n F 1 b 3 Q 7 L C Z x d W 9 0 O 1 N l Y 3 R p b 2 4 x L + O D n u O C u e O C v + O D v O O D h + O D v O O C v y / j g r 3 j g 7 z j g r k u e z M 3 5 q 2 z L D Q x f S Z x d W 9 0 O y w m c X V v d D t T Z W N 0 a W 9 u M S / j g 5 7 j g r n j g r / j g 7 z j g 4 f j g 7 z j g r 8 v 4 4 K 9 4 4 O 8 4 4 K 5 L n s z O O a t s y w 0 M n 0 m c X V v d D s s J n F 1 b 3 Q 7 U 2 V j d G l v b j E v 4 4 O e 4 4 K 5 4 4 K / 4 4 O 8 4 4 O H 4 4 O 8 4 4 K / L + O C v e O D v O O C u S 5 7 M z n m r b M s N D N 9 J n F 1 b 3 Q 7 L C Z x d W 9 0 O 1 N l Y 3 R p b 2 4 x L + O D n u O C u e O C v + O D v O O D h + O D v O O C v y / j g r 3 j g 7 z j g r k u e z Q w 5 q 2 z L D Q 0 f S Z x d W 9 0 O y w m c X V v d D t T Z W N 0 a W 9 u M S / j g 5 7 j g r n j g r / j g 7 z j g 4 f j g 7 z j g r 8 v 4 4 K 9 4 4 O 8 4 4 K 5 L n s 0 M e a t s y w 0 N X 0 m c X V v d D s s J n F 1 b 3 Q 7 U 2 V j d G l v b j E v 4 4 O e 4 4 K 5 4 4 K / 4 4 O 8 4 4 O H 4 4 O 8 4 4 K / L + O C v e O D v O O C u S 5 7 N D L m r b M s N D Z 9 J n F 1 b 3 Q 7 L C Z x d W 9 0 O 1 N l Y 3 R p b 2 4 x L + O D n u O C u e O C v + O D v O O D h + O D v O O C v y / j g r 3 j g 7 z j g r k u e z Q z 5 q 2 z L D Q 3 f S Z x d W 9 0 O y w m c X V v d D t T Z W N 0 a W 9 u M S / j g 5 7 j g r n j g r / j g 7 z j g 4 f j g 7 z j g r 8 v 4 4 K 9 4 4 O 8 4 4 K 5 L n s 0 N O a t s y w 0 O H 0 m c X V v d D s s J n F 1 b 3 Q 7 U 2 V j d G l v b j E v 4 4 O e 4 4 K 5 4 4 K / 4 4 O 8 4 4 O H 4 4 O 8 4 4 K / L + O C v e O D v O O C u S 5 7 N D X m r b M s N D l 9 J n F 1 b 3 Q 7 L C Z x d W 9 0 O 1 N l Y 3 R p b 2 4 x L + O D n u O C u e O C v + O D v O O D h + O D v O O C v y / j g r 3 j g 7 z j g r k u e z Q 2 5 q 2 z L D U w f S Z x d W 9 0 O y w m c X V v d D t T Z W N 0 a W 9 u M S / j g 5 7 j g r n j g r / j g 7 z j g 4 f j g 7 z j g r 8 v 4 4 K 9 4 4 O 8 4 4 K 5 L n s 0 N + a t s y w 1 M X 0 m c X V v d D s s J n F 1 b 3 Q 7 U 2 V j d G l v b j E v 4 4 O e 4 4 K 5 4 4 K / 4 4 O 8 4 4 O H 4 4 O 8 4 4 K / L + O C v e O D v O O C u S 5 7 N D j m r b M s N T J 9 J n F 1 b 3 Q 7 L C Z x d W 9 0 O 1 N l Y 3 R p b 2 4 x L + O D n u O C u e O C v + O D v O O D h + O D v O O C v y / j g r 3 j g 7 z j g r k u e z Q 5 5 q 2 z L D U z f S Z x d W 9 0 O y w m c X V v d D t T Z W N 0 a W 9 u M S / j g 5 7 j g r n j g r / j g 7 z j g 4 f j g 7 z j g r 8 v 4 4 K 9 4 4 O 8 4 4 K 5 L n s 1 M O a t s y w 1 N H 0 m c X V v d D s s J n F 1 b 3 Q 7 U 2 V j d G l v b j E v 4 4 O e 4 4 K 5 4 4 K / 4 4 O 8 4 4 O H 4 4 O 8 4 4 K / L + O C v e O D v O O C u S 5 7 N T H m r b M s N T V 9 J n F 1 b 3 Q 7 L C Z x d W 9 0 O 1 N l Y 3 R p b 2 4 x L + O D n u O C u e O C v + O D v O O D h + O D v O O C v y / j g r 3 j g 7 z j g r k u e z U y 5 q 2 z L D U 2 f S Z x d W 9 0 O y w m c X V v d D t T Z W N 0 a W 9 u M S / j g 5 7 j g r n j g r / j g 7 z j g 4 f j g 7 z j g r 8 v 4 4 K 9 4 4 O 8 4 4 K 5 L n s 1 M + a t s y w 1 N 3 0 m c X V v d D s s J n F 1 b 3 Q 7 U 2 V j d G l v b j E v 4 4 O e 4 4 K 5 4 4 K / 4 4 O 8 4 4 O H 4 4 O 8 4 4 K / L + O C v e O D v O O C u S 5 7 N T T m r b M s N T h 9 J n F 1 b 3 Q 7 L C Z x d W 9 0 O 1 N l Y 3 R p b 2 4 x L + O D n u O C u e O C v + O D v O O D h + O D v O O C v y / j g r 3 j g 7 z j g r k u e z U 1 5 q 2 z L D U 5 f S Z x d W 9 0 O y w m c X V v d D t T Z W N 0 a W 9 u M S / j g 5 7 j g r n j g r / j g 7 z j g 4 f j g 7 z j g r 8 v 4 4 K 9 4 4 O 8 4 4 K 5 L n s 1 N u a t s y w 2 M H 0 m c X V v d D s s J n F 1 b 3 Q 7 U 2 V j d G l v b j E v 4 4 O e 4 4 K 5 4 4 K / 4 4 O 8 4 4 O H 4 4 O 8 4 4 K / L + O C v e O D v O O C u S 5 7 N T f m r b M s N j F 9 J n F 1 b 3 Q 7 L C Z x d W 9 0 O 1 N l Y 3 R p b 2 4 x L + O D n u O C u e O C v + O D v O O D h + O D v O O C v y / j g r 3 j g 7 z j g r k u e z U 4 5 q 2 z L D Y y f S Z x d W 9 0 O y w m c X V v d D t T Z W N 0 a W 9 u M S / j g 5 7 j g r n j g r / j g 7 z j g 4 f j g 7 z j g r 8 v 4 4 K 9 4 4 O 8 4 4 K 5 L n s 1 O e a t s y w 2 M 3 0 m c X V v d D s s J n F 1 b 3 Q 7 U 2 V j d G l v b j E v 4 4 O e 4 4 K 5 4 4 K / 4 4 O 8 4 4 O H 4 4 O 8 4 4 K / L + O C v e O D v O O C u S 5 7 N j D m r b M s N j R 9 J n F 1 b 3 Q 7 L C Z x d W 9 0 O 1 N l Y 3 R p b 2 4 x L + O D n u O C u e O C v + O D v O O D h + O D v O O C v y / j g r 3 j g 7 z j g r k u e z Y x 5 q 2 z L D Y 1 f S Z x d W 9 0 O y w m c X V v d D t T Z W N 0 a W 9 u M S / j g 5 7 j g r n j g r / j g 7 z j g 4 f j g 7 z j g r 8 v 4 4 K 9 4 4 O 8 4 4 K 5 L n s 2 M u a t s y w 2 N n 0 m c X V v d D s s J n F 1 b 3 Q 7 U 2 V j d G l v b j E v 4 4 O e 4 4 K 5 4 4 K / 4 4 O 8 4 4 O H 4 4 O 8 4 4 K / L + O C v e O D v O O C u S 5 7 N j P m r b M s N j d 9 J n F 1 b 3 Q 7 L C Z x d W 9 0 O 1 N l Y 3 R p b 2 4 x L + O D n u O C u e O C v + O D v O O D h + O D v O O C v y / j g r 3 j g 7 z j g r k u e z Y 0 5 q 2 z L D Y 4 f S Z x d W 9 0 O y w m c X V v d D t T Z W N 0 a W 9 u M S / j g 5 7 j g r n j g r / j g 7 z j g 4 f j g 7 z j g r 8 v 4 4 K 9 4 4 O 8 4 4 K 5 L n s 2 N e a t s y w 2 O X 0 m c X V v d D s s J n F 1 b 3 Q 7 U 2 V j d G l v b j E v 4 4 O e 4 4 K 5 4 4 K / 4 4 O 8 4 4 O H 4 4 O 8 4 4 K / L + O C v e O D v O O C u S 5 7 N j b m r b M s N z B 9 J n F 1 b 3 Q 7 L C Z x d W 9 0 O 1 N l Y 3 R p b 2 4 x L + O D n u O C u e O C v + O D v O O D h + O D v O O C v y / j g r 3 j g 7 z j g r k u e z Y 3 5 q 2 z L D c x f S Z x d W 9 0 O y w m c X V v d D t T Z W N 0 a W 9 u M S / j g 5 7 j g r n j g r / j g 7 z j g 4 f j g 7 z j g r 8 v 4 4 K 9 4 4 O 8 4 4 K 5 L n s 2 O O a t s y w 3 M n 0 m c X V v d D s s J n F 1 b 3 Q 7 U 2 V j d G l v b j E v 4 4 O e 4 4 K 5 4 4 K / 4 4 O 8 4 4 O H 4 4 O 8 4 4 K / L + O C v e O D v O O C u S 5 7 N j n m r b M s N z N 9 J n F 1 b 3 Q 7 L C Z x d W 9 0 O 1 N l Y 3 R p b 2 4 x L + O D n u O C u e O C v + O D v O O D h + O D v O O C v y / j g r 3 j g 7 z j g r k u e z c w 5 q 2 z L D c 0 f S Z x d W 9 0 O y w m c X V v d D t T Z W N 0 a W 9 u M S / j g 5 7 j g r n j g r / j g 7 z j g 4 f j g 7 z j g r 8 v 4 4 K 9 4 4 O 8 4 4 K 5 L n s 3 M e a t s y w 3 N X 0 m c X V v d D s s J n F 1 b 3 Q 7 U 2 V j d G l v b j E v 4 4 O e 4 4 K 5 4 4 K / 4 4 O 8 4 4 O H 4 4 O 8 4 4 K / L + O C v e O D v O O C u S 5 7 N z L m r b M s N z Z 9 J n F 1 b 3 Q 7 L C Z x d W 9 0 O 1 N l Y 3 R p b 2 4 x L + O D n u O C u e O C v + O D v O O D h + O D v O O C v y / j g r 3 j g 7 z j g r k u e z c z 5 q 2 z L D c 3 f S Z x d W 9 0 O y w m c X V v d D t T Z W N 0 a W 9 u M S / j g 5 7 j g r n j g r / j g 7 z j g 4 f j g 7 z j g r 8 v 4 4 K 9 4 4 O 8 4 4 K 5 L n s 3 N O a t s y w 3 O H 0 m c X V v d D s s J n F 1 b 3 Q 7 U 2 V j d G l v b j E v 4 4 O e 4 4 K 5 4 4 K / 4 4 O 8 4 4 O H 4 4 O 8 4 4 K / L + O C v e O D v O O C u S 5 7 N z X m r b M s N z l 9 J n F 1 b 3 Q 7 L C Z x d W 9 0 O 1 N l Y 3 R p b 2 4 x L + O D n u O C u e O C v + O D v O O D h + O D v O O C v y / j g r 3 j g 7 z j g r k u e z c 2 5 q 2 z L D g w f S Z x d W 9 0 O y w m c X V v d D t T Z W N 0 a W 9 u M S / j g 5 7 j g r n j g r / j g 7 z j g 4 f j g 7 z j g r 8 v 4 4 K 9 4 4 O 8 4 4 K 5 L n s 3 N + a t s y w 4 M X 0 m c X V v d D s s J n F 1 b 3 Q 7 U 2 V j d G l v b j E v 4 4 O e 4 4 K 5 4 4 K / 4 4 O 8 4 4 O H 4 4 O 8 4 4 K / L + O C v e O D v O O C u S 5 7 N z j m r b M s O D J 9 J n F 1 b 3 Q 7 L C Z x d W 9 0 O 1 N l Y 3 R p b 2 4 x L + O D n u O C u e O C v + O D v O O D h + O D v O O C v y / j g r 3 j g 7 z j g r k u e z c 5 5 q 2 z L D g z f S Z x d W 9 0 O y w m c X V v d D t T Z W N 0 a W 9 u M S / j g 5 7 j g r n j g r / j g 7 z j g 4 f j g 7 z j g r 8 v 4 4 K 9 4 4 O 8 4 4 K 5 L n s 4 M O a t s y w 4 N H 0 m c X V v d D s s J n F 1 b 3 Q 7 U 2 V j d G l v b j E v 4 4 O e 4 4 K 5 4 4 K / 4 4 O 8 4 4 O H 4 4 O 8 4 4 K / L + O C v e O D v O O C u S 5 7 O D H m r b M s O D V 9 J n F 1 b 3 Q 7 L C Z x d W 9 0 O 1 N l Y 3 R p b 2 4 x L + O D n u O C u e O C v + O D v O O D h + O D v O O C v y / j g r 3 j g 7 z j g r k u e z g y 5 q 2 z L D g 2 f S Z x d W 9 0 O y w m c X V v d D t T Z W N 0 a W 9 u M S / j g 5 7 j g r n j g r / j g 7 z j g 4 f j g 7 z j g r 8 v 4 4 K 9 4 4 O 8 4 4 K 5 L n s 4 M + a t s y w 4 N 3 0 m c X V v d D s s J n F 1 b 3 Q 7 U 2 V j d G l v b j E v 4 4 O e 4 4 K 5 4 4 K / 4 4 O 8 4 4 O H 4 4 O 8 4 4 K / L + O C v e O D v O O C u S 5 7 O D T m r b M s O D h 9 J n F 1 b 3 Q 7 L C Z x d W 9 0 O 1 N l Y 3 R p b 2 4 x L + O D n u O C u e O C v + O D v O O D h + O D v O O C v y / j g r 3 j g 7 z j g r k u e z g 1 5 q 2 z 5 L u l 5 L i K L D g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z J T g z J T l F J U U z J T g y J U I 5 J U U z J T g y J U J G J U U z J T g z J U J D J U U z J T g z J T g 3 J U U z J T g z J U J D J U U z J T g y J U J G L y V F M y U 4 M i V C R C V F M y U 4 M y V C Q y V F M y U 4 M i V C O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B P w q W l O 8 C l S a 7 y + y z o r m x F A A A A A A I A A A A A A A N m A A D A A A A A E A A A A M J G o w 2 u + l / p S O B Y m f l Y R O c A A A A A B I A A A K A A A A A Q A A A A I m 1 P 8 5 g I k f t Q J x 2 9 Y J e a i F A A A A C P N t H x U f u M B U d d s T 1 R y M v P u x q 4 E I F k i h x W 0 E K / f E 7 l c 6 / l M h D p V g 4 b b q D j B u H D v q Y n K g L r T T e b n s / v + h B f 2 3 h i L 3 l f q P u 3 J A I E g j Q O Y m R c k B Q A A A A i x 2 w k 9 v E d 2 1 i q A W p O p M e K e b K / R w = = < / D a t a M a s h u p > 
</file>

<file path=customXml/itemProps1.xml><?xml version="1.0" encoding="utf-8"?>
<ds:datastoreItem xmlns:ds="http://schemas.openxmlformats.org/officeDocument/2006/customXml" ds:itemID="{B5982433-1919-419A-A05E-D290A490AEF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13</vt:i4>
      </vt:variant>
    </vt:vector>
  </HeadingPairs>
  <TitlesOfParts>
    <vt:vector size="13" baseType="lpstr">
      <vt:lpstr>見える化（特定年）</vt:lpstr>
      <vt:lpstr>見える化（時系列）</vt:lpstr>
      <vt:lpstr>データ（特定年）</vt:lpstr>
      <vt:lpstr>データ（時系列）</vt:lpstr>
      <vt:lpstr>グラフ（時系列）</vt:lpstr>
      <vt:lpstr>各歳別人口①-1</vt:lpstr>
      <vt:lpstr>各歳別人口①-2</vt:lpstr>
      <vt:lpstr>各歳別人口②-1</vt:lpstr>
      <vt:lpstr>各歳別人口②-2</vt:lpstr>
      <vt:lpstr>各歳別人口③</vt:lpstr>
      <vt:lpstr>各歳別人口④</vt:lpstr>
      <vt:lpstr>行政センター（時系列）</vt:lpstr>
      <vt:lpstr>町丁目（時系列）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横須賀市</dc:creator>
  <cp:lastModifiedBy>統計係</cp:lastModifiedBy>
  <dcterms:created xsi:type="dcterms:W3CDTF">2021-03-30T06:25:28Z</dcterms:created>
  <dcterms:modified xsi:type="dcterms:W3CDTF">2024-02-21T06:49:17Z</dcterms:modified>
</cp:coreProperties>
</file>