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V2-FILESRV-14\fs14-e$\Redirect\9002698\Desktop\"/>
    </mc:Choice>
  </mc:AlternateContent>
  <xr:revisionPtr revIDLastSave="0" documentId="13_ncr:1_{836FBA94-9A29-4337-9889-B7935DD0EF9F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入力表" sheetId="13" r:id="rId1"/>
    <sheet name="概要表" sheetId="3" r:id="rId2"/>
    <sheet name="フローチャート" sheetId="6" r:id="rId3"/>
    <sheet name="詳細表" sheetId="4" r:id="rId4"/>
    <sheet name="結果表（107部門）" sheetId="8" r:id="rId5"/>
    <sheet name="結果表（37部門）" sheetId="9" r:id="rId6"/>
    <sheet name="結果表（13部門）" sheetId="10" r:id="rId7"/>
    <sheet name="各種係数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G117" i="4" l="1"/>
  <c r="I39" i="3" l="1"/>
  <c r="L5" i="4"/>
  <c r="H29" i="3"/>
  <c r="R5" i="6" l="1"/>
  <c r="R5" i="10" l="1"/>
  <c r="R5" i="9"/>
  <c r="R5" i="8"/>
  <c r="U5" i="4"/>
  <c r="R5" i="4"/>
  <c r="I16" i="11" l="1"/>
  <c r="I15" i="11"/>
  <c r="F117" i="4" l="1"/>
  <c r="J16" i="13"/>
  <c r="G7" i="6" l="1"/>
  <c r="H117" i="4"/>
  <c r="G12" i="6" l="1"/>
  <c r="E22" i="3"/>
  <c r="J114" i="4"/>
  <c r="K114" i="4" s="1"/>
  <c r="J110" i="4"/>
  <c r="L110" i="4" s="1"/>
  <c r="J106" i="4"/>
  <c r="K106" i="4" s="1"/>
  <c r="J102" i="4"/>
  <c r="L102" i="4" s="1"/>
  <c r="J98" i="4"/>
  <c r="K98" i="4" s="1"/>
  <c r="J94" i="4"/>
  <c r="L94" i="4" s="1"/>
  <c r="J90" i="4"/>
  <c r="K90" i="4" s="1"/>
  <c r="J86" i="4"/>
  <c r="L86" i="4" s="1"/>
  <c r="J82" i="4"/>
  <c r="J78" i="4"/>
  <c r="L78" i="4" s="1"/>
  <c r="J74" i="4"/>
  <c r="K74" i="4" s="1"/>
  <c r="J70" i="4"/>
  <c r="J66" i="4"/>
  <c r="J62" i="4"/>
  <c r="K62" i="4" s="1"/>
  <c r="J58" i="4"/>
  <c r="K58" i="4" s="1"/>
  <c r="J54" i="4"/>
  <c r="J50" i="4"/>
  <c r="J46" i="4"/>
  <c r="K46" i="4" s="1"/>
  <c r="J42" i="4"/>
  <c r="L42" i="4" s="1"/>
  <c r="J38" i="4"/>
  <c r="J34" i="4"/>
  <c r="J30" i="4"/>
  <c r="K30" i="4" s="1"/>
  <c r="J26" i="4"/>
  <c r="K26" i="4" s="1"/>
  <c r="J22" i="4"/>
  <c r="J18" i="4"/>
  <c r="J14" i="4"/>
  <c r="L14" i="4" s="1"/>
  <c r="J10" i="4"/>
  <c r="J111" i="4"/>
  <c r="K111" i="4" s="1"/>
  <c r="J103" i="4"/>
  <c r="K103" i="4" s="1"/>
  <c r="J95" i="4"/>
  <c r="K95" i="4" s="1"/>
  <c r="J87" i="4"/>
  <c r="K87" i="4" s="1"/>
  <c r="J75" i="4"/>
  <c r="L75" i="4" s="1"/>
  <c r="J67" i="4"/>
  <c r="J55" i="4"/>
  <c r="K55" i="4" s="1"/>
  <c r="J47" i="4"/>
  <c r="K47" i="4" s="1"/>
  <c r="J35" i="4"/>
  <c r="J27" i="4"/>
  <c r="J19" i="4"/>
  <c r="K19" i="4" s="1"/>
  <c r="J116" i="4"/>
  <c r="D23" i="10" s="1"/>
  <c r="J113" i="4"/>
  <c r="L113" i="4" s="1"/>
  <c r="J109" i="4"/>
  <c r="L109" i="4" s="1"/>
  <c r="J105" i="4"/>
  <c r="L105" i="4" s="1"/>
  <c r="J101" i="4"/>
  <c r="K101" i="4" s="1"/>
  <c r="J97" i="4"/>
  <c r="K97" i="4" s="1"/>
  <c r="J93" i="4"/>
  <c r="K93" i="4" s="1"/>
  <c r="J89" i="4"/>
  <c r="L89" i="4" s="1"/>
  <c r="J85" i="4"/>
  <c r="L85" i="4" s="1"/>
  <c r="J81" i="4"/>
  <c r="D17" i="10" s="1"/>
  <c r="J77" i="4"/>
  <c r="K77" i="4" s="1"/>
  <c r="J73" i="4"/>
  <c r="L73" i="4" s="1"/>
  <c r="J69" i="4"/>
  <c r="K69" i="4" s="1"/>
  <c r="J65" i="4"/>
  <c r="K65" i="4" s="1"/>
  <c r="J61" i="4"/>
  <c r="J57" i="4"/>
  <c r="L57" i="4" s="1"/>
  <c r="J53" i="4"/>
  <c r="K53" i="4" s="1"/>
  <c r="J49" i="4"/>
  <c r="K49" i="4" s="1"/>
  <c r="J45" i="4"/>
  <c r="J41" i="4"/>
  <c r="K41" i="4" s="1"/>
  <c r="J37" i="4"/>
  <c r="L37" i="4" s="1"/>
  <c r="J33" i="4"/>
  <c r="L33" i="4" s="1"/>
  <c r="J29" i="4"/>
  <c r="J25" i="4"/>
  <c r="K25" i="4" s="1"/>
  <c r="J21" i="4"/>
  <c r="K21" i="4" s="1"/>
  <c r="J17" i="4"/>
  <c r="K17" i="4" s="1"/>
  <c r="J13" i="4"/>
  <c r="J107" i="4"/>
  <c r="L107" i="4" s="1"/>
  <c r="J79" i="4"/>
  <c r="K79" i="4" s="1"/>
  <c r="J63" i="4"/>
  <c r="K63" i="4" s="1"/>
  <c r="J51" i="4"/>
  <c r="J43" i="4"/>
  <c r="K43" i="4" s="1"/>
  <c r="J31" i="4"/>
  <c r="K31" i="4" s="1"/>
  <c r="J15" i="4"/>
  <c r="K15" i="4" s="1"/>
  <c r="J112" i="4"/>
  <c r="K112" i="4" s="1"/>
  <c r="J108" i="4"/>
  <c r="K108" i="4" s="1"/>
  <c r="J104" i="4"/>
  <c r="K104" i="4" s="1"/>
  <c r="J100" i="4"/>
  <c r="K100" i="4" s="1"/>
  <c r="J96" i="4"/>
  <c r="K96" i="4" s="1"/>
  <c r="J92" i="4"/>
  <c r="K92" i="4" s="1"/>
  <c r="J88" i="4"/>
  <c r="K88" i="4" s="1"/>
  <c r="J84" i="4"/>
  <c r="K84" i="4" s="1"/>
  <c r="J80" i="4"/>
  <c r="K80" i="4" s="1"/>
  <c r="E16" i="10" s="1"/>
  <c r="J76" i="4"/>
  <c r="K76" i="4" s="1"/>
  <c r="J72" i="4"/>
  <c r="L72" i="4" s="1"/>
  <c r="J68" i="4"/>
  <c r="K68" i="4" s="1"/>
  <c r="J64" i="4"/>
  <c r="L64" i="4" s="1"/>
  <c r="J60" i="4"/>
  <c r="K60" i="4" s="1"/>
  <c r="J56" i="4"/>
  <c r="L56" i="4" s="1"/>
  <c r="J52" i="4"/>
  <c r="K52" i="4" s="1"/>
  <c r="J48" i="4"/>
  <c r="K48" i="4" s="1"/>
  <c r="J44" i="4"/>
  <c r="K44" i="4" s="1"/>
  <c r="J40" i="4"/>
  <c r="L40" i="4" s="1"/>
  <c r="J36" i="4"/>
  <c r="K36" i="4" s="1"/>
  <c r="J32" i="4"/>
  <c r="L32" i="4" s="1"/>
  <c r="J28" i="4"/>
  <c r="L28" i="4" s="1"/>
  <c r="J24" i="4"/>
  <c r="K24" i="4" s="1"/>
  <c r="J20" i="4"/>
  <c r="L20" i="4" s="1"/>
  <c r="J16" i="4"/>
  <c r="K16" i="4" s="1"/>
  <c r="J12" i="4"/>
  <c r="K12" i="4" s="1"/>
  <c r="J115" i="4"/>
  <c r="L115" i="4" s="1"/>
  <c r="J99" i="4"/>
  <c r="D21" i="10" s="1"/>
  <c r="J91" i="4"/>
  <c r="L91" i="4" s="1"/>
  <c r="J83" i="4"/>
  <c r="L83" i="4" s="1"/>
  <c r="J71" i="4"/>
  <c r="K71" i="4" s="1"/>
  <c r="J59" i="4"/>
  <c r="K59" i="4" s="1"/>
  <c r="J39" i="4"/>
  <c r="L39" i="4" s="1"/>
  <c r="J23" i="4"/>
  <c r="L23" i="4" s="1"/>
  <c r="J11" i="4"/>
  <c r="L11" i="4" s="1"/>
  <c r="L111" i="4"/>
  <c r="K86" i="4"/>
  <c r="K102" i="4"/>
  <c r="L77" i="4"/>
  <c r="L97" i="4"/>
  <c r="L100" i="4"/>
  <c r="L81" i="4"/>
  <c r="L93" i="4"/>
  <c r="K113" i="4"/>
  <c r="L103" i="4"/>
  <c r="L116" i="4"/>
  <c r="K67" i="4"/>
  <c r="L67" i="4"/>
  <c r="L82" i="4"/>
  <c r="L90" i="4"/>
  <c r="L98" i="4"/>
  <c r="L106" i="4"/>
  <c r="L114" i="4"/>
  <c r="K109" i="4"/>
  <c r="K35" i="4"/>
  <c r="L35" i="4"/>
  <c r="K51" i="4"/>
  <c r="L51" i="4"/>
  <c r="K18" i="4"/>
  <c r="L18" i="4"/>
  <c r="K34" i="4"/>
  <c r="L34" i="4"/>
  <c r="K50" i="4"/>
  <c r="L50" i="4"/>
  <c r="K66" i="4"/>
  <c r="L66" i="4"/>
  <c r="K13" i="4"/>
  <c r="L13" i="4"/>
  <c r="K29" i="4"/>
  <c r="L29" i="4"/>
  <c r="K45" i="4"/>
  <c r="L45" i="4"/>
  <c r="K61" i="4"/>
  <c r="L61" i="4"/>
  <c r="K22" i="4"/>
  <c r="L22" i="4"/>
  <c r="K38" i="4"/>
  <c r="L38" i="4"/>
  <c r="K54" i="4"/>
  <c r="L54" i="4"/>
  <c r="K70" i="4"/>
  <c r="L70" i="4"/>
  <c r="K27" i="4"/>
  <c r="L27" i="4"/>
  <c r="K20" i="4"/>
  <c r="K75" i="4"/>
  <c r="K82" i="4"/>
  <c r="L26" i="4"/>
  <c r="K42" i="4"/>
  <c r="L58" i="4"/>
  <c r="K81" i="4"/>
  <c r="L52" i="4" l="1"/>
  <c r="L68" i="4"/>
  <c r="L36" i="4"/>
  <c r="K33" i="4"/>
  <c r="K99" i="4"/>
  <c r="L84" i="4"/>
  <c r="K72" i="4"/>
  <c r="L99" i="4"/>
  <c r="K37" i="4"/>
  <c r="L69" i="4"/>
  <c r="L31" i="4"/>
  <c r="L21" i="4"/>
  <c r="D18" i="10"/>
  <c r="K116" i="4"/>
  <c r="L53" i="4"/>
  <c r="L47" i="4"/>
  <c r="L74" i="4"/>
  <c r="L87" i="4"/>
  <c r="F18" i="10"/>
  <c r="L60" i="4"/>
  <c r="L65" i="4"/>
  <c r="K40" i="4"/>
  <c r="K56" i="4"/>
  <c r="L63" i="4"/>
  <c r="L15" i="4"/>
  <c r="L49" i="4"/>
  <c r="L24" i="4"/>
  <c r="L59" i="4"/>
  <c r="L17" i="4"/>
  <c r="K28" i="4"/>
  <c r="L12" i="4"/>
  <c r="L76" i="4"/>
  <c r="F15" i="10" s="1"/>
  <c r="L44" i="4"/>
  <c r="L108" i="4"/>
  <c r="L92" i="4"/>
  <c r="K85" i="4"/>
  <c r="K11" i="4"/>
  <c r="K23" i="4"/>
  <c r="L71" i="4"/>
  <c r="K64" i="4"/>
  <c r="K32" i="4"/>
  <c r="L41" i="4"/>
  <c r="K73" i="4"/>
  <c r="E14" i="10" s="1"/>
  <c r="K83" i="4"/>
  <c r="E18" i="10" s="1"/>
  <c r="K14" i="4"/>
  <c r="L96" i="4"/>
  <c r="K57" i="4"/>
  <c r="L43" i="4"/>
  <c r="K94" i="4"/>
  <c r="E20" i="10" s="1"/>
  <c r="L46" i="4"/>
  <c r="D13" i="10"/>
  <c r="K39" i="4"/>
  <c r="D15" i="10"/>
  <c r="K107" i="4"/>
  <c r="L88" i="4"/>
  <c r="F19" i="10" s="1"/>
  <c r="L101" i="4"/>
  <c r="L79" i="4"/>
  <c r="L80" i="4"/>
  <c r="L16" i="4"/>
  <c r="D22" i="10"/>
  <c r="K105" i="4"/>
  <c r="D19" i="10"/>
  <c r="L62" i="4"/>
  <c r="L95" i="4"/>
  <c r="L25" i="4"/>
  <c r="L48" i="4"/>
  <c r="L55" i="4"/>
  <c r="K78" i="4"/>
  <c r="E15" i="10" s="1"/>
  <c r="D12" i="10"/>
  <c r="D20" i="10"/>
  <c r="L19" i="4"/>
  <c r="L30" i="4"/>
  <c r="K91" i="4"/>
  <c r="D11" i="10"/>
  <c r="L112" i="4"/>
  <c r="D14" i="10"/>
  <c r="D16" i="10"/>
  <c r="K110" i="4"/>
  <c r="K89" i="4"/>
  <c r="K115" i="4"/>
  <c r="L104" i="4"/>
  <c r="L10" i="4"/>
  <c r="K10" i="4"/>
  <c r="E23" i="10"/>
  <c r="F21" i="10"/>
  <c r="E17" i="10"/>
  <c r="E12" i="10"/>
  <c r="E21" i="10"/>
  <c r="F23" i="10"/>
  <c r="F17" i="10"/>
  <c r="B13" i="3"/>
  <c r="B7" i="3"/>
  <c r="F14" i="10" l="1"/>
  <c r="F16" i="10"/>
  <c r="F12" i="10"/>
  <c r="F20" i="10"/>
  <c r="F11" i="10"/>
  <c r="F22" i="10"/>
  <c r="E13" i="10"/>
  <c r="E11" i="10"/>
  <c r="E19" i="10"/>
  <c r="F13" i="10"/>
  <c r="E22" i="10"/>
  <c r="D12" i="9"/>
  <c r="E12" i="9"/>
  <c r="F12" i="9"/>
  <c r="D13" i="9"/>
  <c r="E13" i="9"/>
  <c r="F13" i="9"/>
  <c r="D14" i="9"/>
  <c r="E14" i="9"/>
  <c r="F14" i="9"/>
  <c r="D15" i="9"/>
  <c r="E15" i="9"/>
  <c r="F15" i="9"/>
  <c r="D16" i="9"/>
  <c r="E16" i="9"/>
  <c r="F16" i="9"/>
  <c r="D17" i="9"/>
  <c r="E17" i="9"/>
  <c r="F17" i="9"/>
  <c r="D18" i="9"/>
  <c r="E18" i="9"/>
  <c r="F18" i="9"/>
  <c r="D19" i="9"/>
  <c r="E19" i="9"/>
  <c r="F19" i="9"/>
  <c r="D20" i="9"/>
  <c r="E20" i="9"/>
  <c r="F20" i="9"/>
  <c r="D21" i="9"/>
  <c r="E21" i="9"/>
  <c r="F21" i="9"/>
  <c r="D22" i="9"/>
  <c r="E22" i="9"/>
  <c r="F22" i="9"/>
  <c r="D23" i="9"/>
  <c r="E23" i="9"/>
  <c r="F23" i="9"/>
  <c r="D24" i="9"/>
  <c r="E24" i="9"/>
  <c r="F24" i="9"/>
  <c r="D25" i="9"/>
  <c r="E25" i="9"/>
  <c r="F25" i="9"/>
  <c r="D26" i="9"/>
  <c r="E26" i="9"/>
  <c r="F26" i="9"/>
  <c r="D27" i="9"/>
  <c r="E27" i="9"/>
  <c r="F27" i="9"/>
  <c r="D28" i="9"/>
  <c r="E28" i="9"/>
  <c r="F28" i="9"/>
  <c r="D29" i="9"/>
  <c r="E29" i="9"/>
  <c r="F29" i="9"/>
  <c r="D30" i="9"/>
  <c r="E30" i="9"/>
  <c r="F30" i="9"/>
  <c r="D32" i="9"/>
  <c r="E32" i="9"/>
  <c r="F32" i="9"/>
  <c r="D33" i="9"/>
  <c r="E33" i="9"/>
  <c r="F33" i="9"/>
  <c r="D34" i="9"/>
  <c r="E34" i="9"/>
  <c r="F34" i="9"/>
  <c r="D35" i="9"/>
  <c r="E35" i="9"/>
  <c r="F35" i="9"/>
  <c r="D36" i="9"/>
  <c r="E36" i="9"/>
  <c r="F36" i="9"/>
  <c r="D37" i="9"/>
  <c r="E37" i="9"/>
  <c r="F37" i="9"/>
  <c r="D38" i="9"/>
  <c r="E38" i="9"/>
  <c r="F38" i="9"/>
  <c r="D39" i="9"/>
  <c r="E39" i="9"/>
  <c r="F39" i="9"/>
  <c r="D40" i="9"/>
  <c r="E40" i="9"/>
  <c r="F40" i="9"/>
  <c r="D41" i="9"/>
  <c r="E41" i="9"/>
  <c r="F41" i="9"/>
  <c r="D42" i="9"/>
  <c r="E42" i="9"/>
  <c r="F42" i="9"/>
  <c r="D43" i="9"/>
  <c r="E43" i="9"/>
  <c r="F43" i="9"/>
  <c r="D44" i="9"/>
  <c r="E44" i="9"/>
  <c r="F44" i="9"/>
  <c r="D45" i="9"/>
  <c r="E45" i="9"/>
  <c r="F45" i="9"/>
  <c r="D46" i="9"/>
  <c r="E46" i="9"/>
  <c r="F46" i="9"/>
  <c r="D47" i="9"/>
  <c r="E47" i="9"/>
  <c r="F47" i="9"/>
  <c r="F11" i="9"/>
  <c r="E11" i="9"/>
  <c r="D11" i="9"/>
  <c r="D12" i="8" l="1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2" i="8"/>
  <c r="E42" i="8"/>
  <c r="F42" i="8"/>
  <c r="D43" i="8"/>
  <c r="E43" i="8"/>
  <c r="F43" i="8"/>
  <c r="D44" i="8"/>
  <c r="E44" i="8"/>
  <c r="F44" i="8"/>
  <c r="D45" i="8"/>
  <c r="E45" i="8"/>
  <c r="F45" i="8"/>
  <c r="D46" i="8"/>
  <c r="E46" i="8"/>
  <c r="F46" i="8"/>
  <c r="D47" i="8"/>
  <c r="E47" i="8"/>
  <c r="F47" i="8"/>
  <c r="D48" i="8"/>
  <c r="E48" i="8"/>
  <c r="F48" i="8"/>
  <c r="D49" i="8"/>
  <c r="E49" i="8"/>
  <c r="F49" i="8"/>
  <c r="D50" i="8"/>
  <c r="E50" i="8"/>
  <c r="F50" i="8"/>
  <c r="D51" i="8"/>
  <c r="E51" i="8"/>
  <c r="F51" i="8"/>
  <c r="D52" i="8"/>
  <c r="E52" i="8"/>
  <c r="F52" i="8"/>
  <c r="D53" i="8"/>
  <c r="E53" i="8"/>
  <c r="F53" i="8"/>
  <c r="D54" i="8"/>
  <c r="E54" i="8"/>
  <c r="F54" i="8"/>
  <c r="D55" i="8"/>
  <c r="E55" i="8"/>
  <c r="F55" i="8"/>
  <c r="D56" i="8"/>
  <c r="E56" i="8"/>
  <c r="F56" i="8"/>
  <c r="D57" i="8"/>
  <c r="E57" i="8"/>
  <c r="F57" i="8"/>
  <c r="D58" i="8"/>
  <c r="E58" i="8"/>
  <c r="F58" i="8"/>
  <c r="D59" i="8"/>
  <c r="E59" i="8"/>
  <c r="F59" i="8"/>
  <c r="D60" i="8"/>
  <c r="E60" i="8"/>
  <c r="F60" i="8"/>
  <c r="D61" i="8"/>
  <c r="E61" i="8"/>
  <c r="F61" i="8"/>
  <c r="D62" i="8"/>
  <c r="E62" i="8"/>
  <c r="F62" i="8"/>
  <c r="D63" i="8"/>
  <c r="E63" i="8"/>
  <c r="F63" i="8"/>
  <c r="D64" i="8"/>
  <c r="E64" i="8"/>
  <c r="F64" i="8"/>
  <c r="D65" i="8"/>
  <c r="E65" i="8"/>
  <c r="F65" i="8"/>
  <c r="D66" i="8"/>
  <c r="E66" i="8"/>
  <c r="F66" i="8"/>
  <c r="D67" i="8"/>
  <c r="E67" i="8"/>
  <c r="F67" i="8"/>
  <c r="D68" i="8"/>
  <c r="E68" i="8"/>
  <c r="F68" i="8"/>
  <c r="D69" i="8"/>
  <c r="E69" i="8"/>
  <c r="F69" i="8"/>
  <c r="D70" i="8"/>
  <c r="E70" i="8"/>
  <c r="F70" i="8"/>
  <c r="D71" i="8"/>
  <c r="E71" i="8"/>
  <c r="F71" i="8"/>
  <c r="D72" i="8"/>
  <c r="E72" i="8"/>
  <c r="F72" i="8"/>
  <c r="D74" i="8"/>
  <c r="E74" i="8"/>
  <c r="F74" i="8"/>
  <c r="E75" i="8"/>
  <c r="F75" i="8"/>
  <c r="E76" i="8"/>
  <c r="F76" i="8"/>
  <c r="D77" i="8"/>
  <c r="E77" i="8"/>
  <c r="F77" i="8"/>
  <c r="D78" i="8"/>
  <c r="E78" i="8"/>
  <c r="F78" i="8"/>
  <c r="D79" i="8"/>
  <c r="E79" i="8"/>
  <c r="F79" i="8"/>
  <c r="D80" i="8"/>
  <c r="E80" i="8"/>
  <c r="F80" i="8"/>
  <c r="D81" i="8"/>
  <c r="E81" i="8"/>
  <c r="F81" i="8"/>
  <c r="D82" i="8"/>
  <c r="E82" i="8"/>
  <c r="F82" i="8"/>
  <c r="D83" i="8"/>
  <c r="E83" i="8"/>
  <c r="F83" i="8"/>
  <c r="D84" i="8"/>
  <c r="E84" i="8"/>
  <c r="F84" i="8"/>
  <c r="D85" i="8"/>
  <c r="E85" i="8"/>
  <c r="F85" i="8"/>
  <c r="D86" i="8"/>
  <c r="E86" i="8"/>
  <c r="F86" i="8"/>
  <c r="D87" i="8"/>
  <c r="E87" i="8"/>
  <c r="F87" i="8"/>
  <c r="D88" i="8"/>
  <c r="E88" i="8"/>
  <c r="F88" i="8"/>
  <c r="D89" i="8"/>
  <c r="E89" i="8"/>
  <c r="F89" i="8"/>
  <c r="D90" i="8"/>
  <c r="E90" i="8"/>
  <c r="F90" i="8"/>
  <c r="D91" i="8"/>
  <c r="E91" i="8"/>
  <c r="F91" i="8"/>
  <c r="D92" i="8"/>
  <c r="E92" i="8"/>
  <c r="F92" i="8"/>
  <c r="D93" i="8"/>
  <c r="E93" i="8"/>
  <c r="F93" i="8"/>
  <c r="D94" i="8"/>
  <c r="E94" i="8"/>
  <c r="F94" i="8"/>
  <c r="D95" i="8"/>
  <c r="E95" i="8"/>
  <c r="F95" i="8"/>
  <c r="D96" i="8"/>
  <c r="E96" i="8"/>
  <c r="F96" i="8"/>
  <c r="D97" i="8"/>
  <c r="E97" i="8"/>
  <c r="F97" i="8"/>
  <c r="D98" i="8"/>
  <c r="E98" i="8"/>
  <c r="F98" i="8"/>
  <c r="D99" i="8"/>
  <c r="E99" i="8"/>
  <c r="F99" i="8"/>
  <c r="D100" i="8"/>
  <c r="E100" i="8"/>
  <c r="F100" i="8"/>
  <c r="D101" i="8"/>
  <c r="E101" i="8"/>
  <c r="F101" i="8"/>
  <c r="D102" i="8"/>
  <c r="E102" i="8"/>
  <c r="F102" i="8"/>
  <c r="D103" i="8"/>
  <c r="E103" i="8"/>
  <c r="F103" i="8"/>
  <c r="D104" i="8"/>
  <c r="E104" i="8"/>
  <c r="F104" i="8"/>
  <c r="D105" i="8"/>
  <c r="E105" i="8"/>
  <c r="F105" i="8"/>
  <c r="D106" i="8"/>
  <c r="E106" i="8"/>
  <c r="F106" i="8"/>
  <c r="D107" i="8"/>
  <c r="E107" i="8"/>
  <c r="F107" i="8"/>
  <c r="D108" i="8"/>
  <c r="E108" i="8"/>
  <c r="F108" i="8"/>
  <c r="D109" i="8"/>
  <c r="E109" i="8"/>
  <c r="F109" i="8"/>
  <c r="D110" i="8"/>
  <c r="E110" i="8"/>
  <c r="F110" i="8"/>
  <c r="D111" i="8"/>
  <c r="E111" i="8"/>
  <c r="F111" i="8"/>
  <c r="D112" i="8"/>
  <c r="E112" i="8"/>
  <c r="F112" i="8"/>
  <c r="D113" i="8"/>
  <c r="E113" i="8"/>
  <c r="F113" i="8"/>
  <c r="D114" i="8"/>
  <c r="E114" i="8"/>
  <c r="F114" i="8"/>
  <c r="D115" i="8"/>
  <c r="E115" i="8"/>
  <c r="F115" i="8"/>
  <c r="D116" i="8"/>
  <c r="E116" i="8"/>
  <c r="F116" i="8"/>
  <c r="D117" i="8"/>
  <c r="E117" i="8"/>
  <c r="F117" i="8"/>
  <c r="F11" i="8"/>
  <c r="E11" i="8"/>
  <c r="D11" i="8"/>
  <c r="D76" i="8"/>
  <c r="D75" i="8"/>
  <c r="M117" i="4" l="1"/>
  <c r="E23" i="3"/>
  <c r="Y11" i="4"/>
  <c r="Y15" i="4"/>
  <c r="Y19" i="4"/>
  <c r="Y23" i="4"/>
  <c r="Y27" i="4"/>
  <c r="Y31" i="4"/>
  <c r="Y35" i="4"/>
  <c r="Y39" i="4"/>
  <c r="Y43" i="4"/>
  <c r="Y47" i="4"/>
  <c r="Y51" i="4"/>
  <c r="Y55" i="4"/>
  <c r="Y59" i="4"/>
  <c r="Y63" i="4"/>
  <c r="Y67" i="4"/>
  <c r="Y71" i="4"/>
  <c r="Y75" i="4"/>
  <c r="Y79" i="4"/>
  <c r="Y83" i="4"/>
  <c r="Y87" i="4"/>
  <c r="Y91" i="4"/>
  <c r="Y95" i="4"/>
  <c r="Y99" i="4"/>
  <c r="Y103" i="4"/>
  <c r="Y107" i="4"/>
  <c r="Y111" i="4"/>
  <c r="Y115" i="4"/>
  <c r="Y14" i="4"/>
  <c r="Y18" i="4"/>
  <c r="Y22" i="4"/>
  <c r="Y26" i="4"/>
  <c r="Y30" i="4"/>
  <c r="Y34" i="4"/>
  <c r="Y38" i="4"/>
  <c r="Y42" i="4"/>
  <c r="Y46" i="4"/>
  <c r="Y50" i="4"/>
  <c r="Y54" i="4"/>
  <c r="Y58" i="4"/>
  <c r="Y62" i="4"/>
  <c r="Y66" i="4"/>
  <c r="Y70" i="4"/>
  <c r="Y74" i="4"/>
  <c r="Y78" i="4"/>
  <c r="Y82" i="4"/>
  <c r="Y86" i="4"/>
  <c r="Y90" i="4"/>
  <c r="Y94" i="4"/>
  <c r="Y98" i="4"/>
  <c r="Y102" i="4"/>
  <c r="Y106" i="4"/>
  <c r="Y110" i="4"/>
  <c r="Y114" i="4"/>
  <c r="Y13" i="4"/>
  <c r="Y17" i="4"/>
  <c r="Y21" i="4"/>
  <c r="Y25" i="4"/>
  <c r="Y29" i="4"/>
  <c r="Y33" i="4"/>
  <c r="Y37" i="4"/>
  <c r="Y41" i="4"/>
  <c r="Y45" i="4"/>
  <c r="Y49" i="4"/>
  <c r="Y53" i="4"/>
  <c r="Y57" i="4"/>
  <c r="Y61" i="4"/>
  <c r="Y65" i="4"/>
  <c r="Y69" i="4"/>
  <c r="Y73" i="4"/>
  <c r="Y77" i="4"/>
  <c r="Y81" i="4"/>
  <c r="Y85" i="4"/>
  <c r="Y89" i="4"/>
  <c r="Y93" i="4"/>
  <c r="Y97" i="4"/>
  <c r="Y101" i="4"/>
  <c r="Y105" i="4"/>
  <c r="Y109" i="4"/>
  <c r="Y113" i="4"/>
  <c r="Y116" i="4"/>
  <c r="H23" i="10" s="1"/>
  <c r="Y12" i="4"/>
  <c r="Y28" i="4"/>
  <c r="Y44" i="4"/>
  <c r="Y60" i="4"/>
  <c r="Y76" i="4"/>
  <c r="Y92" i="4"/>
  <c r="Y108" i="4"/>
  <c r="Y24" i="4"/>
  <c r="Y40" i="4"/>
  <c r="Y56" i="4"/>
  <c r="Y88" i="4"/>
  <c r="Y104" i="4"/>
  <c r="Y20" i="4"/>
  <c r="Y36" i="4"/>
  <c r="Y52" i="4"/>
  <c r="Y68" i="4"/>
  <c r="Y84" i="4"/>
  <c r="Y100" i="4"/>
  <c r="Y16" i="4"/>
  <c r="Y80" i="4"/>
  <c r="Y10" i="4"/>
  <c r="Y96" i="4"/>
  <c r="Y64" i="4"/>
  <c r="Y48" i="4"/>
  <c r="Y112" i="4"/>
  <c r="Y32" i="4"/>
  <c r="H15" i="10" l="1"/>
  <c r="H16" i="10"/>
  <c r="H17" i="10"/>
  <c r="H21" i="10"/>
  <c r="H11" i="10"/>
  <c r="H12" i="10"/>
  <c r="H13" i="10"/>
  <c r="H20" i="10"/>
  <c r="H22" i="10"/>
  <c r="H19" i="10"/>
  <c r="H18" i="10"/>
  <c r="H33" i="8"/>
  <c r="H11" i="9"/>
  <c r="H11" i="8"/>
  <c r="H17" i="8"/>
  <c r="H69" i="8"/>
  <c r="H61" i="8"/>
  <c r="H106" i="8"/>
  <c r="H90" i="8"/>
  <c r="H74" i="8"/>
  <c r="H26" i="9"/>
  <c r="H58" i="8"/>
  <c r="H42" i="8"/>
  <c r="H26" i="8"/>
  <c r="H111" i="8"/>
  <c r="H39" i="9"/>
  <c r="H95" i="8"/>
  <c r="H33" i="9"/>
  <c r="H79" i="8"/>
  <c r="H63" i="8"/>
  <c r="H20" i="9"/>
  <c r="H47" i="8"/>
  <c r="H31" i="8"/>
  <c r="H15" i="8"/>
  <c r="H45" i="9"/>
  <c r="H112" i="8"/>
  <c r="H96" i="8"/>
  <c r="H34" i="9"/>
  <c r="H80" i="8"/>
  <c r="H28" i="9"/>
  <c r="H64" i="8"/>
  <c r="H48" i="8"/>
  <c r="H32" i="8"/>
  <c r="H12" i="9"/>
  <c r="H16" i="8"/>
  <c r="H49" i="8"/>
  <c r="H35" i="9"/>
  <c r="H81" i="8"/>
  <c r="H85" i="8"/>
  <c r="H21" i="8"/>
  <c r="H89" i="8"/>
  <c r="H15" i="9"/>
  <c r="H25" i="8"/>
  <c r="H32" i="9"/>
  <c r="H77" i="8"/>
  <c r="H13" i="8"/>
  <c r="H110" i="8"/>
  <c r="H94" i="8"/>
  <c r="H78" i="8"/>
  <c r="H62" i="8"/>
  <c r="H46" i="8"/>
  <c r="H16" i="9"/>
  <c r="H30" i="8"/>
  <c r="H14" i="8"/>
  <c r="H115" i="8"/>
  <c r="H99" i="8"/>
  <c r="H37" i="9"/>
  <c r="H83" i="8"/>
  <c r="H67" i="8"/>
  <c r="H21" i="9"/>
  <c r="H51" i="8"/>
  <c r="H35" i="8"/>
  <c r="H13" i="9"/>
  <c r="H19" i="8"/>
  <c r="H116" i="8"/>
  <c r="H40" i="9"/>
  <c r="H100" i="8"/>
  <c r="H84" i="8"/>
  <c r="H68" i="8"/>
  <c r="H52" i="8"/>
  <c r="H36" i="8"/>
  <c r="H20" i="8"/>
  <c r="H113" i="8"/>
  <c r="H65" i="8"/>
  <c r="H41" i="9"/>
  <c r="H101" i="8"/>
  <c r="H37" i="8"/>
  <c r="H105" i="8"/>
  <c r="H41" i="8"/>
  <c r="H93" i="8"/>
  <c r="H30" i="9"/>
  <c r="H29" i="8"/>
  <c r="H114" i="8"/>
  <c r="H98" i="8"/>
  <c r="H36" i="9"/>
  <c r="H82" i="8"/>
  <c r="H29" i="9"/>
  <c r="H66" i="8"/>
  <c r="H50" i="8"/>
  <c r="H34" i="8"/>
  <c r="H18" i="8"/>
  <c r="H42" i="9"/>
  <c r="H103" i="8"/>
  <c r="H87" i="8"/>
  <c r="H71" i="8"/>
  <c r="H23" i="9"/>
  <c r="H55" i="8"/>
  <c r="H39" i="8"/>
  <c r="H14" i="9"/>
  <c r="H23" i="8"/>
  <c r="H104" i="8"/>
  <c r="H88" i="8"/>
  <c r="H72" i="8"/>
  <c r="H24" i="9"/>
  <c r="H56" i="8"/>
  <c r="H18" i="9"/>
  <c r="H40" i="8"/>
  <c r="H24" i="8"/>
  <c r="H97" i="8"/>
  <c r="H46" i="9"/>
  <c r="H22" i="9"/>
  <c r="H53" i="8"/>
  <c r="H25" i="9"/>
  <c r="H57" i="8"/>
  <c r="H109" i="8"/>
  <c r="H45" i="8"/>
  <c r="H47" i="9"/>
  <c r="H117" i="8"/>
  <c r="H102" i="8"/>
  <c r="H38" i="9"/>
  <c r="H86" i="8"/>
  <c r="H70" i="8"/>
  <c r="H54" i="8"/>
  <c r="H17" i="9"/>
  <c r="H38" i="8"/>
  <c r="H22" i="8"/>
  <c r="H43" i="9"/>
  <c r="H107" i="8"/>
  <c r="H91" i="8"/>
  <c r="H75" i="8"/>
  <c r="H59" i="8"/>
  <c r="H19" i="9"/>
  <c r="H43" i="8"/>
  <c r="H27" i="8"/>
  <c r="H44" i="9"/>
  <c r="H108" i="8"/>
  <c r="H92" i="8"/>
  <c r="H76" i="8"/>
  <c r="H27" i="9"/>
  <c r="H60" i="8"/>
  <c r="H44" i="8"/>
  <c r="H28" i="8"/>
  <c r="H12" i="8"/>
  <c r="I5" i="3" l="1"/>
  <c r="E24" i="10" l="1"/>
  <c r="E31" i="9"/>
  <c r="E48" i="9" s="1"/>
  <c r="E73" i="8"/>
  <c r="K117" i="4"/>
  <c r="I23" i="6" s="1"/>
  <c r="D24" i="10"/>
  <c r="D31" i="9"/>
  <c r="D48" i="9" s="1"/>
  <c r="D73" i="8"/>
  <c r="D118" i="8" s="1"/>
  <c r="E34" i="3" s="1"/>
  <c r="J117" i="4"/>
  <c r="Y72" i="4"/>
  <c r="H14" i="10" s="1"/>
  <c r="L117" i="4"/>
  <c r="F24" i="10"/>
  <c r="F31" i="9"/>
  <c r="F48" i="9" s="1"/>
  <c r="F73" i="8"/>
  <c r="N117" i="4" l="1"/>
  <c r="P19" i="4" s="1"/>
  <c r="S19" i="4" s="1"/>
  <c r="I24" i="6"/>
  <c r="K30" i="6" s="1"/>
  <c r="E118" i="8"/>
  <c r="F34" i="3" s="1"/>
  <c r="G18" i="6"/>
  <c r="F118" i="8"/>
  <c r="G34" i="3" s="1"/>
  <c r="Y117" i="4"/>
  <c r="R18" i="6" s="1"/>
  <c r="H31" i="9"/>
  <c r="H48" i="9" s="1"/>
  <c r="H73" i="8"/>
  <c r="H24" i="10"/>
  <c r="P10" i="4" l="1"/>
  <c r="S10" i="4" s="1"/>
  <c r="P93" i="4"/>
  <c r="S93" i="4" s="1"/>
  <c r="P72" i="4"/>
  <c r="S72" i="4" s="1"/>
  <c r="P54" i="4"/>
  <c r="S54" i="4" s="1"/>
  <c r="P102" i="4"/>
  <c r="S102" i="4" s="1"/>
  <c r="P38" i="4"/>
  <c r="S38" i="4" s="1"/>
  <c r="P73" i="4"/>
  <c r="S73" i="4" s="1"/>
  <c r="P32" i="4"/>
  <c r="S32" i="4" s="1"/>
  <c r="P86" i="4"/>
  <c r="S86" i="4" s="1"/>
  <c r="P22" i="4"/>
  <c r="S22" i="4" s="1"/>
  <c r="P53" i="4"/>
  <c r="S53" i="4" s="1"/>
  <c r="P70" i="4"/>
  <c r="S70" i="4" s="1"/>
  <c r="P113" i="4"/>
  <c r="S113" i="4" s="1"/>
  <c r="P94" i="4"/>
  <c r="S94" i="4" s="1"/>
  <c r="P62" i="4"/>
  <c r="S62" i="4" s="1"/>
  <c r="P30" i="4"/>
  <c r="S30" i="4" s="1"/>
  <c r="P105" i="4"/>
  <c r="S105" i="4" s="1"/>
  <c r="P61" i="4"/>
  <c r="S61" i="4" s="1"/>
  <c r="P96" i="4"/>
  <c r="S96" i="4" s="1"/>
  <c r="P79" i="4"/>
  <c r="S79" i="4" s="1"/>
  <c r="P110" i="4"/>
  <c r="S110" i="4" s="1"/>
  <c r="P78" i="4"/>
  <c r="S78" i="4" s="1"/>
  <c r="P46" i="4"/>
  <c r="S46" i="4" s="1"/>
  <c r="P14" i="4"/>
  <c r="S14" i="4" s="1"/>
  <c r="P85" i="4"/>
  <c r="S85" i="4" s="1"/>
  <c r="P29" i="4"/>
  <c r="S29" i="4" s="1"/>
  <c r="P52" i="4"/>
  <c r="S52" i="4" s="1"/>
  <c r="P111" i="4"/>
  <c r="S111" i="4" s="1"/>
  <c r="P47" i="4"/>
  <c r="S47" i="4" s="1"/>
  <c r="P106" i="4"/>
  <c r="S106" i="4" s="1"/>
  <c r="P90" i="4"/>
  <c r="S90" i="4" s="1"/>
  <c r="P74" i="4"/>
  <c r="S74" i="4" s="1"/>
  <c r="P58" i="4"/>
  <c r="S58" i="4" s="1"/>
  <c r="P42" i="4"/>
  <c r="S42" i="4" s="1"/>
  <c r="P26" i="4"/>
  <c r="S26" i="4" s="1"/>
  <c r="P116" i="4"/>
  <c r="S116" i="4" s="1"/>
  <c r="P101" i="4"/>
  <c r="S101" i="4" s="1"/>
  <c r="P77" i="4"/>
  <c r="S77" i="4" s="1"/>
  <c r="P57" i="4"/>
  <c r="S57" i="4" s="1"/>
  <c r="P21" i="4"/>
  <c r="S21" i="4" s="1"/>
  <c r="P84" i="4"/>
  <c r="S84" i="4" s="1"/>
  <c r="P40" i="4"/>
  <c r="S40" i="4" s="1"/>
  <c r="P95" i="4"/>
  <c r="S95" i="4" s="1"/>
  <c r="P27" i="4"/>
  <c r="S27" i="4" s="1"/>
  <c r="P114" i="4"/>
  <c r="S114" i="4" s="1"/>
  <c r="P98" i="4"/>
  <c r="S98" i="4" s="1"/>
  <c r="P82" i="4"/>
  <c r="S82" i="4" s="1"/>
  <c r="P66" i="4"/>
  <c r="S66" i="4" s="1"/>
  <c r="P50" i="4"/>
  <c r="S50" i="4" s="1"/>
  <c r="P34" i="4"/>
  <c r="S34" i="4" s="1"/>
  <c r="P18" i="4"/>
  <c r="S18" i="4" s="1"/>
  <c r="P109" i="4"/>
  <c r="S109" i="4" s="1"/>
  <c r="P89" i="4"/>
  <c r="S89" i="4" s="1"/>
  <c r="P69" i="4"/>
  <c r="S69" i="4" s="1"/>
  <c r="P41" i="4"/>
  <c r="S41" i="4" s="1"/>
  <c r="P104" i="4"/>
  <c r="S104" i="4" s="1"/>
  <c r="P64" i="4"/>
  <c r="S64" i="4" s="1"/>
  <c r="P20" i="4"/>
  <c r="S20" i="4" s="1"/>
  <c r="P63" i="4"/>
  <c r="S63" i="4" s="1"/>
  <c r="P37" i="4"/>
  <c r="S37" i="4" s="1"/>
  <c r="P13" i="4"/>
  <c r="S13" i="4" s="1"/>
  <c r="P100" i="4"/>
  <c r="S100" i="4" s="1"/>
  <c r="P80" i="4"/>
  <c r="S80" i="4" s="1"/>
  <c r="P56" i="4"/>
  <c r="S56" i="4" s="1"/>
  <c r="P36" i="4"/>
  <c r="S36" i="4" s="1"/>
  <c r="P16" i="4"/>
  <c r="S16" i="4" s="1"/>
  <c r="P91" i="4"/>
  <c r="S91" i="4" s="1"/>
  <c r="P59" i="4"/>
  <c r="S59" i="4" s="1"/>
  <c r="P23" i="4"/>
  <c r="S23" i="4" s="1"/>
  <c r="P45" i="4"/>
  <c r="S45" i="4" s="1"/>
  <c r="P25" i="4"/>
  <c r="S25" i="4" s="1"/>
  <c r="P112" i="4"/>
  <c r="S112" i="4" s="1"/>
  <c r="P88" i="4"/>
  <c r="S88" i="4" s="1"/>
  <c r="P68" i="4"/>
  <c r="S68" i="4" s="1"/>
  <c r="P48" i="4"/>
  <c r="S48" i="4" s="1"/>
  <c r="P24" i="4"/>
  <c r="S24" i="4" s="1"/>
  <c r="P107" i="4"/>
  <c r="S107" i="4" s="1"/>
  <c r="P75" i="4"/>
  <c r="S75" i="4" s="1"/>
  <c r="P43" i="4"/>
  <c r="S43" i="4" s="1"/>
  <c r="P97" i="4"/>
  <c r="S97" i="4" s="1"/>
  <c r="P81" i="4"/>
  <c r="S81" i="4" s="1"/>
  <c r="P65" i="4"/>
  <c r="S65" i="4" s="1"/>
  <c r="P49" i="4"/>
  <c r="S49" i="4" s="1"/>
  <c r="P33" i="4"/>
  <c r="S33" i="4" s="1"/>
  <c r="P17" i="4"/>
  <c r="S17" i="4" s="1"/>
  <c r="P108" i="4"/>
  <c r="S108" i="4" s="1"/>
  <c r="P92" i="4"/>
  <c r="S92" i="4" s="1"/>
  <c r="P76" i="4"/>
  <c r="S76" i="4" s="1"/>
  <c r="P60" i="4"/>
  <c r="S60" i="4" s="1"/>
  <c r="P44" i="4"/>
  <c r="S44" i="4" s="1"/>
  <c r="P28" i="4"/>
  <c r="S28" i="4" s="1"/>
  <c r="P12" i="4"/>
  <c r="S12" i="4" s="1"/>
  <c r="P103" i="4"/>
  <c r="S103" i="4" s="1"/>
  <c r="P87" i="4"/>
  <c r="S87" i="4" s="1"/>
  <c r="P71" i="4"/>
  <c r="S71" i="4" s="1"/>
  <c r="P55" i="4"/>
  <c r="S55" i="4" s="1"/>
  <c r="P39" i="4"/>
  <c r="S39" i="4" s="1"/>
  <c r="P15" i="4"/>
  <c r="S15" i="4" s="1"/>
  <c r="P115" i="4"/>
  <c r="S115" i="4" s="1"/>
  <c r="P99" i="4"/>
  <c r="S99" i="4" s="1"/>
  <c r="P83" i="4"/>
  <c r="S83" i="4" s="1"/>
  <c r="P67" i="4"/>
  <c r="S67" i="4" s="1"/>
  <c r="P51" i="4"/>
  <c r="S51" i="4" s="1"/>
  <c r="P31" i="4"/>
  <c r="S31" i="4" s="1"/>
  <c r="P11" i="4"/>
  <c r="S11" i="4" s="1"/>
  <c r="P35" i="4"/>
  <c r="S35" i="4" s="1"/>
  <c r="H118" i="8"/>
  <c r="I34" i="3" s="1"/>
  <c r="I35" i="6" l="1"/>
  <c r="K35" i="6" s="1"/>
  <c r="I23" i="10" l="1"/>
  <c r="I19" i="10"/>
  <c r="I21" i="10"/>
  <c r="I17" i="10"/>
  <c r="I16" i="10"/>
  <c r="I18" i="10"/>
  <c r="I13" i="10"/>
  <c r="I22" i="10" l="1"/>
  <c r="I14" i="10"/>
  <c r="I15" i="10"/>
  <c r="I12" i="10"/>
  <c r="I20" i="10"/>
  <c r="I11" i="10"/>
  <c r="I62" i="8"/>
  <c r="N62" i="8" s="1"/>
  <c r="R61" i="4"/>
  <c r="U61" i="4" s="1"/>
  <c r="Q61" i="4"/>
  <c r="T61" i="4" s="1"/>
  <c r="Z61" i="4"/>
  <c r="I115" i="8"/>
  <c r="N115" i="8" s="1"/>
  <c r="R114" i="4"/>
  <c r="U114" i="4" s="1"/>
  <c r="Q114" i="4"/>
  <c r="T114" i="4" s="1"/>
  <c r="Z114" i="4"/>
  <c r="I96" i="8"/>
  <c r="N96" i="8" s="1"/>
  <c r="R95" i="4"/>
  <c r="U95" i="4" s="1"/>
  <c r="Q95" i="4"/>
  <c r="T95" i="4" s="1"/>
  <c r="Z95" i="4"/>
  <c r="I113" i="8"/>
  <c r="N113" i="8" s="1"/>
  <c r="R112" i="4"/>
  <c r="U112" i="4" s="1"/>
  <c r="Q112" i="4"/>
  <c r="T112" i="4" s="1"/>
  <c r="Z112" i="4"/>
  <c r="I34" i="8"/>
  <c r="N34" i="8" s="1"/>
  <c r="Q33" i="4"/>
  <c r="T33" i="4" s="1"/>
  <c r="R33" i="4"/>
  <c r="U33" i="4" s="1"/>
  <c r="Z33" i="4"/>
  <c r="R115" i="4"/>
  <c r="U115" i="4" s="1"/>
  <c r="I116" i="8"/>
  <c r="N116" i="8" s="1"/>
  <c r="Q115" i="4"/>
  <c r="T115" i="4" s="1"/>
  <c r="Z115" i="4"/>
  <c r="I91" i="8"/>
  <c r="N91" i="8" s="1"/>
  <c r="R90" i="4"/>
  <c r="U90" i="4" s="1"/>
  <c r="Q90" i="4"/>
  <c r="T90" i="4" s="1"/>
  <c r="Z90" i="4"/>
  <c r="I13" i="9"/>
  <c r="I19" i="8"/>
  <c r="N19" i="8" s="1"/>
  <c r="R18" i="4"/>
  <c r="U18" i="4" s="1"/>
  <c r="Q18" i="4"/>
  <c r="T18" i="4" s="1"/>
  <c r="Z18" i="4"/>
  <c r="I37" i="9"/>
  <c r="I83" i="8"/>
  <c r="N83" i="8" s="1"/>
  <c r="R82" i="4"/>
  <c r="U82" i="4" s="1"/>
  <c r="Q82" i="4"/>
  <c r="T82" i="4" s="1"/>
  <c r="Z82" i="4"/>
  <c r="I46" i="8"/>
  <c r="N46" i="8" s="1"/>
  <c r="R45" i="4"/>
  <c r="U45" i="4" s="1"/>
  <c r="Q45" i="4"/>
  <c r="T45" i="4" s="1"/>
  <c r="Z45" i="4"/>
  <c r="R109" i="4"/>
  <c r="U109" i="4" s="1"/>
  <c r="I110" i="8"/>
  <c r="N110" i="8" s="1"/>
  <c r="Q109" i="4"/>
  <c r="T109" i="4" s="1"/>
  <c r="Z109" i="4"/>
  <c r="I28" i="9"/>
  <c r="I64" i="8"/>
  <c r="N64" i="8" s="1"/>
  <c r="R63" i="4"/>
  <c r="U63" i="4" s="1"/>
  <c r="Q63" i="4"/>
  <c r="T63" i="4" s="1"/>
  <c r="Z63" i="4"/>
  <c r="I17" i="8"/>
  <c r="N17" i="8" s="1"/>
  <c r="R16" i="4"/>
  <c r="U16" i="4" s="1"/>
  <c r="Q16" i="4"/>
  <c r="T16" i="4" s="1"/>
  <c r="Z16" i="4"/>
  <c r="I35" i="9"/>
  <c r="I81" i="8"/>
  <c r="N81" i="8" s="1"/>
  <c r="R80" i="4"/>
  <c r="Q80" i="4"/>
  <c r="Z80" i="4"/>
  <c r="N16" i="10"/>
  <c r="I39" i="8"/>
  <c r="N39" i="8" s="1"/>
  <c r="R38" i="4"/>
  <c r="U38" i="4" s="1"/>
  <c r="Q38" i="4"/>
  <c r="T38" i="4" s="1"/>
  <c r="Z38" i="4"/>
  <c r="I42" i="9"/>
  <c r="I103" i="8"/>
  <c r="N103" i="8" s="1"/>
  <c r="R102" i="4"/>
  <c r="U102" i="4" s="1"/>
  <c r="Q102" i="4"/>
  <c r="T102" i="4" s="1"/>
  <c r="Z102" i="4"/>
  <c r="I29" i="9"/>
  <c r="I66" i="8"/>
  <c r="N66" i="8" s="1"/>
  <c r="R65" i="4"/>
  <c r="U65" i="4" s="1"/>
  <c r="Q65" i="4"/>
  <c r="T65" i="4" s="1"/>
  <c r="Z65" i="4"/>
  <c r="I20" i="8"/>
  <c r="N20" i="8" s="1"/>
  <c r="Q19" i="4"/>
  <c r="T19" i="4" s="1"/>
  <c r="R19" i="4"/>
  <c r="U19" i="4" s="1"/>
  <c r="Z19" i="4"/>
  <c r="I84" i="8"/>
  <c r="N84" i="8" s="1"/>
  <c r="R83" i="4"/>
  <c r="U83" i="4" s="1"/>
  <c r="Q83" i="4"/>
  <c r="T83" i="4" s="1"/>
  <c r="Z83" i="4"/>
  <c r="I37" i="8"/>
  <c r="N37" i="8" s="1"/>
  <c r="R36" i="4"/>
  <c r="U36" i="4" s="1"/>
  <c r="Q36" i="4"/>
  <c r="T36" i="4" s="1"/>
  <c r="Z36" i="4"/>
  <c r="I41" i="9"/>
  <c r="I101" i="8"/>
  <c r="N101" i="8" s="1"/>
  <c r="R100" i="4"/>
  <c r="U100" i="4" s="1"/>
  <c r="Q100" i="4"/>
  <c r="T100" i="4" s="1"/>
  <c r="Z100" i="4"/>
  <c r="I59" i="8"/>
  <c r="N59" i="8" s="1"/>
  <c r="R58" i="4"/>
  <c r="U58" i="4" s="1"/>
  <c r="Q58" i="4"/>
  <c r="T58" i="4" s="1"/>
  <c r="Z58" i="4"/>
  <c r="I22" i="8"/>
  <c r="N22" i="8" s="1"/>
  <c r="Q21" i="4"/>
  <c r="T21" i="4" s="1"/>
  <c r="R21" i="4"/>
  <c r="U21" i="4" s="1"/>
  <c r="Z21" i="4"/>
  <c r="I38" i="9"/>
  <c r="I86" i="8"/>
  <c r="N86" i="8" s="1"/>
  <c r="R85" i="4"/>
  <c r="U85" i="4" s="1"/>
  <c r="Q85" i="4"/>
  <c r="T85" i="4" s="1"/>
  <c r="Z85" i="4"/>
  <c r="I18" i="9"/>
  <c r="I40" i="8"/>
  <c r="N40" i="8" s="1"/>
  <c r="R39" i="4"/>
  <c r="U39" i="4" s="1"/>
  <c r="Q39" i="4"/>
  <c r="T39" i="4" s="1"/>
  <c r="Z39" i="4"/>
  <c r="I104" i="8"/>
  <c r="N104" i="8" s="1"/>
  <c r="R103" i="4"/>
  <c r="U103" i="4" s="1"/>
  <c r="Q103" i="4"/>
  <c r="T103" i="4" s="1"/>
  <c r="Z103" i="4"/>
  <c r="I25" i="9"/>
  <c r="I57" i="8"/>
  <c r="N57" i="8" s="1"/>
  <c r="R56" i="4"/>
  <c r="U56" i="4" s="1"/>
  <c r="Q56" i="4"/>
  <c r="T56" i="4" s="1"/>
  <c r="Z56" i="4"/>
  <c r="N25" i="9"/>
  <c r="I15" i="8"/>
  <c r="N15" i="8" s="1"/>
  <c r="R14" i="4"/>
  <c r="U14" i="4" s="1"/>
  <c r="Q14" i="4"/>
  <c r="T14" i="4" s="1"/>
  <c r="Z14" i="4"/>
  <c r="I33" i="9"/>
  <c r="I79" i="8"/>
  <c r="N79" i="8" s="1"/>
  <c r="R78" i="4"/>
  <c r="U78" i="4" s="1"/>
  <c r="Q78" i="4"/>
  <c r="T78" i="4" s="1"/>
  <c r="Z78" i="4"/>
  <c r="N33" i="9"/>
  <c r="I42" i="8"/>
  <c r="N42" i="8" s="1"/>
  <c r="R41" i="4"/>
  <c r="U41" i="4" s="1"/>
  <c r="Q41" i="4"/>
  <c r="T41" i="4" s="1"/>
  <c r="Z41" i="4"/>
  <c r="I106" i="8"/>
  <c r="N106" i="8" s="1"/>
  <c r="R105" i="4"/>
  <c r="U105" i="4" s="1"/>
  <c r="Q105" i="4"/>
  <c r="T105" i="4" s="1"/>
  <c r="Z105" i="4"/>
  <c r="I27" i="9"/>
  <c r="I60" i="8"/>
  <c r="N60" i="8" s="1"/>
  <c r="R59" i="4"/>
  <c r="U59" i="4" s="1"/>
  <c r="Q59" i="4"/>
  <c r="T59" i="4" s="1"/>
  <c r="Z59" i="4"/>
  <c r="I13" i="8"/>
  <c r="N13" i="8" s="1"/>
  <c r="R12" i="4"/>
  <c r="U12" i="4" s="1"/>
  <c r="Q12" i="4"/>
  <c r="T12" i="4" s="1"/>
  <c r="Z12" i="4"/>
  <c r="I32" i="9"/>
  <c r="I77" i="8"/>
  <c r="N77" i="8" s="1"/>
  <c r="R76" i="4"/>
  <c r="U76" i="4" s="1"/>
  <c r="Q76" i="4"/>
  <c r="T76" i="4" s="1"/>
  <c r="Z76" i="4"/>
  <c r="I12" i="9"/>
  <c r="I16" i="8"/>
  <c r="N16" i="8" s="1"/>
  <c r="Q15" i="4"/>
  <c r="T15" i="4" s="1"/>
  <c r="R15" i="4"/>
  <c r="U15" i="4" s="1"/>
  <c r="Z15" i="4"/>
  <c r="I34" i="9"/>
  <c r="I80" i="8"/>
  <c r="N80" i="8" s="1"/>
  <c r="R79" i="4"/>
  <c r="U79" i="4" s="1"/>
  <c r="Q79" i="4"/>
  <c r="T79" i="4" s="1"/>
  <c r="Z79" i="4"/>
  <c r="I33" i="8"/>
  <c r="N33" i="8" s="1"/>
  <c r="R32" i="4"/>
  <c r="U32" i="4" s="1"/>
  <c r="Q32" i="4"/>
  <c r="T32" i="4" s="1"/>
  <c r="Z32" i="4"/>
  <c r="I97" i="8"/>
  <c r="N97" i="8" s="1"/>
  <c r="R96" i="4"/>
  <c r="U96" i="4" s="1"/>
  <c r="Q96" i="4"/>
  <c r="T96" i="4" s="1"/>
  <c r="Z96" i="4"/>
  <c r="I23" i="9"/>
  <c r="I55" i="8"/>
  <c r="N55" i="8" s="1"/>
  <c r="R54" i="4"/>
  <c r="U54" i="4" s="1"/>
  <c r="Q54" i="4"/>
  <c r="T54" i="4" s="1"/>
  <c r="Z54" i="4"/>
  <c r="N23" i="9"/>
  <c r="P117" i="4"/>
  <c r="K41" i="6" s="1"/>
  <c r="I14" i="8"/>
  <c r="N14" i="8" s="1"/>
  <c r="Q13" i="4"/>
  <c r="T13" i="4" s="1"/>
  <c r="R13" i="4"/>
  <c r="U13" i="4" s="1"/>
  <c r="Z13" i="4"/>
  <c r="I36" i="9"/>
  <c r="I82" i="8"/>
  <c r="N82" i="8" s="1"/>
  <c r="R81" i="4"/>
  <c r="Q81" i="4"/>
  <c r="Z81" i="4"/>
  <c r="N17" i="10"/>
  <c r="I36" i="8"/>
  <c r="N36" i="8" s="1"/>
  <c r="Q35" i="4"/>
  <c r="T35" i="4" s="1"/>
  <c r="R35" i="4"/>
  <c r="U35" i="4" s="1"/>
  <c r="Z35" i="4"/>
  <c r="I40" i="9"/>
  <c r="R99" i="4"/>
  <c r="I100" i="8"/>
  <c r="N100" i="8" s="1"/>
  <c r="Q99" i="4"/>
  <c r="Z99" i="4"/>
  <c r="N21" i="10"/>
  <c r="I22" i="9"/>
  <c r="I53" i="8"/>
  <c r="N53" i="8" s="1"/>
  <c r="R52" i="4"/>
  <c r="U52" i="4" s="1"/>
  <c r="Q52" i="4"/>
  <c r="T52" i="4" s="1"/>
  <c r="Z52" i="4"/>
  <c r="I46" i="9"/>
  <c r="N46" i="9"/>
  <c r="I75" i="8"/>
  <c r="N75" i="8" s="1"/>
  <c r="R74" i="4"/>
  <c r="U74" i="4" s="1"/>
  <c r="Q74" i="4"/>
  <c r="T74" i="4" s="1"/>
  <c r="Z74" i="4"/>
  <c r="I17" i="9"/>
  <c r="I38" i="8"/>
  <c r="N38" i="8" s="1"/>
  <c r="Q37" i="4"/>
  <c r="T37" i="4" s="1"/>
  <c r="R37" i="4"/>
  <c r="U37" i="4" s="1"/>
  <c r="Z37" i="4"/>
  <c r="R101" i="4"/>
  <c r="U101" i="4" s="1"/>
  <c r="I102" i="8"/>
  <c r="N102" i="8" s="1"/>
  <c r="Q101" i="4"/>
  <c r="T101" i="4" s="1"/>
  <c r="Z101" i="4"/>
  <c r="I24" i="9"/>
  <c r="I56" i="8"/>
  <c r="N56" i="8" s="1"/>
  <c r="R55" i="4"/>
  <c r="U55" i="4" s="1"/>
  <c r="Q55" i="4"/>
  <c r="T55" i="4" s="1"/>
  <c r="Z55" i="4"/>
  <c r="N24" i="9"/>
  <c r="I18" i="8"/>
  <c r="N18" i="8" s="1"/>
  <c r="Q17" i="4"/>
  <c r="T17" i="4" s="1"/>
  <c r="R17" i="4"/>
  <c r="U17" i="4" s="1"/>
  <c r="Z17" i="4"/>
  <c r="I31" i="9"/>
  <c r="I73" i="8"/>
  <c r="N73" i="8" s="1"/>
  <c r="R72" i="4"/>
  <c r="U72" i="4" s="1"/>
  <c r="Q72" i="4"/>
  <c r="T72" i="4" s="1"/>
  <c r="Z72" i="4"/>
  <c r="I31" i="8"/>
  <c r="N31" i="8" s="1"/>
  <c r="R30" i="4"/>
  <c r="U30" i="4" s="1"/>
  <c r="Q30" i="4"/>
  <c r="T30" i="4" s="1"/>
  <c r="Z30" i="4"/>
  <c r="I39" i="9"/>
  <c r="I95" i="8"/>
  <c r="N95" i="8" s="1"/>
  <c r="R94" i="4"/>
  <c r="U94" i="4" s="1"/>
  <c r="Q94" i="4"/>
  <c r="T94" i="4" s="1"/>
  <c r="Z94" i="4"/>
  <c r="I26" i="9"/>
  <c r="I58" i="8"/>
  <c r="N58" i="8" s="1"/>
  <c r="R57" i="4"/>
  <c r="U57" i="4" s="1"/>
  <c r="Q57" i="4"/>
  <c r="T57" i="4" s="1"/>
  <c r="Z57" i="4"/>
  <c r="N26" i="9"/>
  <c r="I12" i="8"/>
  <c r="N12" i="8" s="1"/>
  <c r="Q11" i="4"/>
  <c r="T11" i="4" s="1"/>
  <c r="R11" i="4"/>
  <c r="U11" i="4" s="1"/>
  <c r="Z11" i="4"/>
  <c r="I76" i="8"/>
  <c r="N76" i="8" s="1"/>
  <c r="R75" i="4"/>
  <c r="U75" i="4" s="1"/>
  <c r="Q75" i="4"/>
  <c r="T75" i="4" s="1"/>
  <c r="Z75" i="4"/>
  <c r="I30" i="9"/>
  <c r="I29" i="8"/>
  <c r="N29" i="8" s="1"/>
  <c r="R28" i="4"/>
  <c r="U28" i="4" s="1"/>
  <c r="Q28" i="4"/>
  <c r="T28" i="4" s="1"/>
  <c r="Z28" i="4"/>
  <c r="I93" i="8"/>
  <c r="N93" i="8" s="1"/>
  <c r="R92" i="4"/>
  <c r="U92" i="4" s="1"/>
  <c r="Q92" i="4"/>
  <c r="T92" i="4" s="1"/>
  <c r="Z92" i="4"/>
  <c r="I32" i="8"/>
  <c r="N32" i="8" s="1"/>
  <c r="Q31" i="4"/>
  <c r="T31" i="4" s="1"/>
  <c r="R31" i="4"/>
  <c r="U31" i="4" s="1"/>
  <c r="Z31" i="4"/>
  <c r="I98" i="8"/>
  <c r="N98" i="8" s="1"/>
  <c r="R97" i="4"/>
  <c r="U97" i="4" s="1"/>
  <c r="Q97" i="4"/>
  <c r="T97" i="4" s="1"/>
  <c r="Z97" i="4"/>
  <c r="I69" i="8"/>
  <c r="N69" i="8" s="1"/>
  <c r="R68" i="4"/>
  <c r="U68" i="4" s="1"/>
  <c r="Q68" i="4"/>
  <c r="T68" i="4" s="1"/>
  <c r="Z68" i="4"/>
  <c r="I27" i="8"/>
  <c r="N27" i="8" s="1"/>
  <c r="R26" i="4"/>
  <c r="U26" i="4" s="1"/>
  <c r="Q26" i="4"/>
  <c r="T26" i="4" s="1"/>
  <c r="Z26" i="4"/>
  <c r="I54" i="8"/>
  <c r="N54" i="8" s="1"/>
  <c r="R53" i="4"/>
  <c r="U53" i="4" s="1"/>
  <c r="Q53" i="4"/>
  <c r="T53" i="4" s="1"/>
  <c r="Z53" i="4"/>
  <c r="I72" i="8"/>
  <c r="N72" i="8" s="1"/>
  <c r="R71" i="4"/>
  <c r="U71" i="4" s="1"/>
  <c r="Q71" i="4"/>
  <c r="T71" i="4" s="1"/>
  <c r="Z71" i="4"/>
  <c r="I15" i="9"/>
  <c r="I25" i="8"/>
  <c r="N25" i="8" s="1"/>
  <c r="R24" i="4"/>
  <c r="U24" i="4" s="1"/>
  <c r="Q24" i="4"/>
  <c r="T24" i="4" s="1"/>
  <c r="Z24" i="4"/>
  <c r="I89" i="8"/>
  <c r="N89" i="8" s="1"/>
  <c r="R88" i="4"/>
  <c r="U88" i="4" s="1"/>
  <c r="Q88" i="4"/>
  <c r="T88" i="4" s="1"/>
  <c r="Z88" i="4"/>
  <c r="I20" i="9"/>
  <c r="I47" i="8"/>
  <c r="N47" i="8" s="1"/>
  <c r="R46" i="4"/>
  <c r="U46" i="4" s="1"/>
  <c r="Q46" i="4"/>
  <c r="T46" i="4" s="1"/>
  <c r="Z46" i="4"/>
  <c r="I111" i="8"/>
  <c r="N111" i="8" s="1"/>
  <c r="R110" i="4"/>
  <c r="U110" i="4" s="1"/>
  <c r="Q110" i="4"/>
  <c r="T110" i="4" s="1"/>
  <c r="Z110" i="4"/>
  <c r="I74" i="8"/>
  <c r="N74" i="8" s="1"/>
  <c r="R73" i="4"/>
  <c r="U73" i="4" s="1"/>
  <c r="Q73" i="4"/>
  <c r="T73" i="4" s="1"/>
  <c r="Z73" i="4"/>
  <c r="I28" i="8"/>
  <c r="N28" i="8" s="1"/>
  <c r="Q27" i="4"/>
  <c r="T27" i="4" s="1"/>
  <c r="R27" i="4"/>
  <c r="U27" i="4" s="1"/>
  <c r="Z27" i="4"/>
  <c r="I92" i="8"/>
  <c r="N92" i="8" s="1"/>
  <c r="R91" i="4"/>
  <c r="U91" i="4" s="1"/>
  <c r="Q91" i="4"/>
  <c r="T91" i="4" s="1"/>
  <c r="Z91" i="4"/>
  <c r="I45" i="8"/>
  <c r="N45" i="8" s="1"/>
  <c r="R44" i="4"/>
  <c r="U44" i="4" s="1"/>
  <c r="Q44" i="4"/>
  <c r="T44" i="4" s="1"/>
  <c r="Z44" i="4"/>
  <c r="I109" i="8"/>
  <c r="N109" i="8" s="1"/>
  <c r="R108" i="4"/>
  <c r="U108" i="4" s="1"/>
  <c r="Q108" i="4"/>
  <c r="T108" i="4" s="1"/>
  <c r="Z108" i="4"/>
  <c r="I35" i="8"/>
  <c r="N35" i="8" s="1"/>
  <c r="R34" i="4"/>
  <c r="U34" i="4" s="1"/>
  <c r="Q34" i="4"/>
  <c r="T34" i="4" s="1"/>
  <c r="Z34" i="4"/>
  <c r="I99" i="8"/>
  <c r="N99" i="8" s="1"/>
  <c r="R98" i="4"/>
  <c r="U98" i="4" s="1"/>
  <c r="Q98" i="4"/>
  <c r="T98" i="4" s="1"/>
  <c r="Z98" i="4"/>
  <c r="I21" i="9"/>
  <c r="I51" i="8"/>
  <c r="N51" i="8" s="1"/>
  <c r="R50" i="4"/>
  <c r="U50" i="4" s="1"/>
  <c r="Q50" i="4"/>
  <c r="T50" i="4" s="1"/>
  <c r="Z50" i="4"/>
  <c r="I78" i="8"/>
  <c r="N78" i="8" s="1"/>
  <c r="R77" i="4"/>
  <c r="U77" i="4" s="1"/>
  <c r="Q77" i="4"/>
  <c r="T77" i="4" s="1"/>
  <c r="Z77" i="4"/>
  <c r="I49" i="8"/>
  <c r="N49" i="8" s="1"/>
  <c r="R48" i="4"/>
  <c r="U48" i="4" s="1"/>
  <c r="Q48" i="4"/>
  <c r="T48" i="4" s="1"/>
  <c r="Z48" i="4"/>
  <c r="I71" i="8"/>
  <c r="N71" i="8" s="1"/>
  <c r="R70" i="4"/>
  <c r="U70" i="4" s="1"/>
  <c r="Q70" i="4"/>
  <c r="T70" i="4" s="1"/>
  <c r="Z70" i="4"/>
  <c r="I52" i="8"/>
  <c r="N52" i="8" s="1"/>
  <c r="R51" i="4"/>
  <c r="U51" i="4" s="1"/>
  <c r="Q51" i="4"/>
  <c r="T51" i="4" s="1"/>
  <c r="Z51" i="4"/>
  <c r="I47" i="9"/>
  <c r="R116" i="4"/>
  <c r="I117" i="8"/>
  <c r="N117" i="8" s="1"/>
  <c r="Q116" i="4"/>
  <c r="Z116" i="4"/>
  <c r="M23" i="10" s="1"/>
  <c r="N23" i="10"/>
  <c r="I67" i="8"/>
  <c r="N67" i="8" s="1"/>
  <c r="R66" i="4"/>
  <c r="U66" i="4" s="1"/>
  <c r="Q66" i="4"/>
  <c r="T66" i="4" s="1"/>
  <c r="Z66" i="4"/>
  <c r="I16" i="9"/>
  <c r="I30" i="8"/>
  <c r="N30" i="8" s="1"/>
  <c r="Q29" i="4"/>
  <c r="T29" i="4" s="1"/>
  <c r="R29" i="4"/>
  <c r="U29" i="4" s="1"/>
  <c r="Z29" i="4"/>
  <c r="I94" i="8"/>
  <c r="N94" i="8" s="1"/>
  <c r="R93" i="4"/>
  <c r="U93" i="4" s="1"/>
  <c r="Q93" i="4"/>
  <c r="T93" i="4" s="1"/>
  <c r="Z93" i="4"/>
  <c r="I48" i="8"/>
  <c r="N48" i="8" s="1"/>
  <c r="R47" i="4"/>
  <c r="U47" i="4" s="1"/>
  <c r="Q47" i="4"/>
  <c r="T47" i="4" s="1"/>
  <c r="Z47" i="4"/>
  <c r="I45" i="9"/>
  <c r="I112" i="8"/>
  <c r="N112" i="8" s="1"/>
  <c r="R111" i="4"/>
  <c r="U111" i="4" s="1"/>
  <c r="Q111" i="4"/>
  <c r="T111" i="4" s="1"/>
  <c r="Z111" i="4"/>
  <c r="I65" i="8"/>
  <c r="N65" i="8" s="1"/>
  <c r="R64" i="4"/>
  <c r="U64" i="4" s="1"/>
  <c r="Q64" i="4"/>
  <c r="T64" i="4" s="1"/>
  <c r="Z64" i="4"/>
  <c r="I14" i="9"/>
  <c r="I23" i="8"/>
  <c r="N23" i="8" s="1"/>
  <c r="R22" i="4"/>
  <c r="U22" i="4" s="1"/>
  <c r="Q22" i="4"/>
  <c r="T22" i="4" s="1"/>
  <c r="Z22" i="4"/>
  <c r="I87" i="8"/>
  <c r="N87" i="8" s="1"/>
  <c r="R86" i="4"/>
  <c r="U86" i="4" s="1"/>
  <c r="Q86" i="4"/>
  <c r="T86" i="4" s="1"/>
  <c r="Z86" i="4"/>
  <c r="I50" i="8"/>
  <c r="N50" i="8" s="1"/>
  <c r="R49" i="4"/>
  <c r="U49" i="4" s="1"/>
  <c r="Q49" i="4"/>
  <c r="T49" i="4" s="1"/>
  <c r="Z49" i="4"/>
  <c r="I114" i="8"/>
  <c r="N114" i="8" s="1"/>
  <c r="R113" i="4"/>
  <c r="U113" i="4" s="1"/>
  <c r="Q113" i="4"/>
  <c r="T113" i="4" s="1"/>
  <c r="Z113" i="4"/>
  <c r="I68" i="8"/>
  <c r="N68" i="8" s="1"/>
  <c r="R67" i="4"/>
  <c r="U67" i="4" s="1"/>
  <c r="Q67" i="4"/>
  <c r="T67" i="4" s="1"/>
  <c r="Z67" i="4"/>
  <c r="I21" i="8"/>
  <c r="N21" i="8" s="1"/>
  <c r="R20" i="4"/>
  <c r="U20" i="4" s="1"/>
  <c r="Q20" i="4"/>
  <c r="T20" i="4" s="1"/>
  <c r="Z20" i="4"/>
  <c r="I85" i="8"/>
  <c r="N85" i="8" s="1"/>
  <c r="R84" i="4"/>
  <c r="U84" i="4" s="1"/>
  <c r="Q84" i="4"/>
  <c r="T84" i="4" s="1"/>
  <c r="Z84" i="4"/>
  <c r="I19" i="9"/>
  <c r="I43" i="8"/>
  <c r="N43" i="8" s="1"/>
  <c r="R42" i="4"/>
  <c r="U42" i="4" s="1"/>
  <c r="Q42" i="4"/>
  <c r="T42" i="4" s="1"/>
  <c r="Z42" i="4"/>
  <c r="I43" i="9"/>
  <c r="I107" i="8"/>
  <c r="N107" i="8" s="1"/>
  <c r="R106" i="4"/>
  <c r="U106" i="4" s="1"/>
  <c r="Q106" i="4"/>
  <c r="T106" i="4" s="1"/>
  <c r="Z106" i="4"/>
  <c r="N43" i="9"/>
  <c r="I70" i="8"/>
  <c r="N70" i="8" s="1"/>
  <c r="R69" i="4"/>
  <c r="U69" i="4" s="1"/>
  <c r="Q69" i="4"/>
  <c r="T69" i="4" s="1"/>
  <c r="Z69" i="4"/>
  <c r="I24" i="8"/>
  <c r="N24" i="8" s="1"/>
  <c r="Q23" i="4"/>
  <c r="T23" i="4" s="1"/>
  <c r="R23" i="4"/>
  <c r="U23" i="4" s="1"/>
  <c r="Z23" i="4"/>
  <c r="I88" i="8"/>
  <c r="N88" i="8" s="1"/>
  <c r="R87" i="4"/>
  <c r="U87" i="4" s="1"/>
  <c r="Q87" i="4"/>
  <c r="T87" i="4" s="1"/>
  <c r="Z87" i="4"/>
  <c r="I41" i="8"/>
  <c r="N41" i="8" s="1"/>
  <c r="R40" i="4"/>
  <c r="U40" i="4" s="1"/>
  <c r="Q40" i="4"/>
  <c r="T40" i="4" s="1"/>
  <c r="Z40" i="4"/>
  <c r="I105" i="8"/>
  <c r="N105" i="8" s="1"/>
  <c r="R104" i="4"/>
  <c r="U104" i="4" s="1"/>
  <c r="Q104" i="4"/>
  <c r="T104" i="4" s="1"/>
  <c r="Z104" i="4"/>
  <c r="I63" i="8"/>
  <c r="N63" i="8" s="1"/>
  <c r="R62" i="4"/>
  <c r="U62" i="4" s="1"/>
  <c r="Q62" i="4"/>
  <c r="T62" i="4" s="1"/>
  <c r="Z62" i="4"/>
  <c r="I26" i="8"/>
  <c r="N26" i="8" s="1"/>
  <c r="Q25" i="4"/>
  <c r="T25" i="4" s="1"/>
  <c r="R25" i="4"/>
  <c r="U25" i="4" s="1"/>
  <c r="Z25" i="4"/>
  <c r="I90" i="8"/>
  <c r="N90" i="8" s="1"/>
  <c r="R89" i="4"/>
  <c r="U89" i="4" s="1"/>
  <c r="Q89" i="4"/>
  <c r="T89" i="4" s="1"/>
  <c r="Z89" i="4"/>
  <c r="I44" i="8"/>
  <c r="N44" i="8" s="1"/>
  <c r="R43" i="4"/>
  <c r="U43" i="4" s="1"/>
  <c r="Q43" i="4"/>
  <c r="T43" i="4" s="1"/>
  <c r="Z43" i="4"/>
  <c r="I44" i="9"/>
  <c r="R107" i="4"/>
  <c r="U107" i="4" s="1"/>
  <c r="I108" i="8"/>
  <c r="N108" i="8" s="1"/>
  <c r="Q107" i="4"/>
  <c r="T107" i="4" s="1"/>
  <c r="Z107" i="4"/>
  <c r="I61" i="8"/>
  <c r="N61" i="8" s="1"/>
  <c r="R60" i="4"/>
  <c r="U60" i="4" s="1"/>
  <c r="Q60" i="4"/>
  <c r="T60" i="4" s="1"/>
  <c r="Z60" i="4"/>
  <c r="I11" i="9"/>
  <c r="I11" i="8"/>
  <c r="N11" i="8" s="1"/>
  <c r="Q10" i="4"/>
  <c r="T10" i="4" s="1"/>
  <c r="R10" i="4"/>
  <c r="U10" i="4" s="1"/>
  <c r="Z10" i="4"/>
  <c r="M17" i="10" l="1"/>
  <c r="M21" i="10"/>
  <c r="M16" i="10"/>
  <c r="K23" i="10"/>
  <c r="U116" i="4"/>
  <c r="P23" i="10" s="1"/>
  <c r="J21" i="10"/>
  <c r="T99" i="4"/>
  <c r="O21" i="10" s="1"/>
  <c r="J17" i="10"/>
  <c r="T81" i="4"/>
  <c r="K17" i="10"/>
  <c r="U81" i="4"/>
  <c r="J16" i="10"/>
  <c r="T80" i="4"/>
  <c r="O16" i="10" s="1"/>
  <c r="J23" i="10"/>
  <c r="T116" i="4"/>
  <c r="O23" i="10" s="1"/>
  <c r="K21" i="10"/>
  <c r="U99" i="4"/>
  <c r="P21" i="10" s="1"/>
  <c r="K16" i="10"/>
  <c r="U80" i="4"/>
  <c r="P16" i="10" s="1"/>
  <c r="N17" i="9"/>
  <c r="M11" i="10"/>
  <c r="K11" i="10"/>
  <c r="N11" i="10"/>
  <c r="J11" i="10"/>
  <c r="J20" i="10"/>
  <c r="J22" i="10"/>
  <c r="N12" i="10"/>
  <c r="J12" i="10"/>
  <c r="M15" i="10"/>
  <c r="N19" i="10"/>
  <c r="K19" i="10"/>
  <c r="N18" i="10"/>
  <c r="K18" i="10"/>
  <c r="N20" i="10"/>
  <c r="K20" i="10"/>
  <c r="J14" i="10"/>
  <c r="N22" i="10"/>
  <c r="K22" i="10"/>
  <c r="M13" i="10"/>
  <c r="N14" i="10"/>
  <c r="K14" i="10"/>
  <c r="M12" i="10"/>
  <c r="J15" i="10"/>
  <c r="M19" i="10"/>
  <c r="M18" i="10"/>
  <c r="J13" i="10"/>
  <c r="M20" i="10"/>
  <c r="M14" i="10"/>
  <c r="M22" i="10"/>
  <c r="K12" i="10"/>
  <c r="N15" i="10"/>
  <c r="K15" i="10"/>
  <c r="J19" i="10"/>
  <c r="J18" i="10"/>
  <c r="N13" i="10"/>
  <c r="K13" i="10"/>
  <c r="N18" i="9"/>
  <c r="N16" i="9"/>
  <c r="N44" i="9"/>
  <c r="J85" i="8"/>
  <c r="O85" i="8" s="1"/>
  <c r="J68" i="8"/>
  <c r="O68" i="8" s="1"/>
  <c r="J50" i="8"/>
  <c r="O50" i="8" s="1"/>
  <c r="J14" i="9"/>
  <c r="J23" i="8"/>
  <c r="O23" i="8" s="1"/>
  <c r="K65" i="8"/>
  <c r="P65" i="8" s="1"/>
  <c r="M45" i="9"/>
  <c r="M112" i="8"/>
  <c r="R112" i="8" s="1"/>
  <c r="AA111" i="4"/>
  <c r="J48" i="8"/>
  <c r="O48" i="8" s="1"/>
  <c r="K67" i="8"/>
  <c r="P67" i="8" s="1"/>
  <c r="J72" i="8"/>
  <c r="O72" i="8" s="1"/>
  <c r="J27" i="8"/>
  <c r="O27" i="8" s="1"/>
  <c r="J98" i="8"/>
  <c r="O98" i="8" s="1"/>
  <c r="J93" i="8"/>
  <c r="O93" i="8" s="1"/>
  <c r="M29" i="8"/>
  <c r="R29" i="8" s="1"/>
  <c r="M30" i="9"/>
  <c r="AA28" i="4"/>
  <c r="M76" i="8"/>
  <c r="R76" i="8" s="1"/>
  <c r="AA75" i="4"/>
  <c r="J12" i="8"/>
  <c r="O12" i="8" s="1"/>
  <c r="M26" i="9"/>
  <c r="M58" i="8"/>
  <c r="R58" i="8" s="1"/>
  <c r="AA57" i="4"/>
  <c r="J39" i="9"/>
  <c r="J95" i="8"/>
  <c r="O95" i="8" s="1"/>
  <c r="J75" i="8"/>
  <c r="O75" i="8" s="1"/>
  <c r="M53" i="8"/>
  <c r="R53" i="8" s="1"/>
  <c r="M22" i="9"/>
  <c r="AA52" i="4"/>
  <c r="J40" i="9"/>
  <c r="J100" i="8"/>
  <c r="O100" i="8" s="1"/>
  <c r="J97" i="8"/>
  <c r="O97" i="8" s="1"/>
  <c r="J34" i="9"/>
  <c r="J80" i="8"/>
  <c r="O80" i="8" s="1"/>
  <c r="J32" i="9"/>
  <c r="J77" i="8"/>
  <c r="O77" i="8" s="1"/>
  <c r="J15" i="8"/>
  <c r="O15" i="8" s="1"/>
  <c r="M25" i="9"/>
  <c r="M57" i="8"/>
  <c r="R57" i="8" s="1"/>
  <c r="AA56" i="4"/>
  <c r="K11" i="9"/>
  <c r="K11" i="8"/>
  <c r="P11" i="8" s="1"/>
  <c r="I24" i="10"/>
  <c r="J61" i="8"/>
  <c r="O61" i="8" s="1"/>
  <c r="M44" i="9"/>
  <c r="M108" i="8"/>
  <c r="R108" i="8" s="1"/>
  <c r="AA107" i="4"/>
  <c r="K44" i="9"/>
  <c r="K108" i="8"/>
  <c r="P108" i="8" s="1"/>
  <c r="M44" i="8"/>
  <c r="R44" i="8" s="1"/>
  <c r="AA43" i="4"/>
  <c r="K90" i="8"/>
  <c r="P90" i="8" s="1"/>
  <c r="K63" i="8"/>
  <c r="P63" i="8" s="1"/>
  <c r="K41" i="8"/>
  <c r="P41" i="8" s="1"/>
  <c r="M88" i="8"/>
  <c r="R88" i="8" s="1"/>
  <c r="AA87" i="4"/>
  <c r="J24" i="8"/>
  <c r="O24" i="8" s="1"/>
  <c r="M70" i="8"/>
  <c r="R70" i="8" s="1"/>
  <c r="AA69" i="4"/>
  <c r="K43" i="9"/>
  <c r="K107" i="8"/>
  <c r="P107" i="8" s="1"/>
  <c r="P43" i="9"/>
  <c r="M85" i="8"/>
  <c r="R85" i="8" s="1"/>
  <c r="AA84" i="4"/>
  <c r="K21" i="8"/>
  <c r="P21" i="8" s="1"/>
  <c r="M68" i="8"/>
  <c r="R68" i="8" s="1"/>
  <c r="AA67" i="4"/>
  <c r="K114" i="8"/>
  <c r="P114" i="8" s="1"/>
  <c r="M50" i="8"/>
  <c r="R50" i="8" s="1"/>
  <c r="AA49" i="4"/>
  <c r="K87" i="8"/>
  <c r="P87" i="8" s="1"/>
  <c r="M14" i="9"/>
  <c r="M23" i="8"/>
  <c r="R23" i="8" s="1"/>
  <c r="AA22" i="4"/>
  <c r="J65" i="8"/>
  <c r="O65" i="8" s="1"/>
  <c r="M48" i="8"/>
  <c r="R48" i="8" s="1"/>
  <c r="AA47" i="4"/>
  <c r="K94" i="8"/>
  <c r="P94" i="8" s="1"/>
  <c r="J67" i="8"/>
  <c r="O67" i="8" s="1"/>
  <c r="K47" i="9"/>
  <c r="K117" i="8"/>
  <c r="P117" i="8" s="1"/>
  <c r="J71" i="8"/>
  <c r="O71" i="8" s="1"/>
  <c r="J78" i="8"/>
  <c r="O78" i="8" s="1"/>
  <c r="M99" i="8"/>
  <c r="R99" i="8" s="1"/>
  <c r="AA98" i="4"/>
  <c r="K35" i="8"/>
  <c r="P35" i="8" s="1"/>
  <c r="M109" i="8"/>
  <c r="R109" i="8" s="1"/>
  <c r="AA108" i="4"/>
  <c r="K45" i="8"/>
  <c r="P45" i="8" s="1"/>
  <c r="M92" i="8"/>
  <c r="R92" i="8" s="1"/>
  <c r="AA91" i="4"/>
  <c r="J28" i="8"/>
  <c r="O28" i="8" s="1"/>
  <c r="K111" i="8"/>
  <c r="P111" i="8" s="1"/>
  <c r="J89" i="8"/>
  <c r="O89" i="8" s="1"/>
  <c r="M25" i="8"/>
  <c r="R25" i="8" s="1"/>
  <c r="M15" i="9"/>
  <c r="AA24" i="4"/>
  <c r="M72" i="8"/>
  <c r="R72" i="8" s="1"/>
  <c r="AA71" i="4"/>
  <c r="K54" i="8"/>
  <c r="P54" i="8" s="1"/>
  <c r="K69" i="8"/>
  <c r="P69" i="8" s="1"/>
  <c r="M98" i="8"/>
  <c r="R98" i="8" s="1"/>
  <c r="AA97" i="4"/>
  <c r="J32" i="8"/>
  <c r="O32" i="8" s="1"/>
  <c r="N30" i="9"/>
  <c r="K30" i="9"/>
  <c r="K29" i="8"/>
  <c r="P29" i="8" s="1"/>
  <c r="K12" i="8"/>
  <c r="P12" i="8" s="1"/>
  <c r="M39" i="9"/>
  <c r="M95" i="8"/>
  <c r="R95" i="8" s="1"/>
  <c r="AA94" i="4"/>
  <c r="M31" i="8"/>
  <c r="R31" i="8" s="1"/>
  <c r="AA30" i="4"/>
  <c r="N31" i="9"/>
  <c r="K31" i="9"/>
  <c r="K73" i="8"/>
  <c r="P73" i="8" s="1"/>
  <c r="J18" i="8"/>
  <c r="O18" i="8" s="1"/>
  <c r="M24" i="9"/>
  <c r="M56" i="8"/>
  <c r="R56" i="8" s="1"/>
  <c r="AA55" i="4"/>
  <c r="J102" i="8"/>
  <c r="O102" i="8" s="1"/>
  <c r="K46" i="9"/>
  <c r="P46" i="9"/>
  <c r="M100" i="8"/>
  <c r="R100" i="8" s="1"/>
  <c r="M40" i="9"/>
  <c r="AA99" i="4"/>
  <c r="M36" i="8"/>
  <c r="R36" i="8" s="1"/>
  <c r="AA35" i="4"/>
  <c r="N36" i="9"/>
  <c r="K36" i="9"/>
  <c r="K82" i="8"/>
  <c r="P82" i="8" s="1"/>
  <c r="J14" i="8"/>
  <c r="O14" i="8" s="1"/>
  <c r="M97" i="8"/>
  <c r="R97" i="8" s="1"/>
  <c r="AA96" i="4"/>
  <c r="K33" i="8"/>
  <c r="P33" i="8" s="1"/>
  <c r="M34" i="9"/>
  <c r="M80" i="8"/>
  <c r="R80" i="8" s="1"/>
  <c r="AA79" i="4"/>
  <c r="M16" i="8"/>
  <c r="R16" i="8" s="1"/>
  <c r="M12" i="9"/>
  <c r="AA15" i="4"/>
  <c r="M13" i="8"/>
  <c r="R13" i="8" s="1"/>
  <c r="AA12" i="4"/>
  <c r="N27" i="9"/>
  <c r="K27" i="9"/>
  <c r="K60" i="8"/>
  <c r="P60" i="8" s="1"/>
  <c r="J42" i="8"/>
  <c r="O42" i="8" s="1"/>
  <c r="M33" i="9"/>
  <c r="M79" i="8"/>
  <c r="R79" i="8" s="1"/>
  <c r="AA78" i="4"/>
  <c r="M15" i="8"/>
  <c r="R15" i="8" s="1"/>
  <c r="AA14" i="4"/>
  <c r="K25" i="9"/>
  <c r="K57" i="8"/>
  <c r="P57" i="8" s="1"/>
  <c r="P25" i="9"/>
  <c r="M104" i="8"/>
  <c r="R104" i="8" s="1"/>
  <c r="AA103" i="4"/>
  <c r="J18" i="9"/>
  <c r="J40" i="8"/>
  <c r="O40" i="8" s="1"/>
  <c r="N38" i="9"/>
  <c r="K38" i="9"/>
  <c r="K86" i="8"/>
  <c r="P86" i="8" s="1"/>
  <c r="J22" i="8"/>
  <c r="O22" i="8" s="1"/>
  <c r="N41" i="9"/>
  <c r="K41" i="9"/>
  <c r="K101" i="8"/>
  <c r="P101" i="8" s="1"/>
  <c r="J84" i="8"/>
  <c r="O84" i="8" s="1"/>
  <c r="J29" i="9"/>
  <c r="J66" i="8"/>
  <c r="O66" i="8" s="1"/>
  <c r="N42" i="9"/>
  <c r="K42" i="9"/>
  <c r="K103" i="8"/>
  <c r="P103" i="8" s="1"/>
  <c r="M39" i="8"/>
  <c r="R39" i="8" s="1"/>
  <c r="AA38" i="4"/>
  <c r="J35" i="9"/>
  <c r="J81" i="8"/>
  <c r="O81" i="8" s="1"/>
  <c r="J17" i="8"/>
  <c r="O17" i="8" s="1"/>
  <c r="M110" i="8"/>
  <c r="R110" i="8" s="1"/>
  <c r="AA109" i="4"/>
  <c r="K46" i="8"/>
  <c r="P46" i="8" s="1"/>
  <c r="M83" i="8"/>
  <c r="R83" i="8" s="1"/>
  <c r="M37" i="9"/>
  <c r="AA82" i="4"/>
  <c r="M13" i="9"/>
  <c r="M19" i="8"/>
  <c r="R19" i="8" s="1"/>
  <c r="AA18" i="4"/>
  <c r="M91" i="8"/>
  <c r="R91" i="8" s="1"/>
  <c r="AA90" i="4"/>
  <c r="M34" i="8"/>
  <c r="R34" i="8" s="1"/>
  <c r="AA33" i="4"/>
  <c r="K113" i="8"/>
  <c r="P113" i="8" s="1"/>
  <c r="M96" i="8"/>
  <c r="R96" i="8" s="1"/>
  <c r="AA95" i="4"/>
  <c r="K115" i="8"/>
  <c r="P115" i="8" s="1"/>
  <c r="M62" i="8"/>
  <c r="R62" i="8" s="1"/>
  <c r="AA61" i="4"/>
  <c r="J44" i="8"/>
  <c r="O44" i="8" s="1"/>
  <c r="K26" i="8"/>
  <c r="P26" i="8" s="1"/>
  <c r="M63" i="8"/>
  <c r="R63" i="8" s="1"/>
  <c r="AA62" i="4"/>
  <c r="J105" i="8"/>
  <c r="O105" i="8" s="1"/>
  <c r="M41" i="8"/>
  <c r="R41" i="8" s="1"/>
  <c r="AA40" i="4"/>
  <c r="J88" i="8"/>
  <c r="O88" i="8" s="1"/>
  <c r="J70" i="8"/>
  <c r="O70" i="8" s="1"/>
  <c r="M19" i="9"/>
  <c r="M43" i="8"/>
  <c r="R43" i="8" s="1"/>
  <c r="AA42" i="4"/>
  <c r="M52" i="8"/>
  <c r="R52" i="8" s="1"/>
  <c r="AA51" i="4"/>
  <c r="K71" i="8"/>
  <c r="P71" i="8" s="1"/>
  <c r="M49" i="8"/>
  <c r="R49" i="8" s="1"/>
  <c r="AA48" i="4"/>
  <c r="K78" i="8"/>
  <c r="P78" i="8" s="1"/>
  <c r="M51" i="8"/>
  <c r="R51" i="8" s="1"/>
  <c r="M21" i="9"/>
  <c r="AA50" i="4"/>
  <c r="J52" i="8"/>
  <c r="O52" i="8" s="1"/>
  <c r="J49" i="8"/>
  <c r="O49" i="8" s="1"/>
  <c r="M78" i="8"/>
  <c r="R78" i="8" s="1"/>
  <c r="AA77" i="4"/>
  <c r="J21" i="9"/>
  <c r="J51" i="8"/>
  <c r="O51" i="8" s="1"/>
  <c r="K99" i="8"/>
  <c r="P99" i="8" s="1"/>
  <c r="M35" i="8"/>
  <c r="R35" i="8" s="1"/>
  <c r="AA34" i="4"/>
  <c r="K109" i="8"/>
  <c r="P109" i="8" s="1"/>
  <c r="K92" i="8"/>
  <c r="P92" i="8" s="1"/>
  <c r="M28" i="8"/>
  <c r="R28" i="8" s="1"/>
  <c r="AA27" i="4"/>
  <c r="K74" i="8"/>
  <c r="P74" i="8" s="1"/>
  <c r="N20" i="9"/>
  <c r="K20" i="9"/>
  <c r="K47" i="8"/>
  <c r="P47" i="8" s="1"/>
  <c r="M89" i="8"/>
  <c r="R89" i="8" s="1"/>
  <c r="AA88" i="4"/>
  <c r="J15" i="9"/>
  <c r="J25" i="8"/>
  <c r="O25" i="8" s="1"/>
  <c r="K72" i="8"/>
  <c r="P72" i="8" s="1"/>
  <c r="M54" i="8"/>
  <c r="R54" i="8" s="1"/>
  <c r="AA53" i="4"/>
  <c r="K27" i="8"/>
  <c r="P27" i="8" s="1"/>
  <c r="M69" i="8"/>
  <c r="R69" i="8" s="1"/>
  <c r="AA68" i="4"/>
  <c r="K98" i="8"/>
  <c r="P98" i="8" s="1"/>
  <c r="M32" i="8"/>
  <c r="R32" i="8" s="1"/>
  <c r="AA31" i="4"/>
  <c r="K93" i="8"/>
  <c r="P93" i="8" s="1"/>
  <c r="J76" i="8"/>
  <c r="O76" i="8" s="1"/>
  <c r="J26" i="9"/>
  <c r="J58" i="8"/>
  <c r="O58" i="8" s="1"/>
  <c r="N39" i="9"/>
  <c r="K39" i="9"/>
  <c r="K95" i="8"/>
  <c r="P95" i="8" s="1"/>
  <c r="K31" i="8"/>
  <c r="P31" i="8" s="1"/>
  <c r="K24" i="9"/>
  <c r="K56" i="8"/>
  <c r="P56" i="8" s="1"/>
  <c r="P24" i="9"/>
  <c r="K102" i="8"/>
  <c r="P102" i="8" s="1"/>
  <c r="K17" i="9"/>
  <c r="K38" i="8"/>
  <c r="P38" i="8" s="1"/>
  <c r="K75" i="8"/>
  <c r="P75" i="8" s="1"/>
  <c r="M46" i="9"/>
  <c r="J22" i="9"/>
  <c r="J53" i="8"/>
  <c r="O53" i="8" s="1"/>
  <c r="N40" i="9"/>
  <c r="J36" i="8"/>
  <c r="O36" i="8" s="1"/>
  <c r="M14" i="8"/>
  <c r="R14" i="8" s="1"/>
  <c r="AA13" i="4"/>
  <c r="J23" i="9"/>
  <c r="J55" i="8"/>
  <c r="O55" i="8" s="1"/>
  <c r="O23" i="9"/>
  <c r="K97" i="8"/>
  <c r="P97" i="8" s="1"/>
  <c r="M33" i="8"/>
  <c r="R33" i="8" s="1"/>
  <c r="AA32" i="4"/>
  <c r="N34" i="9"/>
  <c r="K34" i="9"/>
  <c r="K80" i="8"/>
  <c r="P80" i="8" s="1"/>
  <c r="N12" i="9"/>
  <c r="J12" i="9"/>
  <c r="J16" i="8"/>
  <c r="O16" i="8" s="1"/>
  <c r="N32" i="9"/>
  <c r="K32" i="9"/>
  <c r="K77" i="8"/>
  <c r="P77" i="8" s="1"/>
  <c r="R117" i="4"/>
  <c r="J47" i="6" s="1"/>
  <c r="K13" i="8"/>
  <c r="P13" i="8" s="1"/>
  <c r="M27" i="9"/>
  <c r="M60" i="8"/>
  <c r="R60" i="8" s="1"/>
  <c r="AA59" i="4"/>
  <c r="J106" i="8"/>
  <c r="O106" i="8" s="1"/>
  <c r="M42" i="8"/>
  <c r="R42" i="8" s="1"/>
  <c r="AA41" i="4"/>
  <c r="J33" i="9"/>
  <c r="J79" i="8"/>
  <c r="O79" i="8" s="1"/>
  <c r="O33" i="9"/>
  <c r="K15" i="8"/>
  <c r="P15" i="8" s="1"/>
  <c r="J104" i="8"/>
  <c r="O104" i="8" s="1"/>
  <c r="M86" i="8"/>
  <c r="R86" i="8" s="1"/>
  <c r="M38" i="9"/>
  <c r="AA85" i="4"/>
  <c r="M22" i="8"/>
  <c r="R22" i="8" s="1"/>
  <c r="AA21" i="4"/>
  <c r="K59" i="8"/>
  <c r="P59" i="8" s="1"/>
  <c r="M41" i="9"/>
  <c r="M101" i="8"/>
  <c r="R101" i="8" s="1"/>
  <c r="AA100" i="4"/>
  <c r="J37" i="8"/>
  <c r="O37" i="8" s="1"/>
  <c r="K20" i="8"/>
  <c r="P20" i="8" s="1"/>
  <c r="J39" i="8"/>
  <c r="O39" i="8" s="1"/>
  <c r="J28" i="9"/>
  <c r="J64" i="8"/>
  <c r="O64" i="8" s="1"/>
  <c r="M46" i="8"/>
  <c r="R46" i="8" s="1"/>
  <c r="AA45" i="4"/>
  <c r="N37" i="9"/>
  <c r="K37" i="9"/>
  <c r="K83" i="8"/>
  <c r="P83" i="8" s="1"/>
  <c r="N13" i="9"/>
  <c r="K13" i="9"/>
  <c r="K19" i="8"/>
  <c r="P19" i="8" s="1"/>
  <c r="K91" i="8"/>
  <c r="P91" i="8" s="1"/>
  <c r="J34" i="8"/>
  <c r="O34" i="8" s="1"/>
  <c r="M113" i="8"/>
  <c r="R113" i="8" s="1"/>
  <c r="AA112" i="4"/>
  <c r="K96" i="8"/>
  <c r="P96" i="8" s="1"/>
  <c r="K62" i="8"/>
  <c r="P62" i="8" s="1"/>
  <c r="N11" i="9"/>
  <c r="S117" i="4"/>
  <c r="J11" i="9"/>
  <c r="J11" i="8"/>
  <c r="O11" i="8" s="1"/>
  <c r="K61" i="8"/>
  <c r="P61" i="8" s="1"/>
  <c r="M94" i="8"/>
  <c r="R94" i="8" s="1"/>
  <c r="AA93" i="4"/>
  <c r="K16" i="9"/>
  <c r="K30" i="8"/>
  <c r="P30" i="8" s="1"/>
  <c r="M117" i="8"/>
  <c r="R117" i="8" s="1"/>
  <c r="M47" i="9"/>
  <c r="AA116" i="4"/>
  <c r="R23" i="10" s="1"/>
  <c r="J99" i="8"/>
  <c r="O99" i="8" s="1"/>
  <c r="J109" i="8"/>
  <c r="O109" i="8" s="1"/>
  <c r="M45" i="8"/>
  <c r="R45" i="8" s="1"/>
  <c r="AA44" i="4"/>
  <c r="J92" i="8"/>
  <c r="O92" i="8" s="1"/>
  <c r="J74" i="8"/>
  <c r="O74" i="8" s="1"/>
  <c r="M111" i="8"/>
  <c r="R111" i="8" s="1"/>
  <c r="AA110" i="4"/>
  <c r="J20" i="9"/>
  <c r="J47" i="8"/>
  <c r="O47" i="8" s="1"/>
  <c r="K89" i="8"/>
  <c r="P89" i="8" s="1"/>
  <c r="J31" i="8"/>
  <c r="O31" i="8" s="1"/>
  <c r="M31" i="9"/>
  <c r="M73" i="8"/>
  <c r="R73" i="8" s="1"/>
  <c r="AA72" i="4"/>
  <c r="M18" i="8"/>
  <c r="R18" i="8" s="1"/>
  <c r="AA17" i="4"/>
  <c r="J24" i="9"/>
  <c r="J56" i="8"/>
  <c r="O56" i="8" s="1"/>
  <c r="O24" i="9"/>
  <c r="M17" i="9"/>
  <c r="M38" i="8"/>
  <c r="R38" i="8" s="1"/>
  <c r="AA37" i="4"/>
  <c r="K36" i="8"/>
  <c r="P36" i="8" s="1"/>
  <c r="M36" i="9"/>
  <c r="M82" i="8"/>
  <c r="R82" i="8" s="1"/>
  <c r="AA81" i="4"/>
  <c r="M23" i="9"/>
  <c r="M55" i="8"/>
  <c r="R55" i="8" s="1"/>
  <c r="AA54" i="4"/>
  <c r="K12" i="9"/>
  <c r="K16" i="8"/>
  <c r="P16" i="8" s="1"/>
  <c r="Q117" i="4"/>
  <c r="J46" i="6" s="1"/>
  <c r="J13" i="8"/>
  <c r="O13" i="8" s="1"/>
  <c r="M106" i="8"/>
  <c r="R106" i="8" s="1"/>
  <c r="AA105" i="4"/>
  <c r="K42" i="8"/>
  <c r="P42" i="8" s="1"/>
  <c r="K18" i="9"/>
  <c r="K40" i="8"/>
  <c r="P40" i="8" s="1"/>
  <c r="J59" i="8"/>
  <c r="O59" i="8" s="1"/>
  <c r="M37" i="8"/>
  <c r="R37" i="8" s="1"/>
  <c r="AA36" i="4"/>
  <c r="K84" i="8"/>
  <c r="P84" i="8" s="1"/>
  <c r="M20" i="8"/>
  <c r="R20" i="8" s="1"/>
  <c r="AA19" i="4"/>
  <c r="N29" i="9"/>
  <c r="K29" i="9"/>
  <c r="K66" i="8"/>
  <c r="P66" i="8" s="1"/>
  <c r="M103" i="8"/>
  <c r="R103" i="8" s="1"/>
  <c r="M42" i="9"/>
  <c r="AA102" i="4"/>
  <c r="N35" i="9"/>
  <c r="K35" i="9"/>
  <c r="K81" i="8"/>
  <c r="P81" i="8" s="1"/>
  <c r="K17" i="8"/>
  <c r="P17" i="8" s="1"/>
  <c r="M28" i="9"/>
  <c r="M64" i="8"/>
  <c r="R64" i="8" s="1"/>
  <c r="AA63" i="4"/>
  <c r="J110" i="8"/>
  <c r="O110" i="8" s="1"/>
  <c r="J37" i="9"/>
  <c r="J83" i="8"/>
  <c r="O83" i="8" s="1"/>
  <c r="J13" i="9"/>
  <c r="J19" i="8"/>
  <c r="O19" i="8" s="1"/>
  <c r="J91" i="8"/>
  <c r="O91" i="8" s="1"/>
  <c r="M116" i="8"/>
  <c r="R116" i="8" s="1"/>
  <c r="AA115" i="4"/>
  <c r="R46" i="9" s="1"/>
  <c r="K116" i="8"/>
  <c r="P116" i="8" s="1"/>
  <c r="K34" i="8"/>
  <c r="P34" i="8" s="1"/>
  <c r="J96" i="8"/>
  <c r="O96" i="8" s="1"/>
  <c r="M115" i="8"/>
  <c r="R115" i="8" s="1"/>
  <c r="AA114" i="4"/>
  <c r="J62" i="8"/>
  <c r="O62" i="8" s="1"/>
  <c r="I118" i="8"/>
  <c r="E35" i="3" s="1"/>
  <c r="N118" i="8"/>
  <c r="E33" i="3" s="1"/>
  <c r="E36" i="3" s="1"/>
  <c r="M61" i="8"/>
  <c r="R61" i="8" s="1"/>
  <c r="AA60" i="4"/>
  <c r="J44" i="9"/>
  <c r="J108" i="8"/>
  <c r="O108" i="8" s="1"/>
  <c r="K44" i="8"/>
  <c r="P44" i="8" s="1"/>
  <c r="M90" i="8"/>
  <c r="R90" i="8" s="1"/>
  <c r="AA89" i="4"/>
  <c r="J26" i="8"/>
  <c r="O26" i="8" s="1"/>
  <c r="K105" i="8"/>
  <c r="P105" i="8" s="1"/>
  <c r="K88" i="8"/>
  <c r="P88" i="8" s="1"/>
  <c r="M24" i="8"/>
  <c r="R24" i="8" s="1"/>
  <c r="AA23" i="4"/>
  <c r="K70" i="8"/>
  <c r="P70" i="8" s="1"/>
  <c r="M43" i="9"/>
  <c r="M107" i="8"/>
  <c r="R107" i="8" s="1"/>
  <c r="AA106" i="4"/>
  <c r="J19" i="9"/>
  <c r="J43" i="8"/>
  <c r="O43" i="8" s="1"/>
  <c r="K85" i="8"/>
  <c r="P85" i="8" s="1"/>
  <c r="M21" i="8"/>
  <c r="R21" i="8" s="1"/>
  <c r="AA20" i="4"/>
  <c r="K68" i="8"/>
  <c r="P68" i="8" s="1"/>
  <c r="M114" i="8"/>
  <c r="R114" i="8" s="1"/>
  <c r="AA113" i="4"/>
  <c r="K50" i="8"/>
  <c r="P50" i="8" s="1"/>
  <c r="M87" i="8"/>
  <c r="R87" i="8" s="1"/>
  <c r="AA86" i="4"/>
  <c r="N14" i="9"/>
  <c r="K14" i="9"/>
  <c r="K23" i="8"/>
  <c r="P23" i="8" s="1"/>
  <c r="J45" i="9"/>
  <c r="J112" i="8"/>
  <c r="O112" i="8" s="1"/>
  <c r="K48" i="8"/>
  <c r="P48" i="8" s="1"/>
  <c r="J16" i="9"/>
  <c r="J30" i="8"/>
  <c r="O30" i="8" s="1"/>
  <c r="J47" i="9"/>
  <c r="J117" i="8"/>
  <c r="O117" i="8" s="1"/>
  <c r="M11" i="9"/>
  <c r="M11" i="8"/>
  <c r="R11" i="8" s="1"/>
  <c r="Z117" i="4"/>
  <c r="R41" i="6" s="1"/>
  <c r="AA10" i="4"/>
  <c r="I48" i="9"/>
  <c r="J90" i="8"/>
  <c r="O90" i="8" s="1"/>
  <c r="M26" i="8"/>
  <c r="R26" i="8" s="1"/>
  <c r="AA25" i="4"/>
  <c r="J63" i="8"/>
  <c r="O63" i="8" s="1"/>
  <c r="M105" i="8"/>
  <c r="R105" i="8" s="1"/>
  <c r="AA104" i="4"/>
  <c r="J41" i="8"/>
  <c r="O41" i="8" s="1"/>
  <c r="K24" i="8"/>
  <c r="P24" i="8" s="1"/>
  <c r="J43" i="9"/>
  <c r="J107" i="8"/>
  <c r="O107" i="8" s="1"/>
  <c r="O43" i="9"/>
  <c r="N19" i="9"/>
  <c r="K19" i="9"/>
  <c r="K43" i="8"/>
  <c r="P43" i="8" s="1"/>
  <c r="J21" i="8"/>
  <c r="O21" i="8" s="1"/>
  <c r="J114" i="8"/>
  <c r="O114" i="8" s="1"/>
  <c r="J87" i="8"/>
  <c r="O87" i="8" s="1"/>
  <c r="M65" i="8"/>
  <c r="R65" i="8" s="1"/>
  <c r="AA64" i="4"/>
  <c r="N45" i="9"/>
  <c r="K45" i="9"/>
  <c r="K112" i="8"/>
  <c r="P112" i="8" s="1"/>
  <c r="J94" i="8"/>
  <c r="O94" i="8" s="1"/>
  <c r="M30" i="8"/>
  <c r="R30" i="8" s="1"/>
  <c r="M16" i="9"/>
  <c r="AA29" i="4"/>
  <c r="M67" i="8"/>
  <c r="R67" i="8" s="1"/>
  <c r="AA66" i="4"/>
  <c r="N47" i="9"/>
  <c r="K52" i="8"/>
  <c r="P52" i="8" s="1"/>
  <c r="M71" i="8"/>
  <c r="R71" i="8" s="1"/>
  <c r="AA70" i="4"/>
  <c r="K49" i="8"/>
  <c r="P49" i="8" s="1"/>
  <c r="N21" i="9"/>
  <c r="K21" i="9"/>
  <c r="K51" i="8"/>
  <c r="P51" i="8" s="1"/>
  <c r="J35" i="8"/>
  <c r="O35" i="8" s="1"/>
  <c r="J45" i="8"/>
  <c r="O45" i="8" s="1"/>
  <c r="K28" i="8"/>
  <c r="P28" i="8" s="1"/>
  <c r="M74" i="8"/>
  <c r="R74" i="8" s="1"/>
  <c r="AA73" i="4"/>
  <c r="J111" i="8"/>
  <c r="O111" i="8" s="1"/>
  <c r="M20" i="9"/>
  <c r="M47" i="8"/>
  <c r="R47" i="8" s="1"/>
  <c r="AA46" i="4"/>
  <c r="N15" i="9"/>
  <c r="K15" i="9"/>
  <c r="K25" i="8"/>
  <c r="P25" i="8" s="1"/>
  <c r="J54" i="8"/>
  <c r="O54" i="8" s="1"/>
  <c r="M27" i="8"/>
  <c r="R27" i="8" s="1"/>
  <c r="AA26" i="4"/>
  <c r="J69" i="8"/>
  <c r="O69" i="8" s="1"/>
  <c r="K32" i="8"/>
  <c r="P32" i="8" s="1"/>
  <c r="M93" i="8"/>
  <c r="R93" i="8" s="1"/>
  <c r="AA92" i="4"/>
  <c r="J30" i="9"/>
  <c r="J29" i="8"/>
  <c r="O29" i="8" s="1"/>
  <c r="K76" i="8"/>
  <c r="P76" i="8" s="1"/>
  <c r="M12" i="8"/>
  <c r="R12" i="8" s="1"/>
  <c r="AA11" i="4"/>
  <c r="K26" i="9"/>
  <c r="K58" i="8"/>
  <c r="P58" i="8" s="1"/>
  <c r="J31" i="9"/>
  <c r="J73" i="8"/>
  <c r="O73" i="8" s="1"/>
  <c r="O14" i="10"/>
  <c r="K18" i="8"/>
  <c r="P18" i="8" s="1"/>
  <c r="M102" i="8"/>
  <c r="R102" i="8" s="1"/>
  <c r="AA101" i="4"/>
  <c r="J17" i="9"/>
  <c r="J38" i="8"/>
  <c r="O38" i="8" s="1"/>
  <c r="M75" i="8"/>
  <c r="R75" i="8" s="1"/>
  <c r="AA74" i="4"/>
  <c r="J46" i="9"/>
  <c r="O46" i="9"/>
  <c r="N22" i="9"/>
  <c r="K22" i="9"/>
  <c r="K53" i="8"/>
  <c r="P53" i="8" s="1"/>
  <c r="P22" i="9"/>
  <c r="K40" i="9"/>
  <c r="K100" i="8"/>
  <c r="P100" i="8" s="1"/>
  <c r="J36" i="9"/>
  <c r="J82" i="8"/>
  <c r="O82" i="8" s="1"/>
  <c r="O17" i="10"/>
  <c r="K14" i="8"/>
  <c r="P14" i="8" s="1"/>
  <c r="K23" i="9"/>
  <c r="K55" i="8"/>
  <c r="P55" i="8" s="1"/>
  <c r="P23" i="9"/>
  <c r="J33" i="8"/>
  <c r="O33" i="8" s="1"/>
  <c r="M32" i="9"/>
  <c r="M77" i="8"/>
  <c r="R77" i="8" s="1"/>
  <c r="AA76" i="4"/>
  <c r="J27" i="9"/>
  <c r="J60" i="8"/>
  <c r="O60" i="8" s="1"/>
  <c r="K106" i="8"/>
  <c r="P106" i="8" s="1"/>
  <c r="K33" i="9"/>
  <c r="K79" i="8"/>
  <c r="P79" i="8" s="1"/>
  <c r="P33" i="9"/>
  <c r="J25" i="9"/>
  <c r="J57" i="8"/>
  <c r="O57" i="8" s="1"/>
  <c r="O25" i="9"/>
  <c r="K104" i="8"/>
  <c r="P104" i="8" s="1"/>
  <c r="M18" i="9"/>
  <c r="M40" i="8"/>
  <c r="R40" i="8" s="1"/>
  <c r="AA39" i="4"/>
  <c r="R18" i="9" s="1"/>
  <c r="J38" i="9"/>
  <c r="J86" i="8"/>
  <c r="O86" i="8" s="1"/>
  <c r="K22" i="8"/>
  <c r="P22" i="8" s="1"/>
  <c r="M59" i="8"/>
  <c r="R59" i="8" s="1"/>
  <c r="AA58" i="4"/>
  <c r="J41" i="9"/>
  <c r="J101" i="8"/>
  <c r="O101" i="8" s="1"/>
  <c r="O41" i="9"/>
  <c r="K37" i="8"/>
  <c r="P37" i="8" s="1"/>
  <c r="M84" i="8"/>
  <c r="R84" i="8" s="1"/>
  <c r="AA83" i="4"/>
  <c r="J20" i="8"/>
  <c r="O20" i="8" s="1"/>
  <c r="M66" i="8"/>
  <c r="R66" i="8" s="1"/>
  <c r="M29" i="9"/>
  <c r="AA65" i="4"/>
  <c r="J42" i="9"/>
  <c r="J103" i="8"/>
  <c r="O103" i="8" s="1"/>
  <c r="K39" i="8"/>
  <c r="P39" i="8" s="1"/>
  <c r="M81" i="8"/>
  <c r="R81" i="8" s="1"/>
  <c r="M35" i="9"/>
  <c r="AA80" i="4"/>
  <c r="R16" i="10" s="1"/>
  <c r="M17" i="8"/>
  <c r="R17" i="8" s="1"/>
  <c r="AA16" i="4"/>
  <c r="N28" i="9"/>
  <c r="K28" i="9"/>
  <c r="K64" i="8"/>
  <c r="P64" i="8" s="1"/>
  <c r="P28" i="9"/>
  <c r="K110" i="8"/>
  <c r="P110" i="8" s="1"/>
  <c r="J46" i="8"/>
  <c r="O46" i="8" s="1"/>
  <c r="J116" i="8"/>
  <c r="O116" i="8" s="1"/>
  <c r="J113" i="8"/>
  <c r="O113" i="8" s="1"/>
  <c r="J115" i="8"/>
  <c r="O115" i="8" s="1"/>
  <c r="R21" i="10" l="1"/>
  <c r="R33" i="9"/>
  <c r="R17" i="10"/>
  <c r="P17" i="10"/>
  <c r="R25" i="9"/>
  <c r="R43" i="9"/>
  <c r="R23" i="9"/>
  <c r="R24" i="9"/>
  <c r="R15" i="10"/>
  <c r="P18" i="9"/>
  <c r="R11" i="10"/>
  <c r="O12" i="10"/>
  <c r="O18" i="10"/>
  <c r="R20" i="9"/>
  <c r="R17" i="9"/>
  <c r="O19" i="10"/>
  <c r="O11" i="10"/>
  <c r="P15" i="10"/>
  <c r="P22" i="10"/>
  <c r="P20" i="10"/>
  <c r="R18" i="10"/>
  <c r="R12" i="10"/>
  <c r="R20" i="10"/>
  <c r="O22" i="10"/>
  <c r="O13" i="10"/>
  <c r="P12" i="10"/>
  <c r="R13" i="10"/>
  <c r="O15" i="10"/>
  <c r="P45" i="9"/>
  <c r="R14" i="10"/>
  <c r="R19" i="10"/>
  <c r="P19" i="10"/>
  <c r="P14" i="10"/>
  <c r="O20" i="10"/>
  <c r="P13" i="10"/>
  <c r="P18" i="10"/>
  <c r="R22" i="10"/>
  <c r="P11" i="10"/>
  <c r="O30" i="9"/>
  <c r="O28" i="9"/>
  <c r="R29" i="9"/>
  <c r="P15" i="9"/>
  <c r="R21" i="9"/>
  <c r="O17" i="9"/>
  <c r="O42" i="9"/>
  <c r="O16" i="9"/>
  <c r="O19" i="9"/>
  <c r="O44" i="9"/>
  <c r="P29" i="9"/>
  <c r="R42" i="9"/>
  <c r="R22" i="9"/>
  <c r="O47" i="9"/>
  <c r="P40" i="9"/>
  <c r="P12" i="9"/>
  <c r="N48" i="9"/>
  <c r="P13" i="9"/>
  <c r="R38" i="9"/>
  <c r="P39" i="9"/>
  <c r="O35" i="9"/>
  <c r="R12" i="9"/>
  <c r="R34" i="9"/>
  <c r="R15" i="9"/>
  <c r="P44" i="9"/>
  <c r="K24" i="10"/>
  <c r="O32" i="9"/>
  <c r="O34" i="9"/>
  <c r="O40" i="9"/>
  <c r="O39" i="9"/>
  <c r="R26" i="9"/>
  <c r="R45" i="9"/>
  <c r="O38" i="9"/>
  <c r="P14" i="9"/>
  <c r="M118" i="8"/>
  <c r="I35" i="3" s="1"/>
  <c r="R118" i="8"/>
  <c r="I33" i="3" s="1"/>
  <c r="P35" i="9"/>
  <c r="J118" i="8"/>
  <c r="F35" i="3" s="1"/>
  <c r="O118" i="8"/>
  <c r="F33" i="3" s="1"/>
  <c r="R28" i="9"/>
  <c r="M24" i="10"/>
  <c r="R36" i="9"/>
  <c r="R47" i="9"/>
  <c r="P16" i="9"/>
  <c r="J48" i="9"/>
  <c r="N24" i="10"/>
  <c r="R41" i="9"/>
  <c r="R27" i="9"/>
  <c r="O12" i="9"/>
  <c r="O18" i="9"/>
  <c r="P36" i="9"/>
  <c r="R40" i="9"/>
  <c r="R14" i="9"/>
  <c r="P11" i="9"/>
  <c r="O14" i="9"/>
  <c r="O31" i="9"/>
  <c r="O27" i="9"/>
  <c r="R32" i="9"/>
  <c r="P26" i="9"/>
  <c r="R35" i="9"/>
  <c r="O36" i="9"/>
  <c r="P21" i="9"/>
  <c r="R16" i="9"/>
  <c r="P19" i="9"/>
  <c r="R11" i="9"/>
  <c r="AA117" i="4"/>
  <c r="M48" i="9"/>
  <c r="O45" i="9"/>
  <c r="O20" i="9"/>
  <c r="J24" i="10"/>
  <c r="P37" i="9"/>
  <c r="O22" i="9"/>
  <c r="P17" i="9"/>
  <c r="O26" i="9"/>
  <c r="O15" i="9"/>
  <c r="P42" i="9"/>
  <c r="O29" i="9"/>
  <c r="P27" i="9"/>
  <c r="U117" i="4"/>
  <c r="P30" i="9"/>
  <c r="K118" i="8"/>
  <c r="G35" i="3" s="1"/>
  <c r="P118" i="8"/>
  <c r="G33" i="3" s="1"/>
  <c r="O13" i="9"/>
  <c r="O37" i="9"/>
  <c r="R31" i="9"/>
  <c r="O11" i="9"/>
  <c r="P32" i="9"/>
  <c r="P34" i="9"/>
  <c r="P20" i="9"/>
  <c r="O21" i="9"/>
  <c r="R19" i="9"/>
  <c r="R13" i="9"/>
  <c r="R37" i="9"/>
  <c r="P41" i="9"/>
  <c r="P38" i="9"/>
  <c r="T117" i="4"/>
  <c r="P31" i="9"/>
  <c r="R39" i="9"/>
  <c r="P47" i="9"/>
  <c r="R44" i="9"/>
  <c r="K48" i="9"/>
  <c r="R30" i="9"/>
  <c r="P24" i="10" l="1"/>
  <c r="O24" i="10"/>
  <c r="R48" i="9"/>
  <c r="O48" i="9"/>
  <c r="P48" i="9"/>
  <c r="R24" i="10"/>
  <c r="W109" i="4" l="1"/>
  <c r="L110" i="8" s="1"/>
  <c r="W14" i="4"/>
  <c r="L15" i="8" s="1"/>
  <c r="W33" i="4"/>
  <c r="L34" i="8" s="1"/>
  <c r="W42" i="4"/>
  <c r="L43" i="8" s="1"/>
  <c r="W20" i="4"/>
  <c r="L21" i="8" s="1"/>
  <c r="W95" i="4"/>
  <c r="L96" i="8" s="1"/>
  <c r="W61" i="4"/>
  <c r="L62" i="8" s="1"/>
  <c r="W73" i="4"/>
  <c r="L74" i="8" s="1"/>
  <c r="W18" i="4"/>
  <c r="L19" i="8" s="1"/>
  <c r="W15" i="4"/>
  <c r="L16" i="8" s="1"/>
  <c r="W30" i="4"/>
  <c r="L31" i="8" s="1"/>
  <c r="W97" i="4"/>
  <c r="L98" i="8" s="1"/>
  <c r="W91" i="4"/>
  <c r="L92" i="8" s="1"/>
  <c r="W87" i="4"/>
  <c r="L88" i="8" s="1"/>
  <c r="W89" i="4"/>
  <c r="L90" i="8" s="1"/>
  <c r="W37" i="4"/>
  <c r="L38" i="8" s="1"/>
  <c r="W46" i="4"/>
  <c r="L47" i="8" s="1"/>
  <c r="W82" i="4"/>
  <c r="L83" i="8" s="1"/>
  <c r="W47" i="4"/>
  <c r="L48" i="8" s="1"/>
  <c r="W99" i="4"/>
  <c r="W59" i="4"/>
  <c r="L60" i="8" s="1"/>
  <c r="W24" i="4"/>
  <c r="L25" i="8" s="1"/>
  <c r="W111" i="4"/>
  <c r="L112" i="8" s="1"/>
  <c r="W104" i="4"/>
  <c r="L105" i="8" s="1"/>
  <c r="L69" i="8"/>
  <c r="W68" i="4"/>
  <c r="W16" i="4"/>
  <c r="L17" i="8" s="1"/>
  <c r="W72" i="4"/>
  <c r="L73" i="8" s="1"/>
  <c r="W66" i="4"/>
  <c r="L67" i="8" s="1"/>
  <c r="W34" i="4"/>
  <c r="L35" i="8" s="1"/>
  <c r="W76" i="4"/>
  <c r="L77" i="8" s="1"/>
  <c r="W52" i="4"/>
  <c r="L53" i="8" s="1"/>
  <c r="W57" i="4"/>
  <c r="L58" i="8" s="1"/>
  <c r="W92" i="4"/>
  <c r="L93" i="8" s="1"/>
  <c r="W45" i="4"/>
  <c r="L46" i="8" s="1"/>
  <c r="W110" i="4"/>
  <c r="W41" i="4"/>
  <c r="W103" i="4"/>
  <c r="L104" i="8" s="1"/>
  <c r="W31" i="4"/>
  <c r="L32" i="8" s="1"/>
  <c r="W113" i="4"/>
  <c r="L114" i="8" s="1"/>
  <c r="W69" i="4"/>
  <c r="W43" i="4"/>
  <c r="L44" i="8" s="1"/>
  <c r="W112" i="4"/>
  <c r="L113" i="8" s="1"/>
  <c r="W90" i="4"/>
  <c r="L91" i="8" s="1"/>
  <c r="W12" i="4"/>
  <c r="L13" i="8" s="1"/>
  <c r="W79" i="4"/>
  <c r="L35" i="9" s="1"/>
  <c r="W96" i="4"/>
  <c r="L97" i="8" s="1"/>
  <c r="W67" i="4"/>
  <c r="L68" i="8" s="1"/>
  <c r="W40" i="4"/>
  <c r="L41" i="8" s="1"/>
  <c r="W85" i="4"/>
  <c r="L86" i="8" s="1"/>
  <c r="W13" i="4"/>
  <c r="L14" i="8" s="1"/>
  <c r="W107" i="4"/>
  <c r="L108" i="8" s="1"/>
  <c r="W114" i="4"/>
  <c r="L115" i="8" s="1"/>
  <c r="W83" i="4"/>
  <c r="L84" i="8" s="1"/>
  <c r="W39" i="4"/>
  <c r="L40" i="8" s="1"/>
  <c r="W56" i="4"/>
  <c r="W101" i="4"/>
  <c r="W11" i="4"/>
  <c r="L12" i="8" s="1"/>
  <c r="W70" i="4"/>
  <c r="L71" i="8" s="1"/>
  <c r="W63" i="4"/>
  <c r="L64" i="8" s="1"/>
  <c r="W36" i="4"/>
  <c r="W105" i="4"/>
  <c r="L106" i="8" s="1"/>
  <c r="W74" i="4"/>
  <c r="L75" i="8" s="1"/>
  <c r="W51" i="4"/>
  <c r="W29" i="4"/>
  <c r="L30" i="8" s="1"/>
  <c r="W115" i="4"/>
  <c r="L46" i="9" s="1"/>
  <c r="W86" i="4"/>
  <c r="L87" i="8" s="1"/>
  <c r="W84" i="4"/>
  <c r="L85" i="8" s="1"/>
  <c r="W78" i="4"/>
  <c r="W35" i="4"/>
  <c r="L36" i="8" s="1"/>
  <c r="W54" i="4"/>
  <c r="L24" i="9" s="1"/>
  <c r="W94" i="4"/>
  <c r="L95" i="8" s="1"/>
  <c r="W88" i="4"/>
  <c r="L89" i="8" s="1"/>
  <c r="L109" i="8"/>
  <c r="W108" i="4"/>
  <c r="W22" i="4"/>
  <c r="W49" i="4"/>
  <c r="L50" i="8" s="1"/>
  <c r="W60" i="4"/>
  <c r="L61" i="8" s="1"/>
  <c r="W64" i="4"/>
  <c r="L65" i="8" s="1"/>
  <c r="W100" i="4"/>
  <c r="L101" i="8" s="1"/>
  <c r="W21" i="4"/>
  <c r="L22" i="8" s="1"/>
  <c r="W77" i="4"/>
  <c r="W102" i="4"/>
  <c r="L103" i="8" s="1"/>
  <c r="W65" i="4"/>
  <c r="L29" i="9" s="1"/>
  <c r="W38" i="4"/>
  <c r="L39" i="8" s="1"/>
  <c r="W55" i="4"/>
  <c r="W81" i="4"/>
  <c r="W80" i="4"/>
  <c r="W17" i="4"/>
  <c r="W44" i="4"/>
  <c r="L45" i="8" s="1"/>
  <c r="W27" i="4"/>
  <c r="W106" i="4"/>
  <c r="W23" i="4"/>
  <c r="L24" i="8" s="1"/>
  <c r="W62" i="4"/>
  <c r="W19" i="4"/>
  <c r="L20" i="8" s="1"/>
  <c r="W58" i="4"/>
  <c r="L59" i="8" s="1"/>
  <c r="W26" i="4"/>
  <c r="L27" i="8" s="1"/>
  <c r="W50" i="4"/>
  <c r="L51" i="8" s="1"/>
  <c r="W48" i="4"/>
  <c r="W116" i="4"/>
  <c r="L47" i="9" s="1"/>
  <c r="W28" i="4"/>
  <c r="W25" i="4"/>
  <c r="L26" i="8" s="1"/>
  <c r="L33" i="8"/>
  <c r="W32" i="4"/>
  <c r="W53" i="4"/>
  <c r="L54" i="8" s="1"/>
  <c r="W93" i="4"/>
  <c r="L94" i="8" s="1"/>
  <c r="G76" i="8"/>
  <c r="Q76" i="8" s="1"/>
  <c r="L32" i="9"/>
  <c r="W75" i="4"/>
  <c r="L76" i="8" s="1"/>
  <c r="W71" i="4"/>
  <c r="L31" i="9" s="1"/>
  <c r="W10" i="4"/>
  <c r="W98" i="4"/>
  <c r="V72" i="4"/>
  <c r="G73" i="8" s="1"/>
  <c r="V83" i="4"/>
  <c r="V42" i="4"/>
  <c r="V90" i="4"/>
  <c r="V29" i="4"/>
  <c r="V76" i="4"/>
  <c r="V70" i="4"/>
  <c r="G71" i="8" s="1"/>
  <c r="V25" i="4"/>
  <c r="V73" i="4"/>
  <c r="G74" i="8" s="1"/>
  <c r="Q74" i="8" s="1"/>
  <c r="V67" i="4"/>
  <c r="V13" i="4"/>
  <c r="G14" i="8" s="1"/>
  <c r="V101" i="4"/>
  <c r="V20" i="4"/>
  <c r="X20" i="4" s="1"/>
  <c r="V68" i="4"/>
  <c r="G69" i="8" s="1"/>
  <c r="V59" i="4"/>
  <c r="G60" i="8" s="1"/>
  <c r="V39" i="4"/>
  <c r="G40" i="8" s="1"/>
  <c r="V48" i="4"/>
  <c r="V96" i="4"/>
  <c r="G97" i="8" s="1"/>
  <c r="Q97" i="8" s="1"/>
  <c r="V107" i="4"/>
  <c r="G108" i="8" s="1"/>
  <c r="Q108" i="8" s="1"/>
  <c r="V19" i="4"/>
  <c r="G20" i="8" s="1"/>
  <c r="V26" i="4"/>
  <c r="V74" i="4"/>
  <c r="G75" i="8" s="1"/>
  <c r="Q75" i="8" s="1"/>
  <c r="V61" i="4"/>
  <c r="G62" i="8" s="1"/>
  <c r="V60" i="4"/>
  <c r="G61" i="8" s="1"/>
  <c r="V105" i="4"/>
  <c r="V22" i="4"/>
  <c r="G23" i="8" s="1"/>
  <c r="V33" i="4"/>
  <c r="G34" i="8" s="1"/>
  <c r="V43" i="4"/>
  <c r="G44" i="8" s="1"/>
  <c r="V87" i="4"/>
  <c r="V35" i="4"/>
  <c r="G36" i="8" s="1"/>
  <c r="V103" i="4"/>
  <c r="G104" i="8" s="1"/>
  <c r="Q104" i="8" s="1"/>
  <c r="V23" i="4"/>
  <c r="V88" i="4"/>
  <c r="G89" i="8" s="1"/>
  <c r="V16" i="4"/>
  <c r="G17" i="8" s="1"/>
  <c r="V66" i="4"/>
  <c r="G67" i="8" s="1"/>
  <c r="V37" i="4"/>
  <c r="G38" i="8" s="1"/>
  <c r="Q38" i="8" s="1"/>
  <c r="V85" i="4"/>
  <c r="G86" i="8" s="1"/>
  <c r="Q86" i="8" s="1"/>
  <c r="V52" i="4"/>
  <c r="G53" i="8" s="1"/>
  <c r="V100" i="4"/>
  <c r="G101" i="8" s="1"/>
  <c r="V113" i="4"/>
  <c r="V108" i="4"/>
  <c r="G109" i="8" s="1"/>
  <c r="Q109" i="8" s="1"/>
  <c r="V30" i="4"/>
  <c r="G31" i="8" s="1"/>
  <c r="V80" i="4"/>
  <c r="G81" i="8" s="1"/>
  <c r="V109" i="4"/>
  <c r="G110" i="8" s="1"/>
  <c r="Q110" i="8" s="1"/>
  <c r="V78" i="4"/>
  <c r="G34" i="9" s="1"/>
  <c r="V104" i="4"/>
  <c r="G105" i="8" s="1"/>
  <c r="V63" i="4"/>
  <c r="G64" i="8" s="1"/>
  <c r="V114" i="4"/>
  <c r="G115" i="8" s="1"/>
  <c r="Q115" i="8" s="1"/>
  <c r="V28" i="4"/>
  <c r="X28" i="4" s="1"/>
  <c r="V27" i="4"/>
  <c r="V95" i="4"/>
  <c r="G96" i="8" s="1"/>
  <c r="V14" i="4"/>
  <c r="G15" i="8" s="1"/>
  <c r="Q15" i="8" s="1"/>
  <c r="V86" i="4"/>
  <c r="G87" i="8" s="1"/>
  <c r="V41" i="4"/>
  <c r="V89" i="4"/>
  <c r="G90" i="8" s="1"/>
  <c r="V40" i="4"/>
  <c r="G41" i="8" s="1"/>
  <c r="Q41" i="8" s="1"/>
  <c r="V55" i="4"/>
  <c r="G56" i="8" s="1"/>
  <c r="V115" i="4"/>
  <c r="G116" i="8" s="1"/>
  <c r="V50" i="4"/>
  <c r="V94" i="4"/>
  <c r="G95" i="8" s="1"/>
  <c r="V17" i="4"/>
  <c r="V53" i="4"/>
  <c r="X53" i="4" s="1"/>
  <c r="Q23" i="9" s="1"/>
  <c r="V24" i="4"/>
  <c r="G25" i="8" s="1"/>
  <c r="V116" i="4"/>
  <c r="V106" i="4"/>
  <c r="V112" i="4"/>
  <c r="G113" i="8" s="1"/>
  <c r="V110" i="4"/>
  <c r="V81" i="4"/>
  <c r="V18" i="4"/>
  <c r="G13" i="9" s="1"/>
  <c r="V49" i="4"/>
  <c r="V21" i="4"/>
  <c r="V69" i="4"/>
  <c r="G70" i="8" s="1"/>
  <c r="V38" i="4"/>
  <c r="G18" i="9" s="1"/>
  <c r="V111" i="4"/>
  <c r="G112" i="8" s="1"/>
  <c r="V11" i="4"/>
  <c r="G12" i="8" s="1"/>
  <c r="V64" i="4"/>
  <c r="V15" i="4"/>
  <c r="V34" i="4"/>
  <c r="G35" i="8" s="1"/>
  <c r="V82" i="4"/>
  <c r="V36" i="4"/>
  <c r="X36" i="4" s="1"/>
  <c r="V84" i="4"/>
  <c r="V51" i="4"/>
  <c r="G22" i="9" s="1"/>
  <c r="V99" i="4"/>
  <c r="V31" i="4"/>
  <c r="G32" i="8" s="1"/>
  <c r="V12" i="4"/>
  <c r="G13" i="8" s="1"/>
  <c r="V46" i="4"/>
  <c r="G47" i="8" s="1"/>
  <c r="V77" i="4"/>
  <c r="G33" i="9" s="1"/>
  <c r="V65" i="4"/>
  <c r="G66" i="8" s="1"/>
  <c r="V97" i="4"/>
  <c r="G98" i="8" s="1"/>
  <c r="V32" i="4"/>
  <c r="G33" i="8" s="1"/>
  <c r="V47" i="4"/>
  <c r="G48" i="8" s="1"/>
  <c r="V98" i="4"/>
  <c r="G21" i="10" s="1"/>
  <c r="V62" i="4"/>
  <c r="X62" i="4" s="1"/>
  <c r="V58" i="4"/>
  <c r="V45" i="4"/>
  <c r="V44" i="4"/>
  <c r="G45" i="8" s="1"/>
  <c r="V92" i="4"/>
  <c r="G93" i="8" s="1"/>
  <c r="V91" i="4"/>
  <c r="G92" i="8" s="1"/>
  <c r="V10" i="4"/>
  <c r="V71" i="4"/>
  <c r="V102" i="4"/>
  <c r="G103" i="8" s="1"/>
  <c r="V57" i="4"/>
  <c r="G58" i="8" s="1"/>
  <c r="V56" i="4"/>
  <c r="V54" i="4"/>
  <c r="G24" i="9"/>
  <c r="V93" i="4"/>
  <c r="G20" i="10" s="1"/>
  <c r="V75" i="4"/>
  <c r="X75" i="4" s="1"/>
  <c r="V79" i="4"/>
  <c r="G18" i="10" l="1"/>
  <c r="Q95" i="8"/>
  <c r="X87" i="4"/>
  <c r="L72" i="8"/>
  <c r="L30" i="9"/>
  <c r="L14" i="9"/>
  <c r="L116" i="8"/>
  <c r="Q92" i="8"/>
  <c r="G31" i="9"/>
  <c r="X12" i="4"/>
  <c r="X21" i="4"/>
  <c r="X50" i="4"/>
  <c r="X23" i="4"/>
  <c r="Q40" i="8"/>
  <c r="L15" i="10"/>
  <c r="X57" i="4"/>
  <c r="G46" i="9"/>
  <c r="Q14" i="8"/>
  <c r="Q45" i="8"/>
  <c r="L37" i="9"/>
  <c r="X79" i="4"/>
  <c r="Q35" i="9" s="1"/>
  <c r="Q116" i="8"/>
  <c r="G72" i="8"/>
  <c r="L27" i="9"/>
  <c r="L15" i="9"/>
  <c r="L12" i="10"/>
  <c r="G15" i="10"/>
  <c r="X58" i="4"/>
  <c r="Q35" i="8"/>
  <c r="X111" i="4"/>
  <c r="X24" i="4"/>
  <c r="G17" i="10"/>
  <c r="Q34" i="8"/>
  <c r="Q62" i="8"/>
  <c r="Q60" i="8"/>
  <c r="X13" i="4"/>
  <c r="X72" i="4"/>
  <c r="L14" i="10"/>
  <c r="L66" i="8"/>
  <c r="Q66" i="8" s="1"/>
  <c r="L23" i="8"/>
  <c r="Q23" i="8" s="1"/>
  <c r="Q48" i="8"/>
  <c r="Q13" i="8"/>
  <c r="Q12" i="8"/>
  <c r="X27" i="4"/>
  <c r="X113" i="4"/>
  <c r="G17" i="9"/>
  <c r="Q113" i="8"/>
  <c r="X109" i="4"/>
  <c r="Q31" i="8"/>
  <c r="X70" i="4"/>
  <c r="L23" i="10"/>
  <c r="L28" i="8"/>
  <c r="L18" i="9"/>
  <c r="X69" i="4"/>
  <c r="L12" i="9"/>
  <c r="L19" i="10"/>
  <c r="Q90" i="8"/>
  <c r="Q64" i="8"/>
  <c r="Q53" i="8"/>
  <c r="Q17" i="8"/>
  <c r="Q69" i="8"/>
  <c r="X90" i="4"/>
  <c r="Q73" i="8"/>
  <c r="L23" i="9"/>
  <c r="L55" i="8"/>
  <c r="L43" i="9"/>
  <c r="L16" i="10"/>
  <c r="L70" i="8"/>
  <c r="Q70" i="8" s="1"/>
  <c r="G19" i="8"/>
  <c r="Q19" i="8" s="1"/>
  <c r="Q101" i="8"/>
  <c r="Q67" i="8"/>
  <c r="Q58" i="8"/>
  <c r="Q93" i="8"/>
  <c r="G32" i="9"/>
  <c r="X102" i="4"/>
  <c r="X44" i="4"/>
  <c r="Q33" i="8"/>
  <c r="X77" i="4"/>
  <c r="Q33" i="9" s="1"/>
  <c r="Q32" i="8"/>
  <c r="X82" i="4"/>
  <c r="Q112" i="8"/>
  <c r="X18" i="4"/>
  <c r="Q25" i="8"/>
  <c r="X94" i="4"/>
  <c r="Q105" i="8"/>
  <c r="G36" i="9"/>
  <c r="Q89" i="8"/>
  <c r="X105" i="4"/>
  <c r="Q43" i="9" s="1"/>
  <c r="X26" i="4"/>
  <c r="X48" i="4"/>
  <c r="Q71" i="8"/>
  <c r="L117" i="8"/>
  <c r="Q103" i="8"/>
  <c r="X91" i="4"/>
  <c r="G40" i="9"/>
  <c r="Q47" i="8"/>
  <c r="X34" i="4"/>
  <c r="X11" i="4"/>
  <c r="G14" i="9"/>
  <c r="G23" i="9"/>
  <c r="Q87" i="8"/>
  <c r="Q61" i="8"/>
  <c r="Q20" i="8"/>
  <c r="G29" i="8"/>
  <c r="L13" i="9"/>
  <c r="G37" i="8"/>
  <c r="L80" i="8"/>
  <c r="G114" i="8"/>
  <c r="Q114" i="8" s="1"/>
  <c r="G42" i="8"/>
  <c r="X41" i="4"/>
  <c r="L44" i="9"/>
  <c r="L107" i="8"/>
  <c r="L81" i="8"/>
  <c r="L17" i="10"/>
  <c r="Q81" i="8"/>
  <c r="L52" i="8"/>
  <c r="L22" i="9"/>
  <c r="G80" i="8"/>
  <c r="L19" i="9"/>
  <c r="L42" i="8"/>
  <c r="G19" i="10"/>
  <c r="G16" i="8"/>
  <c r="Q16" i="8" s="1"/>
  <c r="X15" i="4"/>
  <c r="G37" i="9"/>
  <c r="X116" i="4"/>
  <c r="G117" i="8"/>
  <c r="G13" i="10"/>
  <c r="G68" i="8"/>
  <c r="Q68" i="8" s="1"/>
  <c r="X67" i="4"/>
  <c r="L21" i="10"/>
  <c r="L40" i="9"/>
  <c r="G35" i="9"/>
  <c r="G12" i="10"/>
  <c r="X38" i="4"/>
  <c r="G39" i="8"/>
  <c r="Q39" i="8" s="1"/>
  <c r="G45" i="9"/>
  <c r="G44" i="9"/>
  <c r="G47" i="9"/>
  <c r="G25" i="9"/>
  <c r="X89" i="4"/>
  <c r="X86" i="4"/>
  <c r="X95" i="4"/>
  <c r="G16" i="9"/>
  <c r="X63" i="4"/>
  <c r="Q28" i="9" s="1"/>
  <c r="X30" i="4"/>
  <c r="X52" i="4"/>
  <c r="X37" i="4"/>
  <c r="Q17" i="9" s="1"/>
  <c r="X16" i="4"/>
  <c r="G15" i="9"/>
  <c r="X35" i="4"/>
  <c r="X43" i="4"/>
  <c r="X22" i="4"/>
  <c r="Q14" i="9" s="1"/>
  <c r="X60" i="4"/>
  <c r="X74" i="4"/>
  <c r="X19" i="4"/>
  <c r="X96" i="4"/>
  <c r="X39" i="4"/>
  <c r="X68" i="4"/>
  <c r="G102" i="8"/>
  <c r="G42" i="9"/>
  <c r="X73" i="4"/>
  <c r="G43" i="8"/>
  <c r="Q43" i="8" s="1"/>
  <c r="X42" i="4"/>
  <c r="L99" i="8"/>
  <c r="L20" i="10"/>
  <c r="L20" i="9"/>
  <c r="L49" i="8"/>
  <c r="G59" i="8"/>
  <c r="Q59" i="8" s="1"/>
  <c r="L13" i="10"/>
  <c r="L18" i="8"/>
  <c r="L18" i="10"/>
  <c r="L82" i="8"/>
  <c r="L36" i="9"/>
  <c r="L21" i="9"/>
  <c r="L22" i="10"/>
  <c r="L34" i="9"/>
  <c r="L79" i="8"/>
  <c r="G106" i="8"/>
  <c r="Q106" i="8" s="1"/>
  <c r="G91" i="8"/>
  <c r="Q91" i="8" s="1"/>
  <c r="L111" i="8"/>
  <c r="L45" i="9"/>
  <c r="G88" i="8"/>
  <c r="Q88" i="8" s="1"/>
  <c r="X10" i="4"/>
  <c r="G11" i="10"/>
  <c r="G11" i="8"/>
  <c r="X45" i="4"/>
  <c r="G46" i="8"/>
  <c r="Q46" i="8" s="1"/>
  <c r="V117" i="4"/>
  <c r="R17" i="6" s="1"/>
  <c r="X97" i="4"/>
  <c r="X93" i="4"/>
  <c r="G94" i="8"/>
  <c r="Q94" i="8" s="1"/>
  <c r="G41" i="9"/>
  <c r="G38" i="9"/>
  <c r="G29" i="9"/>
  <c r="G21" i="9"/>
  <c r="X110" i="4"/>
  <c r="G111" i="8"/>
  <c r="X106" i="4"/>
  <c r="G107" i="8"/>
  <c r="Q107" i="8" s="1"/>
  <c r="X55" i="4"/>
  <c r="Q25" i="9" s="1"/>
  <c r="Q96" i="8"/>
  <c r="X78" i="4"/>
  <c r="G79" i="8"/>
  <c r="Q79" i="8" s="1"/>
  <c r="Q36" i="8"/>
  <c r="Q44" i="8"/>
  <c r="G77" i="8"/>
  <c r="Q77" i="8" s="1"/>
  <c r="X76" i="4"/>
  <c r="Q32" i="9" s="1"/>
  <c r="G84" i="8"/>
  <c r="Q84" i="8" s="1"/>
  <c r="X83" i="4"/>
  <c r="L39" i="9"/>
  <c r="G49" i="8"/>
  <c r="G27" i="8"/>
  <c r="Q27" i="8" s="1"/>
  <c r="L28" i="9"/>
  <c r="L63" i="8"/>
  <c r="G24" i="8"/>
  <c r="Q24" i="8" s="1"/>
  <c r="L33" i="9"/>
  <c r="L78" i="8"/>
  <c r="G22" i="8"/>
  <c r="Q22" i="8" s="1"/>
  <c r="L102" i="8"/>
  <c r="L42" i="9"/>
  <c r="L41" i="9"/>
  <c r="L100" i="8"/>
  <c r="G83" i="8"/>
  <c r="Q83" i="8" s="1"/>
  <c r="G21" i="8"/>
  <c r="Q21" i="8" s="1"/>
  <c r="X101" i="4"/>
  <c r="Q16" i="10"/>
  <c r="G51" i="8"/>
  <c r="Q51" i="8" s="1"/>
  <c r="G28" i="8"/>
  <c r="L56" i="8"/>
  <c r="Q56" i="8" s="1"/>
  <c r="L25" i="9"/>
  <c r="X54" i="4"/>
  <c r="Q24" i="9" s="1"/>
  <c r="G55" i="8"/>
  <c r="Q55" i="8" s="1"/>
  <c r="X71" i="4"/>
  <c r="G14" i="10"/>
  <c r="G27" i="9"/>
  <c r="G52" i="8"/>
  <c r="Q52" i="8" s="1"/>
  <c r="X51" i="4"/>
  <c r="Q22" i="9" s="1"/>
  <c r="G26" i="9"/>
  <c r="X98" i="4"/>
  <c r="G99" i="8"/>
  <c r="Q98" i="8"/>
  <c r="G16" i="10"/>
  <c r="G39" i="9"/>
  <c r="X56" i="4"/>
  <c r="Q26" i="9" s="1"/>
  <c r="G57" i="8"/>
  <c r="G11" i="9"/>
  <c r="X92" i="4"/>
  <c r="G20" i="9"/>
  <c r="G28" i="9"/>
  <c r="X47" i="4"/>
  <c r="X32" i="4"/>
  <c r="X65" i="4"/>
  <c r="X46" i="4"/>
  <c r="X31" i="4"/>
  <c r="X99" i="4"/>
  <c r="G100" i="8"/>
  <c r="X84" i="4"/>
  <c r="G85" i="8"/>
  <c r="Q85" i="8" s="1"/>
  <c r="G12" i="9"/>
  <c r="G65" i="8"/>
  <c r="Q65" i="8" s="1"/>
  <c r="X64" i="4"/>
  <c r="X49" i="4"/>
  <c r="G50" i="8"/>
  <c r="Q50" i="8" s="1"/>
  <c r="X81" i="4"/>
  <c r="G82" i="8"/>
  <c r="X112" i="4"/>
  <c r="G23" i="10"/>
  <c r="X17" i="4"/>
  <c r="G18" i="8"/>
  <c r="Q18" i="8" s="1"/>
  <c r="X115" i="4"/>
  <c r="Q46" i="9" s="1"/>
  <c r="X40" i="4"/>
  <c r="Q30" i="9" s="1"/>
  <c r="G19" i="9"/>
  <c r="X14" i="4"/>
  <c r="G30" i="9"/>
  <c r="X114" i="4"/>
  <c r="X104" i="4"/>
  <c r="G22" i="10"/>
  <c r="X80" i="4"/>
  <c r="X108" i="4"/>
  <c r="X100" i="4"/>
  <c r="X85" i="4"/>
  <c r="X66" i="4"/>
  <c r="X88" i="4"/>
  <c r="X103" i="4"/>
  <c r="X33" i="4"/>
  <c r="G43" i="9"/>
  <c r="X61" i="4"/>
  <c r="X107" i="4"/>
  <c r="X59" i="4"/>
  <c r="G26" i="8"/>
  <c r="Q26" i="8" s="1"/>
  <c r="X25" i="4"/>
  <c r="Q15" i="9" s="1"/>
  <c r="G30" i="8"/>
  <c r="Q30" i="8" s="1"/>
  <c r="X29" i="4"/>
  <c r="L11" i="8"/>
  <c r="L11" i="9"/>
  <c r="L11" i="10"/>
  <c r="W117" i="4"/>
  <c r="R40" i="6" s="1"/>
  <c r="G54" i="8"/>
  <c r="Q54" i="8" s="1"/>
  <c r="L16" i="9"/>
  <c r="L29" i="8"/>
  <c r="Q29" i="8" s="1"/>
  <c r="G63" i="8"/>
  <c r="G78" i="8"/>
  <c r="L57" i="8"/>
  <c r="L26" i="9"/>
  <c r="L38" i="9"/>
  <c r="L17" i="9"/>
  <c r="L37" i="8"/>
  <c r="Q37" i="8" s="1"/>
  <c r="Q21" i="9" l="1"/>
  <c r="Q117" i="8"/>
  <c r="Q72" i="8"/>
  <c r="L24" i="10"/>
  <c r="Q27" i="9"/>
  <c r="Q80" i="8"/>
  <c r="Q15" i="10"/>
  <c r="Q28" i="8"/>
  <c r="Q16" i="9"/>
  <c r="Q100" i="8"/>
  <c r="Q102" i="8"/>
  <c r="Q41" i="9"/>
  <c r="Q78" i="8"/>
  <c r="L118" i="8"/>
  <c r="H35" i="3" s="1"/>
  <c r="G48" i="9"/>
  <c r="Q31" i="9"/>
  <c r="Q14" i="10"/>
  <c r="Q44" i="9"/>
  <c r="Q11" i="10"/>
  <c r="Q11" i="9"/>
  <c r="X117" i="4"/>
  <c r="Q19" i="9"/>
  <c r="L48" i="9"/>
  <c r="Q42" i="9"/>
  <c r="Q34" i="9"/>
  <c r="Q22" i="10"/>
  <c r="G24" i="10"/>
  <c r="Q23" i="10"/>
  <c r="Q47" i="9"/>
  <c r="Q17" i="10"/>
  <c r="Q36" i="9"/>
  <c r="Q99" i="8"/>
  <c r="Q63" i="8"/>
  <c r="Q82" i="8"/>
  <c r="Q29" i="9"/>
  <c r="Q38" i="9"/>
  <c r="Q19" i="10"/>
  <c r="Q57" i="8"/>
  <c r="Q40" i="9"/>
  <c r="Q21" i="10"/>
  <c r="Q49" i="8"/>
  <c r="Q111" i="8"/>
  <c r="Q20" i="10"/>
  <c r="Q39" i="9"/>
  <c r="Q20" i="9"/>
  <c r="Q12" i="9"/>
  <c r="Q12" i="10"/>
  <c r="Q42" i="8"/>
  <c r="Q13" i="10"/>
  <c r="Q13" i="9"/>
  <c r="Q37" i="9"/>
  <c r="Q18" i="10"/>
  <c r="Q45" i="9"/>
  <c r="Q11" i="8"/>
  <c r="G118" i="8"/>
  <c r="H34" i="3" s="1"/>
  <c r="Q18" i="9"/>
  <c r="Q24" i="10" l="1"/>
  <c r="Q118" i="8"/>
  <c r="H33" i="3" s="1"/>
  <c r="Q48" i="9"/>
</calcChain>
</file>

<file path=xl/sharedStrings.xml><?xml version="1.0" encoding="utf-8"?>
<sst xmlns="http://schemas.openxmlformats.org/spreadsheetml/2006/main" count="1159" uniqueCount="442">
  <si>
    <t>①分析タイトル・内容を入力してください。</t>
    <rPh sb="1" eb="3">
      <t>ブンセキ</t>
    </rPh>
    <rPh sb="8" eb="10">
      <t>ナイヨウ</t>
    </rPh>
    <rPh sb="11" eb="13">
      <t>ニュウリョク</t>
    </rPh>
    <phoneticPr fontId="1"/>
  </si>
  <si>
    <t>分析タイトル</t>
    <rPh sb="0" eb="2">
      <t>ブンセキ</t>
    </rPh>
    <phoneticPr fontId="1"/>
  </si>
  <si>
    <t>１　分析タイトル</t>
    <rPh sb="2" eb="4">
      <t>ブンセキ</t>
    </rPh>
    <phoneticPr fontId="1"/>
  </si>
  <si>
    <t>２　分析内容</t>
    <rPh sb="2" eb="4">
      <t>ブンセキ</t>
    </rPh>
    <rPh sb="4" eb="6">
      <t>ナイヨウ</t>
    </rPh>
    <phoneticPr fontId="1"/>
  </si>
  <si>
    <t>３　当初設定</t>
    <rPh sb="2" eb="4">
      <t>トウショ</t>
    </rPh>
    <rPh sb="4" eb="6">
      <t>セッテイ</t>
    </rPh>
    <phoneticPr fontId="1"/>
  </si>
  <si>
    <t>４　分析結果</t>
    <rPh sb="2" eb="4">
      <t>ブンセキ</t>
    </rPh>
    <rPh sb="4" eb="6">
      <t>ケッカ</t>
    </rPh>
    <phoneticPr fontId="1"/>
  </si>
  <si>
    <t>就業誘発者数</t>
    <rPh sb="0" eb="2">
      <t>シュウギョウ</t>
    </rPh>
    <rPh sb="2" eb="4">
      <t>ユウハツ</t>
    </rPh>
    <rPh sb="4" eb="5">
      <t>モノ</t>
    </rPh>
    <rPh sb="5" eb="6">
      <t>スウ</t>
    </rPh>
    <phoneticPr fontId="1"/>
  </si>
  <si>
    <t>生産誘発額</t>
    <phoneticPr fontId="1"/>
  </si>
  <si>
    <t>（単位：人）</t>
    <rPh sb="1" eb="3">
      <t>タンイ</t>
    </rPh>
    <rPh sb="4" eb="5">
      <t>ヒト</t>
    </rPh>
    <phoneticPr fontId="1"/>
  </si>
  <si>
    <t>　※端数処理の関係で内訳が合計と一致しない場合があります。</t>
    <rPh sb="2" eb="6">
      <t>ハスウショリ</t>
    </rPh>
    <rPh sb="7" eb="9">
      <t>カンケイ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1"/>
  </si>
  <si>
    <t>分 析 内 容</t>
    <rPh sb="0" eb="1">
      <t>ブン</t>
    </rPh>
    <rPh sb="2" eb="3">
      <t>セキ</t>
    </rPh>
    <rPh sb="4" eb="5">
      <t>ナイ</t>
    </rPh>
    <rPh sb="6" eb="7">
      <t>カタチ</t>
    </rPh>
    <phoneticPr fontId="1"/>
  </si>
  <si>
    <t>就業誘発者数</t>
    <rPh sb="2" eb="4">
      <t>ユウハツ</t>
    </rPh>
    <rPh sb="4" eb="5">
      <t>シャ</t>
    </rPh>
    <rPh sb="5" eb="6">
      <t>スウ</t>
    </rPh>
    <phoneticPr fontId="4"/>
  </si>
  <si>
    <t>雇用誘発者数</t>
    <rPh sb="0" eb="2">
      <t>コヨウ</t>
    </rPh>
    <rPh sb="2" eb="4">
      <t>ユウハツ</t>
    </rPh>
    <rPh sb="4" eb="5">
      <t>シャ</t>
    </rPh>
    <rPh sb="5" eb="6">
      <t>スウ</t>
    </rPh>
    <phoneticPr fontId="4"/>
  </si>
  <si>
    <t>粗付加価値誘発額</t>
    <rPh sb="0" eb="3">
      <t>ソフカ</t>
    </rPh>
    <rPh sb="3" eb="5">
      <t>カチ</t>
    </rPh>
    <rPh sb="5" eb="8">
      <t>ユウハツガク</t>
    </rPh>
    <phoneticPr fontId="4"/>
  </si>
  <si>
    <t>雇用者所得誘発額</t>
    <rPh sb="0" eb="3">
      <t>コヨウシャ</t>
    </rPh>
    <rPh sb="3" eb="5">
      <t>ショトク</t>
    </rPh>
    <rPh sb="5" eb="8">
      <t>ユウハツガク</t>
    </rPh>
    <phoneticPr fontId="4"/>
  </si>
  <si>
    <t xml:space="preserve">   ×就業係数</t>
    <rPh sb="6" eb="8">
      <t>ケイスウ</t>
    </rPh>
    <phoneticPr fontId="4"/>
  </si>
  <si>
    <t xml:space="preserve">   ×雇用係数</t>
    <rPh sb="4" eb="6">
      <t>コヨウ</t>
    </rPh>
    <rPh sb="6" eb="8">
      <t>ケイスウ</t>
    </rPh>
    <phoneticPr fontId="4"/>
  </si>
  <si>
    <t>貯蓄</t>
    <rPh sb="0" eb="2">
      <t>チョチク</t>
    </rPh>
    <phoneticPr fontId="1"/>
  </si>
  <si>
    <t>No.</t>
    <phoneticPr fontId="1"/>
  </si>
  <si>
    <t>001</t>
    <phoneticPr fontId="1"/>
  </si>
  <si>
    <t>002</t>
    <phoneticPr fontId="1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</si>
  <si>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</si>
  <si>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</si>
  <si>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</si>
  <si>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</si>
  <si>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</si>
  <si>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</si>
  <si>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</si>
  <si>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</si>
  <si>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</si>
  <si>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</si>
  <si>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</si>
  <si>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</si>
  <si>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</si>
  <si>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</si>
  <si>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</si>
  <si>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</si>
  <si>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</si>
  <si>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</si>
  <si>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</si>
  <si>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</si>
  <si>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</si>
  <si>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</si>
  <si>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</si>
  <si>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</si>
  <si>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</si>
  <si>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</si>
  <si>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</si>
  <si>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</si>
  <si>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</si>
  <si>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</si>
  <si>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</si>
  <si>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</si>
  <si>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</si>
  <si>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</si>
  <si>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</si>
  <si>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</si>
  <si>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</si>
  <si>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</si>
  <si>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</si>
  <si>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</si>
  <si>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</si>
  <si>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</si>
  <si>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</si>
  <si>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</si>
  <si>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</si>
  <si>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</si>
  <si>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</si>
  <si>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</si>
  <si>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</si>
  <si>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</si>
  <si>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</si>
  <si>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</si>
  <si>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</si>
  <si>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</si>
  <si>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</si>
  <si>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</si>
  <si>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</si>
  <si>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</si>
  <si>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</si>
  <si>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</si>
  <si>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</si>
  <si>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</si>
  <si>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</si>
  <si>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</si>
  <si>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</si>
  <si>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</si>
  <si>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</si>
  <si>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</si>
  <si>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</si>
  <si>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</si>
  <si>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</si>
  <si>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</si>
  <si>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</si>
  <si>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</si>
  <si>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</si>
  <si>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</si>
  <si>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</si>
  <si>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</si>
  <si>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</si>
  <si>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</si>
  <si>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</si>
  <si>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</si>
  <si>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</si>
  <si>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</si>
  <si>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</si>
  <si>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</si>
  <si>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</si>
  <si>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</si>
  <si>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</si>
  <si>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</si>
  <si>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</si>
  <si>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</si>
  <si>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</si>
  <si>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</si>
  <si>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</si>
  <si>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</si>
  <si>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</si>
  <si>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</si>
  <si>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</si>
  <si>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</si>
  <si>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</si>
  <si>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</si>
  <si>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</si>
  <si>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</si>
  <si>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耕種農業</t>
  </si>
  <si>
    <t>農業サービス</t>
  </si>
  <si>
    <t>林業</t>
  </si>
  <si>
    <t>漁業</t>
  </si>
  <si>
    <t>食料品</t>
  </si>
  <si>
    <t>繊維工業製品</t>
  </si>
  <si>
    <t>家具・装備品</t>
  </si>
  <si>
    <t>パルプ・紙・板紙・加工紙</t>
  </si>
  <si>
    <t>紙加工品</t>
  </si>
  <si>
    <t>化学肥料</t>
  </si>
  <si>
    <t>合成樹脂</t>
  </si>
  <si>
    <t>化学繊維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</si>
  <si>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</si>
  <si>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</si>
  <si>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</si>
  <si>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</si>
  <si>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</si>
  <si>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</si>
  <si>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</si>
  <si>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銑鉄・粗鋼</t>
  </si>
  <si>
    <t>鋼材</t>
  </si>
  <si>
    <t>非鉄金属製錬・精製</t>
  </si>
  <si>
    <t>非鉄金属加工製品</t>
  </si>
  <si>
    <t>その他の金属製品</t>
  </si>
  <si>
    <t>船舶・同修理</t>
  </si>
  <si>
    <t>その他の輸送機械・同修理</t>
  </si>
  <si>
    <t>その他の製造工業製品</t>
  </si>
  <si>
    <t>建設補修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</si>
  <si>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</si>
  <si>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</si>
  <si>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</si>
  <si>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</si>
  <si>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</si>
  <si>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</si>
  <si>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</si>
  <si>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鉄道輸送</t>
  </si>
  <si>
    <t>水運</t>
  </si>
  <si>
    <t>航空輸送</t>
  </si>
  <si>
    <t>倉庫</t>
  </si>
  <si>
    <t>放送</t>
  </si>
  <si>
    <t>公務</t>
  </si>
  <si>
    <t>教育</t>
  </si>
  <si>
    <t>研究</t>
  </si>
  <si>
    <t>物品賃貸サービス</t>
  </si>
  <si>
    <t>その他の対個人サービス</t>
  </si>
  <si>
    <t>畜産</t>
  </si>
  <si>
    <t>石炭・原油・天然ガス</t>
  </si>
  <si>
    <t>たばこ</t>
  </si>
  <si>
    <t>その他の窯業・土石製品</t>
  </si>
  <si>
    <t>自動車部品・同附属品</t>
  </si>
  <si>
    <t>建築</t>
  </si>
  <si>
    <t>住宅賃貸料</t>
  </si>
  <si>
    <t>自家輸送</t>
  </si>
  <si>
    <t>広告</t>
  </si>
  <si>
    <t>自動車整備・機械修理</t>
  </si>
  <si>
    <t>①</t>
    <phoneticPr fontId="1"/>
  </si>
  <si>
    <t>④</t>
    <phoneticPr fontId="1"/>
  </si>
  <si>
    <t>粗付加価値誘発額</t>
    <rPh sb="0" eb="1">
      <t>ソ</t>
    </rPh>
    <rPh sb="1" eb="3">
      <t>フカ</t>
    </rPh>
    <rPh sb="3" eb="5">
      <t>カチ</t>
    </rPh>
    <rPh sb="5" eb="7">
      <t>ユウハツ</t>
    </rPh>
    <rPh sb="7" eb="8">
      <t>ガク</t>
    </rPh>
    <phoneticPr fontId="1"/>
  </si>
  <si>
    <t>⑧</t>
    <phoneticPr fontId="1"/>
  </si>
  <si>
    <t>⑨</t>
    <phoneticPr fontId="1"/>
  </si>
  <si>
    <t>消費転換係数</t>
    <rPh sb="0" eb="2">
      <t>ショウヒ</t>
    </rPh>
    <rPh sb="2" eb="4">
      <t>テンカン</t>
    </rPh>
    <rPh sb="4" eb="6">
      <t>ケイスウ</t>
    </rPh>
    <phoneticPr fontId="1"/>
  </si>
  <si>
    <t>粗付加価値誘発額</t>
    <rPh sb="0" eb="8">
      <t>ソフカカチユウハツガク</t>
    </rPh>
    <phoneticPr fontId="1"/>
  </si>
  <si>
    <t>雇用者所得誘発額</t>
    <rPh sb="0" eb="8">
      <t>コヨウシャショトクユウハツガク</t>
    </rPh>
    <phoneticPr fontId="1"/>
  </si>
  <si>
    <t>生産誘発額</t>
    <rPh sb="0" eb="5">
      <t>セイサンユウハツガク</t>
    </rPh>
    <phoneticPr fontId="1"/>
  </si>
  <si>
    <t>就業誘発者数</t>
    <rPh sb="0" eb="2">
      <t>シュウギョウ</t>
    </rPh>
    <rPh sb="2" eb="4">
      <t>ユウハツ</t>
    </rPh>
    <rPh sb="4" eb="5">
      <t>シャ</t>
    </rPh>
    <rPh sb="5" eb="6">
      <t>スウ</t>
    </rPh>
    <phoneticPr fontId="1"/>
  </si>
  <si>
    <t>就業誘発者数（計）</t>
    <rPh sb="0" eb="2">
      <t>シュウギョウ</t>
    </rPh>
    <rPh sb="2" eb="4">
      <t>ユウハツ</t>
    </rPh>
    <rPh sb="4" eb="5">
      <t>シャ</t>
    </rPh>
    <rPh sb="5" eb="6">
      <t>スウ</t>
    </rPh>
    <rPh sb="7" eb="8">
      <t>ケイ</t>
    </rPh>
    <phoneticPr fontId="1"/>
  </si>
  <si>
    <t>雇用誘発者数</t>
    <rPh sb="0" eb="2">
      <t>コヨウ</t>
    </rPh>
    <rPh sb="2" eb="4">
      <t>ユウハツ</t>
    </rPh>
    <rPh sb="4" eb="5">
      <t>シャ</t>
    </rPh>
    <rPh sb="5" eb="6">
      <t>スウ</t>
    </rPh>
    <phoneticPr fontId="1"/>
  </si>
  <si>
    <t>雇用誘発者数（計）</t>
    <rPh sb="0" eb="2">
      <t>コヨウ</t>
    </rPh>
    <rPh sb="2" eb="4">
      <t>ユウハツ</t>
    </rPh>
    <rPh sb="4" eb="5">
      <t>シャ</t>
    </rPh>
    <rPh sb="5" eb="6">
      <t>スウ</t>
    </rPh>
    <rPh sb="7" eb="8">
      <t>ケイ</t>
    </rPh>
    <phoneticPr fontId="1"/>
  </si>
  <si>
    <t>計</t>
    <rPh sb="0" eb="1">
      <t>ケイ</t>
    </rPh>
    <phoneticPr fontId="1"/>
  </si>
  <si>
    <t>消費支出総額</t>
    <rPh sb="0" eb="2">
      <t>ショウヒ</t>
    </rPh>
    <rPh sb="2" eb="4">
      <t>シシュツ</t>
    </rPh>
    <rPh sb="4" eb="6">
      <t>ソウガク</t>
    </rPh>
    <phoneticPr fontId="4"/>
  </si>
  <si>
    <t>消費支出総額</t>
    <rPh sb="0" eb="2">
      <t>ショウヒ</t>
    </rPh>
    <rPh sb="2" eb="4">
      <t>シシュツ</t>
    </rPh>
    <rPh sb="4" eb="6">
      <t>ソウガク</t>
    </rPh>
    <rPh sb="5" eb="6">
      <t>ガク</t>
    </rPh>
    <phoneticPr fontId="1"/>
  </si>
  <si>
    <t>（単位：人）</t>
    <rPh sb="1" eb="3">
      <t>タンイ</t>
    </rPh>
    <rPh sb="4" eb="5">
      <t>ヒト</t>
    </rPh>
    <phoneticPr fontId="1"/>
  </si>
  <si>
    <t>総　　合　　効　　果</t>
    <rPh sb="0" eb="1">
      <t>ソウ</t>
    </rPh>
    <rPh sb="3" eb="4">
      <t>ゴウ</t>
    </rPh>
    <rPh sb="6" eb="7">
      <t>コウ</t>
    </rPh>
    <rPh sb="9" eb="10">
      <t>ハテ</t>
    </rPh>
    <phoneticPr fontId="1"/>
  </si>
  <si>
    <t>雇用者所得誘発額</t>
    <rPh sb="0" eb="3">
      <t>コヨウシャ</t>
    </rPh>
    <rPh sb="3" eb="5">
      <t>ショトク</t>
    </rPh>
    <rPh sb="5" eb="7">
      <t>ユウハツ</t>
    </rPh>
    <rPh sb="7" eb="8">
      <t>ガク</t>
    </rPh>
    <phoneticPr fontId="1"/>
  </si>
  <si>
    <t>※端数処理の関係で内訳が合計と一致しない場合があります。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</si>
  <si>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</si>
  <si>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</si>
  <si>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</si>
  <si>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</si>
  <si>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</si>
  <si>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20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</si>
  <si>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</si>
  <si>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</si>
  <si>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</si>
  <si>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</si>
  <si>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</si>
  <si>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</si>
  <si>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</si>
  <si>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</si>
  <si>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</si>
  <si>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</si>
  <si>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</si>
  <si>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</si>
  <si>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</si>
  <si>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</si>
  <si>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</si>
  <si>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</si>
  <si>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</si>
  <si>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</si>
  <si>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</si>
  <si>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</si>
  <si>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</si>
  <si>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</si>
  <si>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</si>
  <si>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</si>
  <si>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</si>
  <si>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</si>
  <si>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</si>
  <si>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</si>
  <si>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</si>
  <si>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</si>
  <si>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</si>
  <si>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37
部門</t>
    <rPh sb="3" eb="5">
      <t>ブモン</t>
    </rPh>
    <phoneticPr fontId="1"/>
  </si>
  <si>
    <t>13
部門</t>
    <rPh sb="3" eb="5">
      <t>ブモン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</si>
  <si>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</si>
  <si>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</si>
  <si>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</si>
  <si>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</si>
  <si>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</si>
  <si>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</si>
  <si>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</si>
  <si>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</si>
  <si>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</si>
  <si>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</si>
  <si>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</si>
  <si>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</si>
  <si>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</si>
  <si>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</si>
  <si>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</si>
  <si>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</si>
  <si>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</si>
  <si>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</si>
  <si>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</si>
  <si>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</si>
  <si>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</si>
  <si>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</si>
  <si>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</si>
  <si>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</si>
  <si>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</si>
  <si>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</si>
  <si>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</si>
  <si>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</si>
  <si>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</si>
  <si>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</si>
  <si>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</si>
  <si>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</si>
  <si>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</si>
  <si>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</si>
  <si>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</si>
  <si>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</si>
  <si>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</si>
  <si>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生産誘発額</t>
    <phoneticPr fontId="1"/>
  </si>
  <si>
    <t>雇用者所得
誘発額</t>
    <rPh sb="0" eb="5">
      <t>コヨウシャショトク</t>
    </rPh>
    <rPh sb="6" eb="8">
      <t>ユウハツ</t>
    </rPh>
    <rPh sb="8" eb="9">
      <t>ガク</t>
    </rPh>
    <phoneticPr fontId="1"/>
  </si>
  <si>
    <t>総合効果</t>
    <rPh sb="0" eb="2">
      <t>ソウゴウ</t>
    </rPh>
    <rPh sb="2" eb="4">
      <t>コウカ</t>
    </rPh>
    <phoneticPr fontId="1"/>
  </si>
  <si>
    <t>雇用
誘発者数</t>
    <rPh sb="0" eb="2">
      <t>コヨウ</t>
    </rPh>
    <rPh sb="3" eb="5">
      <t>ユウハツ</t>
    </rPh>
    <rPh sb="5" eb="6">
      <t>シャ</t>
    </rPh>
    <rPh sb="6" eb="7">
      <t>スウ</t>
    </rPh>
    <phoneticPr fontId="1"/>
  </si>
  <si>
    <t>就業
誘発者数</t>
    <rPh sb="0" eb="2">
      <t>シュウギョウ</t>
    </rPh>
    <rPh sb="3" eb="7">
      <t>ユウハツシャスウ</t>
    </rPh>
    <phoneticPr fontId="1"/>
  </si>
  <si>
    <t>粗付加価値率</t>
    <rPh sb="0" eb="6">
      <t>ソフカカチリツ</t>
    </rPh>
    <phoneticPr fontId="1"/>
  </si>
  <si>
    <t>雇用者所得率</t>
    <rPh sb="0" eb="5">
      <t>コヨウシャショトク</t>
    </rPh>
    <rPh sb="5" eb="6">
      <t>リツ</t>
    </rPh>
    <phoneticPr fontId="1"/>
  </si>
  <si>
    <t>就業係数</t>
    <rPh sb="0" eb="4">
      <t>シュウギョウケイスウ</t>
    </rPh>
    <phoneticPr fontId="1"/>
  </si>
  <si>
    <t>雇用係数</t>
    <rPh sb="0" eb="4">
      <t>コヨウケイスウ</t>
    </rPh>
    <phoneticPr fontId="1"/>
  </si>
  <si>
    <t>億円</t>
    <rPh sb="0" eb="2">
      <t>オクエン</t>
    </rPh>
    <phoneticPr fontId="1"/>
  </si>
  <si>
    <t>千万円</t>
    <rPh sb="0" eb="3">
      <t>センマンエン</t>
    </rPh>
    <phoneticPr fontId="1"/>
  </si>
  <si>
    <t>百万円</t>
    <rPh sb="0" eb="3">
      <t>ヒャクマンエン</t>
    </rPh>
    <phoneticPr fontId="1"/>
  </si>
  <si>
    <t>万円</t>
    <rPh sb="0" eb="1">
      <t>マン</t>
    </rPh>
    <rPh sb="1" eb="2">
      <t>エン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</si>
  <si>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</si>
  <si>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</si>
  <si>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十万円</t>
    <rPh sb="0" eb="1">
      <t>ジュウ</t>
    </rPh>
    <rPh sb="1" eb="2">
      <t>マン</t>
    </rPh>
    <rPh sb="2" eb="3">
      <t>エン</t>
    </rPh>
    <phoneticPr fontId="1"/>
  </si>
  <si>
    <t>生産誘発額</t>
    <rPh sb="0" eb="2">
      <t>セイサン</t>
    </rPh>
    <rPh sb="2" eb="4">
      <t>ユウハツ</t>
    </rPh>
    <rPh sb="4" eb="5">
      <t>ガク</t>
    </rPh>
    <phoneticPr fontId="1"/>
  </si>
  <si>
    <t>⑦</t>
    <phoneticPr fontId="1"/>
  </si>
  <si>
    <t>生産誘発係数
（民間消費支出）</t>
    <rPh sb="0" eb="2">
      <t>セイサン</t>
    </rPh>
    <rPh sb="2" eb="4">
      <t>ユウハツ</t>
    </rPh>
    <rPh sb="4" eb="6">
      <t>ケイスウ</t>
    </rPh>
    <rPh sb="8" eb="10">
      <t>ミンカン</t>
    </rPh>
    <rPh sb="10" eb="12">
      <t>ショウヒ</t>
    </rPh>
    <rPh sb="12" eb="14">
      <t>シシュツ</t>
    </rPh>
    <phoneticPr fontId="1"/>
  </si>
  <si>
    <t>⑦×⑧</t>
    <phoneticPr fontId="1"/>
  </si>
  <si>
    <t>生産誘発額</t>
    <rPh sb="0" eb="2">
      <t>セイサン</t>
    </rPh>
    <rPh sb="2" eb="4">
      <t>ユウハツ</t>
    </rPh>
    <rPh sb="4" eb="5">
      <t>ガク</t>
    </rPh>
    <phoneticPr fontId="4"/>
  </si>
  <si>
    <t>粗付加価値誘発額</t>
    <rPh sb="0" eb="1">
      <t>ソ</t>
    </rPh>
    <rPh sb="1" eb="3">
      <t>フカ</t>
    </rPh>
    <rPh sb="3" eb="5">
      <t>カチ</t>
    </rPh>
    <rPh sb="5" eb="7">
      <t>ユウハツ</t>
    </rPh>
    <rPh sb="7" eb="8">
      <t>ガク</t>
    </rPh>
    <phoneticPr fontId="1"/>
  </si>
  <si>
    <t>雇用者所得誘発額</t>
    <rPh sb="0" eb="5">
      <t>コヨウシャショトク</t>
    </rPh>
    <rPh sb="5" eb="7">
      <t>ユウハツ</t>
    </rPh>
    <rPh sb="7" eb="8">
      <t>ガク</t>
    </rPh>
    <phoneticPr fontId="1"/>
  </si>
  <si>
    <t>×生産誘発係数（民間消費支出）</t>
    <rPh sb="8" eb="14">
      <t>ミンカンショウヒシシュツ</t>
    </rPh>
    <phoneticPr fontId="1"/>
  </si>
  <si>
    <t>×粗付加価値率</t>
    <phoneticPr fontId="1"/>
  </si>
  <si>
    <t>×雇用者所得率</t>
    <phoneticPr fontId="1"/>
  </si>
  <si>
    <t>②収入増加額の単位を下のプルダウンから選択してください。</t>
    <rPh sb="1" eb="3">
      <t>シュウニュウ</t>
    </rPh>
    <rPh sb="3" eb="5">
      <t>ゾウカ</t>
    </rPh>
    <rPh sb="5" eb="6">
      <t>ガク</t>
    </rPh>
    <rPh sb="7" eb="9">
      <t>タンイ</t>
    </rPh>
    <rPh sb="10" eb="11">
      <t>シタ</t>
    </rPh>
    <rPh sb="19" eb="21">
      <t>センタク</t>
    </rPh>
    <phoneticPr fontId="1"/>
  </si>
  <si>
    <t>③下の空白欄に収入増加額を入力してください。</t>
    <rPh sb="1" eb="2">
      <t>シタ</t>
    </rPh>
    <rPh sb="3" eb="5">
      <t>クウハク</t>
    </rPh>
    <rPh sb="5" eb="6">
      <t>ラン</t>
    </rPh>
    <rPh sb="7" eb="9">
      <t>シュウニュウ</t>
    </rPh>
    <rPh sb="9" eb="11">
      <t>ゾウカ</t>
    </rPh>
    <rPh sb="11" eb="12">
      <t>ガク</t>
    </rPh>
    <rPh sb="13" eb="15">
      <t>ニュウリョク</t>
    </rPh>
    <phoneticPr fontId="1"/>
  </si>
  <si>
    <t>収入増加額（計）</t>
    <rPh sb="0" eb="2">
      <t>シュウニュウ</t>
    </rPh>
    <rPh sb="6" eb="7">
      <t>ケイ</t>
    </rPh>
    <phoneticPr fontId="1"/>
  </si>
  <si>
    <t>収入増加額</t>
    <rPh sb="0" eb="2">
      <t>シュウニュウ</t>
    </rPh>
    <rPh sb="2" eb="4">
      <t>ゾウカ</t>
    </rPh>
    <rPh sb="4" eb="5">
      <t>ガク</t>
    </rPh>
    <phoneticPr fontId="1"/>
  </si>
  <si>
    <t>消費転換係数</t>
    <rPh sb="0" eb="2">
      <t>ショウヒ</t>
    </rPh>
    <rPh sb="2" eb="4">
      <t>テンカン</t>
    </rPh>
    <rPh sb="4" eb="6">
      <t>ケイスウ</t>
    </rPh>
    <phoneticPr fontId="1"/>
  </si>
  <si>
    <t>②</t>
    <phoneticPr fontId="1"/>
  </si>
  <si>
    <t>消費支出増加額</t>
    <rPh sb="0" eb="2">
      <t>ショウヒ</t>
    </rPh>
    <rPh sb="2" eb="4">
      <t>シシュツ</t>
    </rPh>
    <rPh sb="4" eb="6">
      <t>ゾウカ</t>
    </rPh>
    <rPh sb="6" eb="7">
      <t>ガク</t>
    </rPh>
    <phoneticPr fontId="1"/>
  </si>
  <si>
    <t>③</t>
    <phoneticPr fontId="1"/>
  </si>
  <si>
    <t>⑤</t>
    <phoneticPr fontId="1"/>
  </si>
  <si>
    <t>⑥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</si>
  <si>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</si>
  <si>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</si>
  <si>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</si>
  <si>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</si>
  <si>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生産誘発係数
（民間消費支出）</t>
    <rPh sb="0" eb="6">
      <t>セイサンユウハツケイスウ</t>
    </rPh>
    <rPh sb="8" eb="14">
      <t>ミンカンショウヒシシュツ</t>
    </rPh>
    <phoneticPr fontId="1"/>
  </si>
  <si>
    <t>③×④</t>
    <phoneticPr fontId="1"/>
  </si>
  <si>
    <t>⑤×粗付加価値率</t>
    <rPh sb="2" eb="8">
      <t>ソフカカチリツ</t>
    </rPh>
    <phoneticPr fontId="1"/>
  </si>
  <si>
    <t>⑤×雇用者所得率</t>
    <rPh sb="2" eb="8">
      <t>コヨウシャショトクリツ</t>
    </rPh>
    <phoneticPr fontId="1"/>
  </si>
  <si>
    <t>⑨×⑩</t>
    <phoneticPr fontId="1"/>
  </si>
  <si>
    <t>⑪×粗付加価値率</t>
    <rPh sb="2" eb="8">
      <t>ソフカカチリツ</t>
    </rPh>
    <phoneticPr fontId="1"/>
  </si>
  <si>
    <t>⑪×雇用者所得率</t>
    <rPh sb="2" eb="7">
      <t>コヨウシャショトク</t>
    </rPh>
    <rPh sb="7" eb="8">
      <t>リツ</t>
    </rPh>
    <phoneticPr fontId="1"/>
  </si>
  <si>
    <t>⑤＋⑪</t>
    <phoneticPr fontId="1"/>
  </si>
  <si>
    <t>⑥＋⑫</t>
    <phoneticPr fontId="1"/>
  </si>
  <si>
    <t>⑦＋⑬</t>
    <phoneticPr fontId="1"/>
  </si>
  <si>
    <t>⑤×就業係数</t>
    <rPh sb="2" eb="4">
      <t>シュウギョウ</t>
    </rPh>
    <rPh sb="4" eb="6">
      <t>ケイスウ</t>
    </rPh>
    <phoneticPr fontId="1"/>
  </si>
  <si>
    <t>⑪×就業係数</t>
    <rPh sb="2" eb="4">
      <t>シュウギョウ</t>
    </rPh>
    <rPh sb="4" eb="6">
      <t>ケイスウ</t>
    </rPh>
    <phoneticPr fontId="1"/>
  </si>
  <si>
    <t>⑤×雇用係数</t>
    <rPh sb="2" eb="4">
      <t>コヨウ</t>
    </rPh>
    <rPh sb="4" eb="6">
      <t>ケイスウ</t>
    </rPh>
    <phoneticPr fontId="1"/>
  </si>
  <si>
    <t>⑪×雇用係数</t>
    <rPh sb="2" eb="4">
      <t>コヨウ</t>
    </rPh>
    <rPh sb="4" eb="6">
      <t>ケイスウ</t>
    </rPh>
    <phoneticPr fontId="1"/>
  </si>
  <si>
    <t>収入増加額</t>
    <rPh sb="0" eb="2">
      <t>シュウニュウ</t>
    </rPh>
    <rPh sb="2" eb="4">
      <t>ゾウカ</t>
    </rPh>
    <rPh sb="4" eb="5">
      <t>ガク</t>
    </rPh>
    <phoneticPr fontId="1"/>
  </si>
  <si>
    <t>×消費転換係数</t>
    <rPh sb="1" eb="7">
      <t>ショウヒテンカンケイスウ</t>
    </rPh>
    <phoneticPr fontId="1"/>
  </si>
  <si>
    <t>×消費転換係数</t>
    <rPh sb="1" eb="3">
      <t>ショウヒ</t>
    </rPh>
    <rPh sb="3" eb="5">
      <t>テンカン</t>
    </rPh>
    <rPh sb="5" eb="7">
      <t>ケイスウ</t>
    </rPh>
    <phoneticPr fontId="4"/>
  </si>
  <si>
    <t>消費支出増加額</t>
    <rPh sb="0" eb="2">
      <t>ショウヒ</t>
    </rPh>
    <rPh sb="2" eb="4">
      <t>シシュツ</t>
    </rPh>
    <rPh sb="4" eb="7">
      <t>ゾウカガク</t>
    </rPh>
    <phoneticPr fontId="4"/>
  </si>
  <si>
    <t>①×②</t>
    <phoneticPr fontId="1"/>
  </si>
  <si>
    <t>産業部門</t>
    <rPh sb="0" eb="4">
      <t>サンギョウブモン</t>
    </rPh>
    <phoneticPr fontId="1"/>
  </si>
  <si>
    <t>雇用者所得誘発額</t>
    <rPh sb="0" eb="3">
      <t>コヨウシャ</t>
    </rPh>
    <rPh sb="3" eb="5">
      <t>ショトク</t>
    </rPh>
    <rPh sb="5" eb="8">
      <t>ユウハツガク</t>
    </rPh>
    <phoneticPr fontId="1"/>
  </si>
  <si>
    <t>雇用誘発者数</t>
    <rPh sb="0" eb="2">
      <t>コヨウ</t>
    </rPh>
    <rPh sb="2" eb="4">
      <t>ユウハツ</t>
    </rPh>
    <rPh sb="4" eb="5">
      <t>モノ</t>
    </rPh>
    <rPh sb="5" eb="6">
      <t>スウ</t>
    </rPh>
    <phoneticPr fontId="1"/>
  </si>
  <si>
    <t>総合効果（合計）</t>
    <rPh sb="0" eb="2">
      <t>ソウゴウ</t>
    </rPh>
    <rPh sb="5" eb="7">
      <t>ゴウケイ</t>
    </rPh>
    <phoneticPr fontId="1"/>
  </si>
  <si>
    <t>直接効果＋第一次間接波及効果</t>
    <rPh sb="0" eb="2">
      <t>チョクセツ</t>
    </rPh>
    <rPh sb="2" eb="4">
      <t>コウカ</t>
    </rPh>
    <rPh sb="5" eb="6">
      <t>ダイ</t>
    </rPh>
    <rPh sb="6" eb="7">
      <t>イチ</t>
    </rPh>
    <rPh sb="7" eb="8">
      <t>ジ</t>
    </rPh>
    <rPh sb="8" eb="14">
      <t>カンセツハキュウコウカ</t>
    </rPh>
    <phoneticPr fontId="1"/>
  </si>
  <si>
    <t>第二次間接波及効果</t>
    <rPh sb="0" eb="1">
      <t>ダイ</t>
    </rPh>
    <rPh sb="1" eb="2">
      <t>ニ</t>
    </rPh>
    <rPh sb="2" eb="3">
      <t>ジ</t>
    </rPh>
    <rPh sb="3" eb="7">
      <t>カンセツハキュウ</t>
    </rPh>
    <rPh sb="7" eb="9">
      <t>コウカ</t>
    </rPh>
    <phoneticPr fontId="1"/>
  </si>
  <si>
    <t>直接効果に対する波及効果倍率</t>
    <rPh sb="0" eb="2">
      <t>チョクセツ</t>
    </rPh>
    <rPh sb="2" eb="4">
      <t>コウカ</t>
    </rPh>
    <rPh sb="5" eb="6">
      <t>タイ</t>
    </rPh>
    <rPh sb="8" eb="10">
      <t>ハキュウ</t>
    </rPh>
    <rPh sb="10" eb="12">
      <t>コウカ</t>
    </rPh>
    <rPh sb="12" eb="14">
      <t>バイリツ</t>
    </rPh>
    <phoneticPr fontId="1"/>
  </si>
  <si>
    <t>直接効果
＋
第一次間接波及効果</t>
    <rPh sb="0" eb="2">
      <t>チョクセツ</t>
    </rPh>
    <rPh sb="2" eb="4">
      <t>コウカ</t>
    </rPh>
    <rPh sb="7" eb="8">
      <t>ダイ</t>
    </rPh>
    <rPh sb="8" eb="9">
      <t>イチ</t>
    </rPh>
    <rPh sb="9" eb="10">
      <t>ジ</t>
    </rPh>
    <rPh sb="10" eb="16">
      <t>カンセツハキュウコウカ</t>
    </rPh>
    <phoneticPr fontId="4"/>
  </si>
  <si>
    <t>（＝直接効果＋第一次間接波及効果）</t>
    <rPh sb="2" eb="4">
      <t>チョクセツ</t>
    </rPh>
    <rPh sb="4" eb="6">
      <t>コウカ</t>
    </rPh>
    <rPh sb="7" eb="8">
      <t>ダイ</t>
    </rPh>
    <rPh sb="8" eb="9">
      <t>イチ</t>
    </rPh>
    <rPh sb="9" eb="16">
      <t>ジカンセツハキュウコウカ</t>
    </rPh>
    <phoneticPr fontId="4"/>
  </si>
  <si>
    <t>第二次間接波及効果</t>
    <rPh sb="0" eb="1">
      <t>ダイ</t>
    </rPh>
    <rPh sb="1" eb="2">
      <t>ニ</t>
    </rPh>
    <rPh sb="2" eb="9">
      <t>ジカンセツハキュウコウカ</t>
    </rPh>
    <phoneticPr fontId="4"/>
  </si>
  <si>
    <t>第二次間接波及効果</t>
    <rPh sb="1" eb="2">
      <t>ニ</t>
    </rPh>
    <phoneticPr fontId="4"/>
  </si>
  <si>
    <t>（＝中間投入額＋粗付加価値額）</t>
    <rPh sb="2" eb="4">
      <t>チュウカン</t>
    </rPh>
    <phoneticPr fontId="4"/>
  </si>
  <si>
    <t>直接効果＋第一次間接波及効果</t>
    <rPh sb="0" eb="1">
      <t>チョク</t>
    </rPh>
    <rPh sb="1" eb="2">
      <t>セッ</t>
    </rPh>
    <rPh sb="2" eb="3">
      <t>コウ</t>
    </rPh>
    <rPh sb="3" eb="4">
      <t>ハテ</t>
    </rPh>
    <rPh sb="5" eb="6">
      <t>ダイ</t>
    </rPh>
    <rPh sb="6" eb="7">
      <t>イチ</t>
    </rPh>
    <rPh sb="7" eb="8">
      <t>ジ</t>
    </rPh>
    <rPh sb="8" eb="14">
      <t>カンセツハキュウコウカ</t>
    </rPh>
    <phoneticPr fontId="1"/>
  </si>
  <si>
    <t>第　　二　　次　　間　　接　　波　　及　　効　　果</t>
    <rPh sb="0" eb="1">
      <t>ダイ</t>
    </rPh>
    <rPh sb="3" eb="4">
      <t>ニ</t>
    </rPh>
    <rPh sb="6" eb="7">
      <t>ジ</t>
    </rPh>
    <rPh sb="9" eb="10">
      <t>アイダ</t>
    </rPh>
    <rPh sb="12" eb="13">
      <t>セッ</t>
    </rPh>
    <rPh sb="15" eb="16">
      <t>ナミ</t>
    </rPh>
    <rPh sb="18" eb="19">
      <t>キュウ</t>
    </rPh>
    <rPh sb="21" eb="22">
      <t>コウ</t>
    </rPh>
    <rPh sb="24" eb="25">
      <t>ハテ</t>
    </rPh>
    <phoneticPr fontId="1"/>
  </si>
  <si>
    <t>直接＋第一次</t>
    <rPh sb="0" eb="2">
      <t>チョクセツ</t>
    </rPh>
    <rPh sb="3" eb="4">
      <t>ダイ</t>
    </rPh>
    <rPh sb="4" eb="5">
      <t>イチ</t>
    </rPh>
    <rPh sb="5" eb="6">
      <t>ジ</t>
    </rPh>
    <phoneticPr fontId="1"/>
  </si>
  <si>
    <t>第二次</t>
    <rPh sb="0" eb="1">
      <t>ダイ</t>
    </rPh>
    <rPh sb="1" eb="2">
      <t>ニ</t>
    </rPh>
    <rPh sb="2" eb="3">
      <t>ジ</t>
    </rPh>
    <phoneticPr fontId="1"/>
  </si>
  <si>
    <t>雇用創出効果調整係数</t>
    <rPh sb="0" eb="6">
      <t>コヨウソウシュツコウカ</t>
    </rPh>
    <rPh sb="6" eb="8">
      <t>チョウセイ</t>
    </rPh>
    <rPh sb="8" eb="10">
      <t>ケイスウ</t>
    </rPh>
    <phoneticPr fontId="1"/>
  </si>
  <si>
    <t xml:space="preserve">  　・市民１人当たりや１世帯当たりの増加額ではなく、全市民や全世帯での増加額を入力してください。</t>
    <rPh sb="4" eb="6">
      <t>シミン</t>
    </rPh>
    <rPh sb="7" eb="8">
      <t>ニン</t>
    </rPh>
    <rPh sb="8" eb="9">
      <t>ア</t>
    </rPh>
    <rPh sb="13" eb="15">
      <t>セタイ</t>
    </rPh>
    <rPh sb="15" eb="16">
      <t>ア</t>
    </rPh>
    <rPh sb="19" eb="21">
      <t>ゾウカ</t>
    </rPh>
    <rPh sb="21" eb="22">
      <t>ガク</t>
    </rPh>
    <phoneticPr fontId="1"/>
  </si>
  <si>
    <t>消費支出増加額</t>
    <rPh sb="0" eb="2">
      <t>ショウヒ</t>
    </rPh>
    <rPh sb="2" eb="4">
      <t>シシュツ</t>
    </rPh>
    <rPh sb="4" eb="6">
      <t>ゾウカ</t>
    </rPh>
    <rPh sb="6" eb="7">
      <t>ゾウガク</t>
    </rPh>
    <phoneticPr fontId="1"/>
  </si>
  <si>
    <t>千円</t>
  </si>
  <si>
    <t>※消費転換係数＝平均消費性向（総務省「家計調査年報（家計収支編、2020年）」、関東地方・二人以上の世帯のうち勤労者世帯）</t>
    <rPh sb="1" eb="3">
      <t>ショウヒ</t>
    </rPh>
    <rPh sb="3" eb="5">
      <t>テンカン</t>
    </rPh>
    <rPh sb="5" eb="7">
      <t>ケイスウ</t>
    </rPh>
    <rPh sb="8" eb="14">
      <t>ヘイキンショウヒセイコウ</t>
    </rPh>
    <rPh sb="15" eb="18">
      <t>ソウムショウ</t>
    </rPh>
    <rPh sb="40" eb="42">
      <t>カントウ</t>
    </rPh>
    <rPh sb="42" eb="44">
      <t>チホウ</t>
    </rPh>
    <rPh sb="45" eb="49">
      <t>ニニンイジョウ</t>
    </rPh>
    <rPh sb="50" eb="52">
      <t>セタイ</t>
    </rPh>
    <rPh sb="55" eb="58">
      <t>キンロウシャ</t>
    </rPh>
    <rPh sb="58" eb="60">
      <t>セタイ</t>
    </rPh>
    <phoneticPr fontId="1"/>
  </si>
  <si>
    <t>2020年</t>
    <rPh sb="4" eb="5">
      <t>ネン</t>
    </rPh>
    <phoneticPr fontId="1"/>
  </si>
  <si>
    <t>107</t>
    <phoneticPr fontId="1"/>
  </si>
  <si>
    <t>その他の鉱業</t>
  </si>
  <si>
    <t>飲料</t>
  </si>
  <si>
    <t>飼料・有機質肥料（別掲を除く。）</t>
  </si>
  <si>
    <t>衣服・その他の繊維既製品</t>
  </si>
  <si>
    <t>木材・木製品</t>
  </si>
  <si>
    <t>印刷・製版・製本</t>
  </si>
  <si>
    <t>無機化学工業製品</t>
  </si>
  <si>
    <t>石油化学系基礎製品</t>
  </si>
  <si>
    <t>有機化学工業製品（石油化学系基礎製品・合成樹脂を除く。）</t>
  </si>
  <si>
    <t>医薬品</t>
  </si>
  <si>
    <t>化学最終製品（医薬品を除く。）</t>
  </si>
  <si>
    <t>なめし革・革製品・毛皮</t>
  </si>
  <si>
    <t>鋳鍛造品（鉄）</t>
  </si>
  <si>
    <t>その他の鉄鋼製品</t>
  </si>
  <si>
    <t>建設用・建築用金属製品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</si>
  <si>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</si>
  <si>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</si>
  <si>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</si>
  <si>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</si>
  <si>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</si>
  <si>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</si>
  <si>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</si>
  <si>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</si>
  <si>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</si>
  <si>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通信・映像・音響機器</t>
  </si>
  <si>
    <t>電子計算機・同附属装置</t>
  </si>
  <si>
    <t>乗用車</t>
  </si>
  <si>
    <t>その他の自動車</t>
  </si>
  <si>
    <t>再生資源回収・加工処理</t>
  </si>
  <si>
    <t>公共事業</t>
  </si>
  <si>
    <t>その他の土木建設</t>
  </si>
  <si>
    <t>住宅賃貸料（帰属家賃）</t>
  </si>
  <si>
    <t>道路輸送（自家輸送を除く。）</t>
  </si>
  <si>
    <t>貨物利用運送</t>
  </si>
  <si>
    <t>運輸附帯サービス</t>
  </si>
  <si>
    <t>郵便・信書便</t>
  </si>
  <si>
    <t>通信</t>
  </si>
  <si>
    <t>情報サービス</t>
  </si>
  <si>
    <t>インターネット附随サービス</t>
  </si>
  <si>
    <t>映像・音声・文字情報制作</t>
  </si>
  <si>
    <t>医療</t>
  </si>
  <si>
    <t>保健衛生</t>
  </si>
  <si>
    <t>社会保険・社会福祉</t>
  </si>
  <si>
    <t>介護</t>
  </si>
  <si>
    <t>他に分類されない会員制団体</t>
  </si>
  <si>
    <t>その他の対事業所サービス</t>
  </si>
  <si>
    <t>宿泊業</t>
  </si>
  <si>
    <t>飲食サービス</t>
  </si>
  <si>
    <t>洗濯・理容・美容・浴場業</t>
  </si>
  <si>
    <t>娯楽サービス</t>
  </si>
  <si>
    <t>事務用品</t>
  </si>
  <si>
    <t>分類不明</t>
  </si>
  <si>
    <t>農林漁業</t>
    <rPh sb="0" eb="4">
      <t>ノウリンギョギョウ</t>
    </rPh>
    <phoneticPr fontId="1"/>
  </si>
  <si>
    <t>プラスチック・ゴム製品</t>
    <rPh sb="9" eb="11">
      <t>セイヒン</t>
    </rPh>
    <phoneticPr fontId="1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</si>
  <si>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1"/>
  </si>
  <si>
    <t>鉱業</t>
  </si>
  <si>
    <t>飲食料品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</si>
  <si>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</si>
  <si>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</si>
  <si>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</si>
  <si>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</si>
  <si>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</si>
  <si>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</si>
  <si>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</si>
  <si>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</si>
  <si>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電子部品</t>
  </si>
  <si>
    <t>電気機械</t>
  </si>
  <si>
    <t>情報通信機器</t>
  </si>
  <si>
    <t>輸送機械</t>
  </si>
  <si>
    <t>建設</t>
  </si>
  <si>
    <t>電力・ガス・熱供給</t>
  </si>
  <si>
    <t>不動産</t>
  </si>
  <si>
    <t>運輸・郵便</t>
  </si>
  <si>
    <t>情報通信</t>
  </si>
  <si>
    <t>教育・研究</t>
  </si>
  <si>
    <t>医療・福祉</t>
  </si>
  <si>
    <t>対事業所サービス</t>
  </si>
  <si>
    <t>対個人サービス</t>
  </si>
  <si>
    <t>運輸・郵便</t>
    <rPh sb="3" eb="5">
      <t>ユウビン</t>
    </rPh>
    <phoneticPr fontId="1"/>
  </si>
  <si>
    <t>分類不明</t>
    <rPh sb="0" eb="2">
      <t>ブンルイ</t>
    </rPh>
    <rPh sb="2" eb="4">
      <t>フメイ</t>
    </rPh>
    <phoneticPr fontId="2"/>
  </si>
  <si>
    <t>製造業</t>
  </si>
  <si>
    <t>電力・ガス・水道</t>
  </si>
  <si>
    <t>サービス</t>
  </si>
  <si>
    <t>粗付加価値
誘発額</t>
    <rPh sb="0" eb="1">
      <t>ソ</t>
    </rPh>
    <rPh sb="1" eb="3">
      <t>フカ</t>
    </rPh>
    <rPh sb="3" eb="5">
      <t>カチ</t>
    </rPh>
    <rPh sb="6" eb="8">
      <t>ユウハツ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</si>
</sst>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00_ "/>
    <numFmt numFmtId="178" formatCode="[$-411]ggge&quot;年&quot;m&quot;月&quot;d&quot;日&quot;;@"/>
    <numFmt numFmtId="179" formatCode="0.000"/>
    <numFmt numFmtId="180" formatCode="0.0"/>
    <numFmt numFmtId="181" formatCode="#,##0_ ;[Red]\-#,##0\ "/>
    <numFmt numFmtId="182" formatCode="0.000000000"/>
    <numFmt numFmtId="183" formatCode="0.00_);[Red]\(0.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8" fillId="0" borderId="1" xfId="3" applyFont="1" applyBorder="1" applyAlignment="1">
      <alignment vertical="center"/>
    </xf>
    <xf numFmtId="179" fontId="8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top"/>
    </xf>
    <xf numFmtId="0" fontId="8" fillId="0" borderId="13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8" fillId="0" borderId="10" xfId="0" applyFont="1" applyBorder="1" applyAlignment="1">
      <alignment wrapText="1"/>
    </xf>
    <xf numFmtId="0" fontId="8" fillId="0" borderId="8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8" fillId="0" borderId="9" xfId="0" applyFont="1" applyBorder="1" applyAlignment="1">
      <alignment vertical="top"/>
    </xf>
    <xf numFmtId="0" fontId="8" fillId="0" borderId="9" xfId="0" applyFont="1" applyBorder="1" applyAlignment="1">
      <alignment vertical="center"/>
    </xf>
    <xf numFmtId="181" fontId="8" fillId="0" borderId="1" xfId="0" applyNumberFormat="1" applyFont="1" applyBorder="1">
      <alignment vertical="center"/>
    </xf>
    <xf numFmtId="181" fontId="8" fillId="2" borderId="25" xfId="0" applyNumberFormat="1" applyFont="1" applyFill="1" applyBorder="1">
      <alignment vertical="center"/>
    </xf>
    <xf numFmtId="181" fontId="8" fillId="3" borderId="8" xfId="0" applyNumberFormat="1" applyFont="1" applyFill="1" applyBorder="1">
      <alignment vertical="center"/>
    </xf>
    <xf numFmtId="181" fontId="8" fillId="3" borderId="9" xfId="0" applyNumberFormat="1" applyFont="1" applyFill="1" applyBorder="1">
      <alignment vertical="center"/>
    </xf>
    <xf numFmtId="183" fontId="8" fillId="0" borderId="1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179" fontId="8" fillId="0" borderId="1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4" xfId="0" applyFont="1" applyBorder="1">
      <alignment vertical="center"/>
    </xf>
    <xf numFmtId="49" fontId="8" fillId="0" borderId="59" xfId="0" applyNumberFormat="1" applyFont="1" applyBorder="1" applyAlignment="1">
      <alignment horizontal="center" vertical="center"/>
    </xf>
    <xf numFmtId="0" fontId="8" fillId="0" borderId="61" xfId="0" applyFont="1" applyBorder="1">
      <alignment vertical="center"/>
    </xf>
    <xf numFmtId="179" fontId="8" fillId="0" borderId="0" xfId="0" applyNumberFormat="1" applyFont="1" applyFill="1" applyBorder="1">
      <alignment vertical="center"/>
    </xf>
    <xf numFmtId="49" fontId="8" fillId="0" borderId="60" xfId="0" applyNumberFormat="1" applyFont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3" xfId="0" applyFont="1" applyBorder="1">
      <alignment vertical="center"/>
    </xf>
    <xf numFmtId="0" fontId="8" fillId="0" borderId="2" xfId="0" applyFont="1" applyBorder="1">
      <alignment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0" xfId="1" applyNumberFormat="1" applyFont="1" applyFill="1">
      <alignment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vertical="center" wrapText="1"/>
    </xf>
    <xf numFmtId="176" fontId="8" fillId="0" borderId="3" xfId="1" applyNumberFormat="1" applyFont="1" applyFill="1" applyBorder="1">
      <alignment vertical="center"/>
    </xf>
    <xf numFmtId="176" fontId="8" fillId="0" borderId="13" xfId="1" applyNumberFormat="1" applyFont="1" applyFill="1" applyBorder="1">
      <alignment vertical="center"/>
    </xf>
    <xf numFmtId="176" fontId="8" fillId="0" borderId="10" xfId="1" applyNumberFormat="1" applyFont="1" applyFill="1" applyBorder="1">
      <alignment vertical="center"/>
    </xf>
    <xf numFmtId="176" fontId="8" fillId="0" borderId="5" xfId="1" applyNumberFormat="1" applyFont="1" applyFill="1" applyBorder="1">
      <alignment vertical="center"/>
    </xf>
    <xf numFmtId="176" fontId="8" fillId="0" borderId="14" xfId="1" applyNumberFormat="1" applyFont="1" applyFill="1" applyBorder="1">
      <alignment vertical="center"/>
    </xf>
    <xf numFmtId="176" fontId="8" fillId="0" borderId="12" xfId="1" applyNumberFormat="1" applyFont="1" applyFill="1" applyBorder="1">
      <alignment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8" fillId="0" borderId="0" xfId="1" applyNumberFormat="1" applyFont="1" applyFill="1" applyBorder="1">
      <alignment vertical="center"/>
    </xf>
    <xf numFmtId="176" fontId="8" fillId="0" borderId="5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8" fillId="2" borderId="29" xfId="1" applyNumberFormat="1" applyFont="1" applyFill="1" applyBorder="1">
      <alignment vertical="center"/>
    </xf>
    <xf numFmtId="176" fontId="8" fillId="2" borderId="30" xfId="1" applyNumberFormat="1" applyFont="1" applyFill="1" applyBorder="1" applyAlignment="1">
      <alignment vertical="center"/>
    </xf>
    <xf numFmtId="176" fontId="8" fillId="2" borderId="30" xfId="1" applyNumberFormat="1" applyFont="1" applyFill="1" applyBorder="1">
      <alignment vertical="center"/>
    </xf>
    <xf numFmtId="176" fontId="8" fillId="2" borderId="31" xfId="1" applyNumberFormat="1" applyFont="1" applyFill="1" applyBorder="1">
      <alignment vertical="center"/>
    </xf>
    <xf numFmtId="176" fontId="8" fillId="2" borderId="38" xfId="1" applyNumberFormat="1" applyFont="1" applyFill="1" applyBorder="1">
      <alignment vertical="center"/>
    </xf>
    <xf numFmtId="176" fontId="8" fillId="2" borderId="3" xfId="1" applyNumberFormat="1" applyFont="1" applyFill="1" applyBorder="1" applyAlignment="1">
      <alignment vertical="center"/>
    </xf>
    <xf numFmtId="176" fontId="8" fillId="2" borderId="13" xfId="1" applyNumberFormat="1" applyFont="1" applyFill="1" applyBorder="1" applyAlignment="1">
      <alignment vertical="center"/>
    </xf>
    <xf numFmtId="176" fontId="8" fillId="2" borderId="13" xfId="1" applyNumberFormat="1" applyFont="1" applyFill="1" applyBorder="1">
      <alignment vertical="center"/>
    </xf>
    <xf numFmtId="176" fontId="8" fillId="2" borderId="10" xfId="1" applyNumberFormat="1" applyFont="1" applyFill="1" applyBorder="1">
      <alignment vertical="center"/>
    </xf>
    <xf numFmtId="176" fontId="8" fillId="2" borderId="28" xfId="1" applyNumberFormat="1" applyFont="1" applyFill="1" applyBorder="1">
      <alignment vertical="center"/>
    </xf>
    <xf numFmtId="176" fontId="8" fillId="0" borderId="6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8" fillId="2" borderId="5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4" xfId="1" applyNumberFormat="1" applyFont="1" applyFill="1" applyBorder="1">
      <alignment vertical="center"/>
    </xf>
    <xf numFmtId="176" fontId="8" fillId="2" borderId="12" xfId="1" applyNumberFormat="1" applyFont="1" applyFill="1" applyBorder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>
      <alignment vertical="center"/>
    </xf>
    <xf numFmtId="176" fontId="8" fillId="2" borderId="0" xfId="1" applyNumberFormat="1" applyFont="1" applyFill="1">
      <alignment vertical="center"/>
    </xf>
    <xf numFmtId="176" fontId="8" fillId="2" borderId="69" xfId="1" applyNumberFormat="1" applyFont="1" applyFill="1" applyBorder="1">
      <alignment vertical="center"/>
    </xf>
    <xf numFmtId="176" fontId="8" fillId="2" borderId="70" xfId="1" applyNumberFormat="1" applyFont="1" applyFill="1" applyBorder="1">
      <alignment vertical="center"/>
    </xf>
    <xf numFmtId="176" fontId="8" fillId="2" borderId="52" xfId="1" applyNumberFormat="1" applyFont="1" applyFill="1" applyBorder="1" applyAlignment="1">
      <alignment vertical="center"/>
    </xf>
    <xf numFmtId="176" fontId="8" fillId="2" borderId="50" xfId="1" applyNumberFormat="1" applyFont="1" applyFill="1" applyBorder="1" applyAlignment="1">
      <alignment vertical="center"/>
    </xf>
    <xf numFmtId="176" fontId="8" fillId="2" borderId="50" xfId="1" applyNumberFormat="1" applyFont="1" applyFill="1" applyBorder="1">
      <alignment vertical="center"/>
    </xf>
    <xf numFmtId="176" fontId="8" fillId="2" borderId="51" xfId="1" applyNumberFormat="1" applyFont="1" applyFill="1" applyBorder="1">
      <alignment vertical="center"/>
    </xf>
    <xf numFmtId="176" fontId="8" fillId="2" borderId="32" xfId="1" applyNumberFormat="1" applyFont="1" applyFill="1" applyBorder="1">
      <alignment vertical="center"/>
    </xf>
    <xf numFmtId="176" fontId="8" fillId="2" borderId="33" xfId="1" applyNumberFormat="1" applyFont="1" applyFill="1" applyBorder="1" applyAlignment="1">
      <alignment vertical="center"/>
    </xf>
    <xf numFmtId="176" fontId="8" fillId="2" borderId="33" xfId="1" applyNumberFormat="1" applyFont="1" applyFill="1" applyBorder="1">
      <alignment vertical="center"/>
    </xf>
    <xf numFmtId="176" fontId="8" fillId="2" borderId="34" xfId="1" applyNumberFormat="1" applyFont="1" applyFill="1" applyBorder="1">
      <alignment vertical="center"/>
    </xf>
    <xf numFmtId="176" fontId="8" fillId="0" borderId="53" xfId="1" applyNumberFormat="1" applyFont="1" applyFill="1" applyBorder="1">
      <alignment vertical="center"/>
    </xf>
    <xf numFmtId="176" fontId="8" fillId="0" borderId="54" xfId="1" applyNumberFormat="1" applyFont="1" applyFill="1" applyBorder="1">
      <alignment vertical="center"/>
    </xf>
    <xf numFmtId="176" fontId="8" fillId="0" borderId="55" xfId="1" applyNumberFormat="1" applyFont="1" applyFill="1" applyBorder="1">
      <alignment vertical="center"/>
    </xf>
    <xf numFmtId="176" fontId="8" fillId="0" borderId="56" xfId="1" applyNumberFormat="1" applyFont="1" applyFill="1" applyBorder="1">
      <alignment vertical="center"/>
    </xf>
    <xf numFmtId="176" fontId="8" fillId="0" borderId="57" xfId="1" applyNumberFormat="1" applyFont="1" applyFill="1" applyBorder="1">
      <alignment vertical="center"/>
    </xf>
    <xf numFmtId="176" fontId="8" fillId="0" borderId="58" xfId="1" applyNumberFormat="1" applyFont="1" applyFill="1" applyBorder="1">
      <alignment vertical="center"/>
    </xf>
    <xf numFmtId="177" fontId="8" fillId="0" borderId="0" xfId="1" applyNumberFormat="1" applyFont="1" applyFill="1">
      <alignment vertical="center"/>
    </xf>
    <xf numFmtId="176" fontId="8" fillId="3" borderId="42" xfId="1" applyNumberFormat="1" applyFont="1" applyFill="1" applyBorder="1">
      <alignment vertical="center"/>
    </xf>
    <xf numFmtId="176" fontId="8" fillId="3" borderId="43" xfId="1" applyNumberFormat="1" applyFont="1" applyFill="1" applyBorder="1">
      <alignment vertical="center"/>
    </xf>
    <xf numFmtId="176" fontId="8" fillId="3" borderId="44" xfId="1" applyNumberFormat="1" applyFont="1" applyFill="1" applyBorder="1">
      <alignment vertical="center"/>
    </xf>
    <xf numFmtId="176" fontId="8" fillId="3" borderId="45" xfId="1" applyNumberFormat="1" applyFont="1" applyFill="1" applyBorder="1">
      <alignment vertical="center"/>
    </xf>
    <xf numFmtId="176" fontId="8" fillId="3" borderId="3" xfId="1" applyNumberFormat="1" applyFont="1" applyFill="1" applyBorder="1">
      <alignment vertical="center"/>
    </xf>
    <xf numFmtId="176" fontId="8" fillId="3" borderId="13" xfId="1" applyNumberFormat="1" applyFont="1" applyFill="1" applyBorder="1">
      <alignment vertical="center"/>
    </xf>
    <xf numFmtId="176" fontId="8" fillId="3" borderId="10" xfId="1" applyNumberFormat="1" applyFont="1" applyFill="1" applyBorder="1">
      <alignment vertical="center"/>
    </xf>
    <xf numFmtId="176" fontId="8" fillId="3" borderId="46" xfId="1" applyNumberFormat="1" applyFont="1" applyFill="1" applyBorder="1">
      <alignment vertical="center"/>
    </xf>
    <xf numFmtId="176" fontId="8" fillId="3" borderId="5" xfId="1" applyNumberFormat="1" applyFont="1" applyFill="1" applyBorder="1">
      <alignment vertical="center"/>
    </xf>
    <xf numFmtId="176" fontId="8" fillId="3" borderId="14" xfId="1" applyNumberFormat="1" applyFont="1" applyFill="1" applyBorder="1">
      <alignment vertical="center"/>
    </xf>
    <xf numFmtId="176" fontId="8" fillId="3" borderId="12" xfId="1" applyNumberFormat="1" applyFont="1" applyFill="1" applyBorder="1">
      <alignment vertical="center"/>
    </xf>
    <xf numFmtId="176" fontId="8" fillId="3" borderId="0" xfId="1" applyNumberFormat="1" applyFont="1" applyFill="1" applyBorder="1">
      <alignment vertical="center"/>
    </xf>
    <xf numFmtId="176" fontId="8" fillId="3" borderId="47" xfId="1" applyNumberFormat="1" applyFont="1" applyFill="1" applyBorder="1">
      <alignment vertical="center"/>
    </xf>
    <xf numFmtId="176" fontId="8" fillId="3" borderId="48" xfId="1" applyNumberFormat="1" applyFont="1" applyFill="1" applyBorder="1">
      <alignment vertical="center"/>
    </xf>
    <xf numFmtId="176" fontId="8" fillId="3" borderId="49" xfId="1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80" fontId="8" fillId="0" borderId="7" xfId="0" applyNumberFormat="1" applyFont="1" applyFill="1" applyBorder="1">
      <alignment vertical="center"/>
    </xf>
    <xf numFmtId="182" fontId="8" fillId="0" borderId="13" xfId="0" applyNumberFormat="1" applyFont="1" applyFill="1" applyBorder="1">
      <alignment vertical="center"/>
    </xf>
    <xf numFmtId="180" fontId="8" fillId="0" borderId="10" xfId="0" applyNumberFormat="1" applyFont="1" applyFill="1" applyBorder="1">
      <alignment vertical="center"/>
    </xf>
    <xf numFmtId="182" fontId="8" fillId="0" borderId="13" xfId="0" applyNumberFormat="1" applyFont="1" applyBorder="1">
      <alignment vertical="center"/>
    </xf>
    <xf numFmtId="180" fontId="8" fillId="0" borderId="7" xfId="0" applyNumberFormat="1" applyFont="1" applyBorder="1">
      <alignment vertical="center"/>
    </xf>
    <xf numFmtId="180" fontId="8" fillId="0" borderId="10" xfId="0" applyNumberFormat="1" applyFont="1" applyBorder="1">
      <alignment vertical="center"/>
    </xf>
    <xf numFmtId="180" fontId="8" fillId="0" borderId="3" xfId="0" applyNumberFormat="1" applyFont="1" applyBorder="1">
      <alignment vertical="center"/>
    </xf>
    <xf numFmtId="180" fontId="8" fillId="0" borderId="8" xfId="0" applyNumberFormat="1" applyFont="1" applyFill="1" applyBorder="1">
      <alignment vertical="center"/>
    </xf>
    <xf numFmtId="182" fontId="8" fillId="0" borderId="0" xfId="0" applyNumberFormat="1" applyFont="1" applyFill="1" applyBorder="1">
      <alignment vertical="center"/>
    </xf>
    <xf numFmtId="180" fontId="8" fillId="0" borderId="11" xfId="0" applyNumberFormat="1" applyFont="1" applyFill="1" applyBorder="1">
      <alignment vertical="center"/>
    </xf>
    <xf numFmtId="182" fontId="8" fillId="0" borderId="0" xfId="0" applyNumberFormat="1" applyFont="1" applyBorder="1">
      <alignment vertical="center"/>
    </xf>
    <xf numFmtId="180" fontId="8" fillId="0" borderId="8" xfId="0" applyNumberFormat="1" applyFont="1" applyBorder="1">
      <alignment vertical="center"/>
    </xf>
    <xf numFmtId="180" fontId="8" fillId="0" borderId="11" xfId="0" applyNumberFormat="1" applyFont="1" applyBorder="1">
      <alignment vertical="center"/>
    </xf>
    <xf numFmtId="180" fontId="8" fillId="0" borderId="4" xfId="0" applyNumberFormat="1" applyFont="1" applyBorder="1">
      <alignment vertical="center"/>
    </xf>
    <xf numFmtId="182" fontId="8" fillId="0" borderId="65" xfId="0" applyNumberFormat="1" applyFont="1" applyFill="1" applyBorder="1">
      <alignment vertical="center"/>
    </xf>
    <xf numFmtId="180" fontId="8" fillId="0" borderId="60" xfId="0" applyNumberFormat="1" applyFont="1" applyFill="1" applyBorder="1">
      <alignment vertical="center"/>
    </xf>
    <xf numFmtId="180" fontId="8" fillId="0" borderId="64" xfId="0" applyNumberFormat="1" applyFont="1" applyFill="1" applyBorder="1">
      <alignment vertical="center"/>
    </xf>
    <xf numFmtId="180" fontId="8" fillId="0" borderId="60" xfId="0" applyNumberFormat="1" applyFont="1" applyBorder="1">
      <alignment vertical="center"/>
    </xf>
    <xf numFmtId="180" fontId="8" fillId="0" borderId="62" xfId="0" applyNumberFormat="1" applyFont="1" applyBorder="1">
      <alignment vertical="center"/>
    </xf>
    <xf numFmtId="182" fontId="8" fillId="0" borderId="66" xfId="0" applyNumberFormat="1" applyFont="1" applyBorder="1">
      <alignment vertical="center"/>
    </xf>
    <xf numFmtId="180" fontId="8" fillId="0" borderId="63" xfId="0" applyNumberFormat="1" applyFont="1" applyBorder="1">
      <alignment vertical="center"/>
    </xf>
    <xf numFmtId="180" fontId="8" fillId="0" borderId="61" xfId="0" applyNumberFormat="1" applyFont="1" applyBorder="1">
      <alignment vertical="center"/>
    </xf>
    <xf numFmtId="180" fontId="8" fillId="0" borderId="59" xfId="0" applyNumberFormat="1" applyFont="1" applyBorder="1">
      <alignment vertical="center"/>
    </xf>
    <xf numFmtId="182" fontId="8" fillId="0" borderId="65" xfId="0" applyNumberFormat="1" applyFont="1" applyBorder="1">
      <alignment vertical="center"/>
    </xf>
    <xf numFmtId="180" fontId="8" fillId="0" borderId="64" xfId="0" applyNumberFormat="1" applyFont="1" applyBorder="1">
      <alignment vertical="center"/>
    </xf>
    <xf numFmtId="182" fontId="8" fillId="0" borderId="66" xfId="0" applyNumberFormat="1" applyFont="1" applyFill="1" applyBorder="1">
      <alignment vertical="center"/>
    </xf>
    <xf numFmtId="180" fontId="8" fillId="0" borderId="63" xfId="0" applyNumberFormat="1" applyFont="1" applyFill="1" applyBorder="1">
      <alignment vertical="center"/>
    </xf>
    <xf numFmtId="180" fontId="8" fillId="0" borderId="59" xfId="0" applyNumberFormat="1" applyFont="1" applyFill="1" applyBorder="1">
      <alignment vertical="center"/>
    </xf>
    <xf numFmtId="180" fontId="8" fillId="0" borderId="9" xfId="0" applyNumberFormat="1" applyFont="1" applyFill="1" applyBorder="1">
      <alignment vertical="center"/>
    </xf>
    <xf numFmtId="182" fontId="8" fillId="0" borderId="14" xfId="0" applyNumberFormat="1" applyFont="1" applyFill="1" applyBorder="1">
      <alignment vertical="center"/>
    </xf>
    <xf numFmtId="180" fontId="8" fillId="0" borderId="12" xfId="0" applyNumberFormat="1" applyFont="1" applyFill="1" applyBorder="1">
      <alignment vertical="center"/>
    </xf>
    <xf numFmtId="182" fontId="8" fillId="0" borderId="14" xfId="0" applyNumberFormat="1" applyFont="1" applyBorder="1">
      <alignment vertical="center"/>
    </xf>
    <xf numFmtId="180" fontId="8" fillId="0" borderId="9" xfId="0" applyNumberFormat="1" applyFont="1" applyBorder="1">
      <alignment vertical="center"/>
    </xf>
    <xf numFmtId="180" fontId="8" fillId="0" borderId="12" xfId="0" applyNumberFormat="1" applyFont="1" applyBorder="1">
      <alignment vertical="center"/>
    </xf>
    <xf numFmtId="180" fontId="8" fillId="0" borderId="5" xfId="0" applyNumberFormat="1" applyFont="1" applyBorder="1">
      <alignment vertical="center"/>
    </xf>
    <xf numFmtId="1" fontId="8" fillId="0" borderId="9" xfId="0" applyNumberFormat="1" applyFont="1" applyBorder="1">
      <alignment vertical="center"/>
    </xf>
    <xf numFmtId="179" fontId="8" fillId="0" borderId="9" xfId="0" applyNumberFormat="1" applyFont="1" applyBorder="1">
      <alignment vertical="center"/>
    </xf>
    <xf numFmtId="0" fontId="8" fillId="2" borderId="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27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27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8" fillId="0" borderId="6" xfId="0" applyFont="1" applyBorder="1">
      <alignment vertical="center"/>
    </xf>
    <xf numFmtId="0" fontId="8" fillId="0" borderId="27" xfId="0" applyFont="1" applyBorder="1">
      <alignment vertical="center"/>
    </xf>
    <xf numFmtId="180" fontId="8" fillId="0" borderId="1" xfId="0" applyNumberFormat="1" applyFont="1" applyBorder="1">
      <alignment vertical="center"/>
    </xf>
    <xf numFmtId="49" fontId="8" fillId="0" borderId="10" xfId="0" applyNumberFormat="1" applyFont="1" applyFill="1" applyBorder="1" applyAlignment="1">
      <alignment vertical="center"/>
    </xf>
    <xf numFmtId="176" fontId="8" fillId="3" borderId="6" xfId="1" applyNumberFormat="1" applyFont="1" applyFill="1" applyBorder="1">
      <alignment vertical="center"/>
    </xf>
    <xf numFmtId="176" fontId="8" fillId="3" borderId="27" xfId="1" applyNumberFormat="1" applyFont="1" applyFill="1" applyBorder="1">
      <alignment vertical="center"/>
    </xf>
    <xf numFmtId="176" fontId="8" fillId="3" borderId="2" xfId="1" applyNumberFormat="1" applyFont="1" applyFill="1" applyBorder="1">
      <alignment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38" fontId="8" fillId="0" borderId="67" xfId="3" applyFont="1" applyFill="1" applyBorder="1" applyAlignment="1">
      <alignment vertical="center"/>
    </xf>
    <xf numFmtId="38" fontId="8" fillId="0" borderId="68" xfId="3" applyFont="1" applyFill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3" borderId="12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2" borderId="35" xfId="1" applyNumberFormat="1" applyFont="1" applyFill="1" applyBorder="1" applyAlignment="1">
      <alignment horizontal="center" vertical="center" textRotation="255" wrapText="1"/>
    </xf>
    <xf numFmtId="176" fontId="8" fillId="2" borderId="36" xfId="1" applyNumberFormat="1" applyFont="1" applyFill="1" applyBorder="1" applyAlignment="1">
      <alignment horizontal="center" vertical="center" textRotation="255"/>
    </xf>
    <xf numFmtId="176" fontId="8" fillId="2" borderId="37" xfId="1" applyNumberFormat="1" applyFont="1" applyFill="1" applyBorder="1" applyAlignment="1">
      <alignment horizontal="center" vertical="center" textRotation="255"/>
    </xf>
    <xf numFmtId="176" fontId="8" fillId="3" borderId="39" xfId="1" applyNumberFormat="1" applyFont="1" applyFill="1" applyBorder="1" applyAlignment="1">
      <alignment horizontal="center" vertical="distributed" textRotation="255" indent="1"/>
    </xf>
    <xf numFmtId="176" fontId="8" fillId="3" borderId="40" xfId="1" applyNumberFormat="1" applyFont="1" applyFill="1" applyBorder="1" applyAlignment="1">
      <alignment horizontal="center" vertical="distributed" textRotation="255" indent="1"/>
    </xf>
    <xf numFmtId="176" fontId="8" fillId="3" borderId="41" xfId="1" applyNumberFormat="1" applyFont="1" applyFill="1" applyBorder="1" applyAlignment="1">
      <alignment horizontal="center" vertical="distributed" textRotation="255" inden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/>
    </xf>
    <xf numFmtId="0" fontId="8" fillId="3" borderId="8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left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200"/>
              <a:t>経済波及効果の分析結果</a:t>
            </a:r>
          </a:p>
        </c:rich>
      </c:tx>
      <c:layout>
        <c:manualLayout>
          <c:xMode val="edge"/>
          <c:yMode val="edge"/>
          <c:x val="0.3903020667726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概要表!$E$30</c:f>
              <c:strCache>
                <c:ptCount val="1"/>
                <c:pt idx="0">
                  <c:v>生産誘発額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概要表!$C$31:$D$35</c15:sqref>
                  </c15:fullRef>
                </c:ext>
              </c:extLst>
              <c:f>概要表!$C$33:$D$35</c:f>
              <c:strCache>
                <c:ptCount val="3"/>
                <c:pt idx="0">
                  <c:v>総合効果（合計）</c:v>
                </c:pt>
                <c:pt idx="1">
                  <c:v>直接効果＋第一次間接波及効果</c:v>
                </c:pt>
                <c:pt idx="2">
                  <c:v>第二次間接波及効果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概要表!$E$31:$E$35</c15:sqref>
                  </c15:fullRef>
                </c:ext>
              </c:extLst>
              <c:f>概要表!$E$33:$E$35</c:f>
              <c:numCache>
                <c:formatCode>General</c:formatCode>
                <c:ptCount val="3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0-466E-8DEB-ABD4ADA65295}"/>
            </c:ext>
          </c:extLst>
        </c:ser>
        <c:ser>
          <c:idx val="1"/>
          <c:order val="1"/>
          <c:tx>
            <c:strRef>
              <c:f>概要表!$F$31</c:f>
              <c:strCache>
                <c:ptCount val="1"/>
                <c:pt idx="0">
                  <c:v>粗付加価値誘発額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概要表!$C$31:$D$35</c15:sqref>
                  </c15:fullRef>
                </c:ext>
              </c:extLst>
              <c:f>概要表!$C$33:$D$35</c:f>
              <c:strCache>
                <c:ptCount val="3"/>
                <c:pt idx="0">
                  <c:v>総合効果（合計）</c:v>
                </c:pt>
                <c:pt idx="1">
                  <c:v>直接効果＋第一次間接波及効果</c:v>
                </c:pt>
                <c:pt idx="2">
                  <c:v>第二次間接波及効果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概要表!$F$31:$F$35</c15:sqref>
                  </c15:fullRef>
                </c:ext>
              </c:extLst>
              <c:f>概要表!$F$33:$F$35</c:f>
              <c:numCache>
                <c:formatCode>General</c:formatCode>
                <c:ptCount val="3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0-466E-8DEB-ABD4ADA65295}"/>
            </c:ext>
          </c:extLst>
        </c:ser>
        <c:ser>
          <c:idx val="2"/>
          <c:order val="2"/>
          <c:tx>
            <c:strRef>
              <c:f>概要表!$G$32</c:f>
              <c:strCache>
                <c:ptCount val="1"/>
                <c:pt idx="0">
                  <c:v>雇用者所得誘発額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概要表!$C$31:$D$35</c15:sqref>
                  </c15:fullRef>
                </c:ext>
              </c:extLst>
              <c:f>概要表!$C$33:$D$35</c:f>
              <c:strCache>
                <c:ptCount val="3"/>
                <c:pt idx="0">
                  <c:v>総合効果（合計）</c:v>
                </c:pt>
                <c:pt idx="1">
                  <c:v>直接効果＋第一次間接波及効果</c:v>
                </c:pt>
                <c:pt idx="2">
                  <c:v>第二次間接波及効果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概要表!$G$31:$G$35</c15:sqref>
                  </c15:fullRef>
                </c:ext>
              </c:extLst>
              <c:f>概要表!$G$33:$G$35</c:f>
              <c:numCache>
                <c:formatCode>General</c:formatCode>
                <c:ptCount val="3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0-466E-8DEB-ABD4ADA65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30664"/>
        <c:axId val="415329488"/>
      </c:barChart>
      <c:catAx>
        <c:axId val="41533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15329488"/>
        <c:crosses val="autoZero"/>
        <c:auto val="1"/>
        <c:lblAlgn val="ctr"/>
        <c:lblOffset val="100"/>
        <c:noMultiLvlLbl val="0"/>
      </c:catAx>
      <c:valAx>
        <c:axId val="415329488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1533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30303517637672"/>
          <c:y val="0.91303675213675217"/>
          <c:w val="0.62307663092501031"/>
          <c:h val="7.6108547008547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200"/>
              <a:t>雇用創出効果の分析結果</a:t>
            </a:r>
          </a:p>
        </c:rich>
      </c:tx>
      <c:layout>
        <c:manualLayout>
          <c:xMode val="edge"/>
          <c:yMode val="edge"/>
          <c:x val="0.390303439987982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概要表!$H$30</c:f>
              <c:strCache>
                <c:ptCount val="1"/>
                <c:pt idx="0">
                  <c:v>就業誘発者数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概要表!$C$31:$D$35</c15:sqref>
                  </c15:fullRef>
                </c:ext>
              </c:extLst>
              <c:f>概要表!$C$33:$D$35</c:f>
              <c:strCache>
                <c:ptCount val="3"/>
                <c:pt idx="0">
                  <c:v>総合効果（合計）</c:v>
                </c:pt>
                <c:pt idx="1">
                  <c:v>直接効果＋第一次間接波及効果</c:v>
                </c:pt>
                <c:pt idx="2">
                  <c:v>第二次間接波及効果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概要表!$H$31:$H$35</c15:sqref>
                  </c15:fullRef>
                </c:ext>
              </c:extLst>
              <c:f>概要表!$H$33:$H$35</c:f>
              <c:numCache>
                <c:formatCode>General</c:formatCode>
                <c:ptCount val="3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7-4DDD-9DE5-9429C6C4C477}"/>
            </c:ext>
          </c:extLst>
        </c:ser>
        <c:ser>
          <c:idx val="4"/>
          <c:order val="4"/>
          <c:tx>
            <c:strRef>
              <c:f>概要表!$I$31</c:f>
              <c:strCache>
                <c:ptCount val="1"/>
                <c:pt idx="0">
                  <c:v>雇用誘発者数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概要表!$C$31:$D$35</c15:sqref>
                  </c15:fullRef>
                </c:ext>
              </c:extLst>
              <c:f>概要表!$C$33:$D$35</c:f>
              <c:strCache>
                <c:ptCount val="3"/>
                <c:pt idx="0">
                  <c:v>総合効果（合計）</c:v>
                </c:pt>
                <c:pt idx="1">
                  <c:v>直接効果＋第一次間接波及効果</c:v>
                </c:pt>
                <c:pt idx="2">
                  <c:v>第二次間接波及効果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概要表!$I$31:$I$35</c15:sqref>
                  </c15:fullRef>
                </c:ext>
              </c:extLst>
              <c:f>概要表!$I$33:$I$35</c:f>
              <c:numCache>
                <c:formatCode>General</c:formatCode>
                <c:ptCount val="3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7-4DDD-9DE5-9429C6C4C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34976"/>
        <c:axId val="415330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概要表!$E$30</c15:sqref>
                        </c15:formulaRef>
                      </c:ext>
                    </c:extLst>
                    <c:strCache>
                      <c:ptCount val="1"/>
                      <c:pt idx="0">
                        <c:v>生産誘発額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概要表!$C$31:$D$35</c15:sqref>
                        </c15:fullRef>
                        <c15:formulaRef>
                          <c15:sqref>概要表!$C$33:$D$35</c15:sqref>
                        </c15:formulaRef>
                      </c:ext>
                    </c:extLst>
                    <c:strCache>
                      <c:ptCount val="3"/>
                      <c:pt idx="0">
                        <c:v>総合効果（合計）</c:v>
                      </c:pt>
                      <c:pt idx="1">
                        <c:v>直接効果＋第一次間接波及効果</c:v>
                      </c:pt>
                      <c:pt idx="2">
                        <c:v>第二次間接波及効果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概要表!$E$31:$E$35</c15:sqref>
                        </c15:fullRef>
                        <c15:formulaRef>
                          <c15:sqref>概要表!$E$33:$E$35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#,##0_ ;[Red]\-#,##0\ ">
                        <c:v>0</c:v>
                      </c:pt>
                      <c:pt idx="1" formatCode="#,##0_ ;[Red]\-#,##0\ ">
                        <c:v>0</c:v>
                      </c:pt>
                      <c:pt idx="2" formatCode="#,##0_ ;[Red]\-#,##0\ 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407-4DDD-9DE5-9429C6C4C4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概要表!$F$31</c15:sqref>
                        </c15:formulaRef>
                      </c:ext>
                    </c:extLst>
                    <c:strCache>
                      <c:ptCount val="1"/>
                      <c:pt idx="0">
                        <c:v>粗付加価値誘発額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概要表!$C$31:$D$35</c15:sqref>
                        </c15:fullRef>
                        <c15:formulaRef>
                          <c15:sqref>概要表!$C$33:$D$35</c15:sqref>
                        </c15:formulaRef>
                      </c:ext>
                    </c:extLst>
                    <c:strCache>
                      <c:ptCount val="3"/>
                      <c:pt idx="0">
                        <c:v>総合効果（合計）</c:v>
                      </c:pt>
                      <c:pt idx="1">
                        <c:v>直接効果＋第一次間接波及効果</c:v>
                      </c:pt>
                      <c:pt idx="2">
                        <c:v>第二次間接波及効果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概要表!$F$31:$F$35</c15:sqref>
                        </c15:fullRef>
                        <c15:formulaRef>
                          <c15:sqref>概要表!$F$33:$F$35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#,##0_ ;[Red]\-#,##0\ ">
                        <c:v>0</c:v>
                      </c:pt>
                      <c:pt idx="1" formatCode="#,##0_ ;[Red]\-#,##0\ ">
                        <c:v>0</c:v>
                      </c:pt>
                      <c:pt idx="2" formatCode="#,##0_ ;[Red]\-#,##0\ 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407-4DDD-9DE5-9429C6C4C4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概要表!$G$32</c15:sqref>
                        </c15:formulaRef>
                      </c:ext>
                    </c:extLst>
                    <c:strCache>
                      <c:ptCount val="1"/>
                      <c:pt idx="0">
                        <c:v>雇用者所得誘発額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ysClr val="windowText" lastClr="000000"/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概要表!$C$31:$D$35</c15:sqref>
                        </c15:fullRef>
                        <c15:formulaRef>
                          <c15:sqref>概要表!$C$33:$D$35</c15:sqref>
                        </c15:formulaRef>
                      </c:ext>
                    </c:extLst>
                    <c:strCache>
                      <c:ptCount val="3"/>
                      <c:pt idx="0">
                        <c:v>総合効果（合計）</c:v>
                      </c:pt>
                      <c:pt idx="1">
                        <c:v>直接効果＋第一次間接波及効果</c:v>
                      </c:pt>
                      <c:pt idx="2">
                        <c:v>第二次間接波及効果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概要表!$G$31:$G$35</c15:sqref>
                        </c15:fullRef>
                        <c15:formulaRef>
                          <c15:sqref>概要表!$G$33:$G$35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#,##0_ ;[Red]\-#,##0\ ">
                        <c:v>0</c:v>
                      </c:pt>
                      <c:pt idx="1" formatCode="#,##0_ ;[Red]\-#,##0\ ">
                        <c:v>0</c:v>
                      </c:pt>
                      <c:pt idx="2" formatCode="#,##0_ ;[Red]\-#,##0\ 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407-4DDD-9DE5-9429C6C4C477}"/>
                  </c:ext>
                </c:extLst>
              </c15:ser>
            </c15:filteredBarSeries>
          </c:ext>
        </c:extLst>
      </c:barChart>
      <c:catAx>
        <c:axId val="4153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15330272"/>
        <c:crosses val="autoZero"/>
        <c:auto val="1"/>
        <c:lblAlgn val="ctr"/>
        <c:lblOffset val="100"/>
        <c:noMultiLvlLbl val="0"/>
      </c:catAx>
      <c:valAx>
        <c:axId val="415330272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153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632468006408004"/>
          <c:y val="0.91101965811965813"/>
          <c:w val="0.4126478756502322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39</xdr:row>
      <xdr:rowOff>28575</xdr:rowOff>
    </xdr:from>
    <xdr:to>
      <xdr:col>9</xdr:col>
      <xdr:colOff>0</xdr:colOff>
      <xdr:row>53</xdr:row>
      <xdr:rowOff>57175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56</xdr:row>
      <xdr:rowOff>22225</xdr:rowOff>
    </xdr:from>
    <xdr:to>
      <xdr:col>9</xdr:col>
      <xdr:colOff>3275</xdr:colOff>
      <xdr:row>70</xdr:row>
      <xdr:rowOff>50825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431072</xdr:colOff>
      <xdr:row>12</xdr:row>
      <xdr:rowOff>793</xdr:rowOff>
    </xdr:from>
    <xdr:to>
      <xdr:col>4</xdr:col>
      <xdr:colOff>431119</xdr:colOff>
      <xdr:row>16</xdr:row>
      <xdr:rowOff>793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5400000">
          <a:off x="1520121" y="1553344"/>
          <a:ext cx="603250" cy="4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430321</xdr:colOff>
      <xdr:row>18</xdr:row>
      <xdr:rowOff>1956</xdr:rowOff>
    </xdr:from>
    <xdr:to>
      <xdr:col>4</xdr:col>
      <xdr:colOff>431909</xdr:colOff>
      <xdr:row>22</xdr:row>
      <xdr:rowOff>747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5400000">
          <a:off x="1415969" y="2667558"/>
          <a:ext cx="811591" cy="15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431800</xdr:colOff>
      <xdr:row>30</xdr:row>
      <xdr:rowOff>0</xdr:rowOff>
    </xdr:from>
    <xdr:to>
      <xdr:col>4</xdr:col>
      <xdr:colOff>433388</xdr:colOff>
      <xdr:row>33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rot="5400000">
          <a:off x="1566069" y="4796631"/>
          <a:ext cx="514350" cy="15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431006</xdr:colOff>
      <xdr:row>41</xdr:row>
      <xdr:rowOff>1413</xdr:rowOff>
    </xdr:from>
    <xdr:to>
      <xdr:col>4</xdr:col>
      <xdr:colOff>431800</xdr:colOff>
      <xdr:row>45</xdr:row>
      <xdr:rowOff>2207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rot="5400000">
          <a:off x="1485106" y="8497713"/>
          <a:ext cx="1016794" cy="79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7976</xdr:colOff>
      <xdr:row>17</xdr:row>
      <xdr:rowOff>1588</xdr:rowOff>
    </xdr:from>
    <xdr:to>
      <xdr:col>15</xdr:col>
      <xdr:colOff>887076</xdr:colOff>
      <xdr:row>17</xdr:row>
      <xdr:rowOff>1588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6929476" y="3068638"/>
          <a:ext cx="1476000" cy="0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</xdr:colOff>
      <xdr:row>40</xdr:row>
      <xdr:rowOff>0</xdr:rowOff>
    </xdr:from>
    <xdr:to>
      <xdr:col>15</xdr:col>
      <xdr:colOff>876123</xdr:colOff>
      <xdr:row>40</xdr:row>
      <xdr:rowOff>1588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5766523" y="7658100"/>
          <a:ext cx="26280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434975</xdr:colOff>
      <xdr:row>24</xdr:row>
      <xdr:rowOff>1412</xdr:rowOff>
    </xdr:from>
    <xdr:to>
      <xdr:col>4</xdr:col>
      <xdr:colOff>434975</xdr:colOff>
      <xdr:row>27</xdr:row>
      <xdr:rowOff>171079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5400000">
          <a:off x="1467741" y="3839096"/>
          <a:ext cx="71576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431072</xdr:colOff>
      <xdr:row>35</xdr:row>
      <xdr:rowOff>793</xdr:rowOff>
    </xdr:from>
    <xdr:to>
      <xdr:col>4</xdr:col>
      <xdr:colOff>431119</xdr:colOff>
      <xdr:row>39</xdr:row>
      <xdr:rowOff>793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5400000">
          <a:off x="1520121" y="5699894"/>
          <a:ext cx="603250" cy="4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431800</xdr:colOff>
      <xdr:row>7</xdr:row>
      <xdr:rowOff>0</xdr:rowOff>
    </xdr:from>
    <xdr:to>
      <xdr:col>4</xdr:col>
      <xdr:colOff>433388</xdr:colOff>
      <xdr:row>10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rot="5400000">
          <a:off x="1566069" y="1615281"/>
          <a:ext cx="514350" cy="158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158750</xdr:rowOff>
    </xdr:from>
    <xdr:to>
      <xdr:col>6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158750</xdr:rowOff>
    </xdr:from>
    <xdr:to>
      <xdr:col>6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1920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590675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21920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590675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158750</xdr:rowOff>
    </xdr:from>
    <xdr:to>
      <xdr:col>6</xdr:col>
      <xdr:colOff>0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7625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1920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590675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158750</xdr:rowOff>
    </xdr:from>
    <xdr:to>
      <xdr:col>11</xdr:col>
      <xdr:colOff>0</xdr:colOff>
      <xdr:row>10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219200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</xdr:row>
      <xdr:rowOff>158750</xdr:rowOff>
    </xdr:from>
    <xdr:to>
      <xdr:col>16</xdr:col>
      <xdr:colOff>0</xdr:colOff>
      <xdr:row>10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5906750" y="1314450"/>
          <a:ext cx="742950" cy="336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5:J18"/>
  <sheetViews>
    <sheetView showGridLines="0" tabSelected="1" workbookViewId="0"/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10.25" style="2" customWidth="1"/>
    <col min="4" max="4" width="20.625" style="2" customWidth="1"/>
    <col min="5" max="5" width="23.75" style="2" customWidth="1"/>
    <col min="6" max="6" width="18.625" style="2" customWidth="1"/>
    <col min="7" max="7" width="10.625" style="6" customWidth="1"/>
    <col min="8" max="8" width="17.625" style="2" customWidth="1"/>
    <col min="9" max="9" width="13.875" style="2" customWidth="1"/>
    <col min="10" max="10" width="8.625" style="2" customWidth="1"/>
    <col min="11" max="12" width="13.875" style="2" customWidth="1"/>
    <col min="13" max="16384" width="8.75" style="2"/>
  </cols>
  <sheetData>
    <row r="5" spans="2:10" ht="19.5" x14ac:dyDescent="0.15">
      <c r="B5" s="1" t="s">
        <v>0</v>
      </c>
      <c r="G5" s="2"/>
      <c r="H5" s="1" t="s">
        <v>302</v>
      </c>
    </row>
    <row r="6" spans="2:10" ht="19.5" thickBot="1" x14ac:dyDescent="0.2">
      <c r="G6" s="2"/>
    </row>
    <row r="7" spans="2:10" ht="12.95" customHeight="1" thickTop="1" x14ac:dyDescent="0.15">
      <c r="B7" s="205" t="s">
        <v>1</v>
      </c>
      <c r="C7" s="206"/>
      <c r="D7" s="211"/>
      <c r="E7" s="212"/>
      <c r="F7" s="213"/>
      <c r="G7" s="3"/>
      <c r="I7" s="231" t="s">
        <v>354</v>
      </c>
    </row>
    <row r="8" spans="2:10" ht="12.95" customHeight="1" thickBot="1" x14ac:dyDescent="0.2">
      <c r="B8" s="207"/>
      <c r="C8" s="208"/>
      <c r="D8" s="214"/>
      <c r="E8" s="215"/>
      <c r="F8" s="216"/>
      <c r="G8" s="3"/>
      <c r="I8" s="232"/>
    </row>
    <row r="9" spans="2:10" ht="12.95" customHeight="1" thickTop="1" thickBot="1" x14ac:dyDescent="0.2">
      <c r="B9" s="209"/>
      <c r="C9" s="210"/>
      <c r="D9" s="217"/>
      <c r="E9" s="218"/>
      <c r="F9" s="219"/>
      <c r="G9" s="3"/>
      <c r="H9" s="4"/>
      <c r="I9" s="4"/>
      <c r="J9" s="5"/>
    </row>
    <row r="10" spans="2:10" ht="12.95" customHeight="1" thickTop="1" x14ac:dyDescent="0.15">
      <c r="B10" s="205" t="s">
        <v>10</v>
      </c>
      <c r="C10" s="206"/>
      <c r="D10" s="220"/>
      <c r="E10" s="221"/>
      <c r="F10" s="222"/>
      <c r="G10" s="3"/>
    </row>
    <row r="11" spans="2:10" ht="15.95" customHeight="1" x14ac:dyDescent="0.15">
      <c r="B11" s="207"/>
      <c r="C11" s="208"/>
      <c r="D11" s="223"/>
      <c r="E11" s="224"/>
      <c r="F11" s="225"/>
      <c r="G11" s="3"/>
      <c r="H11" s="1" t="s">
        <v>303</v>
      </c>
    </row>
    <row r="12" spans="2:10" ht="12.95" customHeight="1" x14ac:dyDescent="0.15">
      <c r="B12" s="207"/>
      <c r="C12" s="208"/>
      <c r="D12" s="223"/>
      <c r="E12" s="224"/>
      <c r="F12" s="225"/>
      <c r="G12" s="3"/>
    </row>
    <row r="13" spans="2:10" ht="12.95" customHeight="1" x14ac:dyDescent="0.15">
      <c r="B13" s="207"/>
      <c r="C13" s="208"/>
      <c r="D13" s="223"/>
      <c r="E13" s="224"/>
      <c r="F13" s="225"/>
      <c r="G13" s="3"/>
      <c r="H13" s="2" t="s">
        <v>352</v>
      </c>
    </row>
    <row r="14" spans="2:10" ht="12.95" customHeight="1" x14ac:dyDescent="0.15">
      <c r="B14" s="207"/>
      <c r="C14" s="208"/>
      <c r="D14" s="223"/>
      <c r="E14" s="224"/>
      <c r="F14" s="225"/>
      <c r="G14" s="3"/>
    </row>
    <row r="15" spans="2:10" ht="12.95" customHeight="1" thickBot="1" x14ac:dyDescent="0.2">
      <c r="B15" s="207"/>
      <c r="C15" s="208"/>
      <c r="D15" s="223"/>
      <c r="E15" s="224"/>
      <c r="F15" s="225"/>
      <c r="G15" s="3"/>
    </row>
    <row r="16" spans="2:10" ht="12.95" customHeight="1" thickTop="1" x14ac:dyDescent="0.15">
      <c r="B16" s="207"/>
      <c r="C16" s="208"/>
      <c r="D16" s="223"/>
      <c r="E16" s="224"/>
      <c r="F16" s="225"/>
      <c r="G16" s="3"/>
      <c r="H16" s="203" t="s">
        <v>304</v>
      </c>
      <c r="I16" s="229"/>
      <c r="J16" s="203" t="str">
        <f>I7</f>
        <v>千円</v>
      </c>
    </row>
    <row r="17" spans="2:10" ht="13.5" customHeight="1" thickBot="1" x14ac:dyDescent="0.2">
      <c r="B17" s="209"/>
      <c r="C17" s="210"/>
      <c r="D17" s="226"/>
      <c r="E17" s="227"/>
      <c r="F17" s="228"/>
      <c r="H17" s="204"/>
      <c r="I17" s="230"/>
      <c r="J17" s="204"/>
    </row>
    <row r="18" spans="2:10" ht="19.5" thickTop="1" x14ac:dyDescent="0.15">
      <c r="H18" s="7"/>
    </row>
  </sheetData>
  <mergeCells count="8">
    <mergeCell ref="J16:J17"/>
    <mergeCell ref="B7:C9"/>
    <mergeCell ref="D7:F9"/>
    <mergeCell ref="B10:C17"/>
    <mergeCell ref="D10:F17"/>
    <mergeCell ref="I16:I17"/>
    <mergeCell ref="I7:I8"/>
    <mergeCell ref="H16:H17"/>
  </mergeCells>
  <phoneticPr fontId="1"/>
  <dataValidations count="1">
    <dataValidation type="list" allowBlank="1" showInputMessage="1" showErrorMessage="1" sqref="I7:I8" xr:uid="{00000000-0002-0000-0000-000000000000}">
      <formula1>"億円,千万円,百万円,十万円,万円,千円,円"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L56"/>
  <sheetViews>
    <sheetView showGridLines="0" zoomScaleNormal="100" workbookViewId="0"/>
  </sheetViews>
  <sheetFormatPr defaultColWidth="8.75" defaultRowHeight="18.75" x14ac:dyDescent="0.15"/>
  <cols>
    <col min="1" max="1" width="1.625" style="2" customWidth="1"/>
    <col min="2" max="2" width="5" style="2" customWidth="1"/>
    <col min="3" max="3" width="8.75" style="2" customWidth="1"/>
    <col min="4" max="4" width="21.625" style="2" customWidth="1"/>
    <col min="5" max="5" width="15.625" style="2" customWidth="1"/>
    <col min="6" max="7" width="18.625" style="2" customWidth="1"/>
    <col min="8" max="9" width="16.625" style="2" customWidth="1"/>
    <col min="10" max="10" width="5.625" style="2" customWidth="1"/>
    <col min="11" max="16384" width="8.75" style="2"/>
  </cols>
  <sheetData>
    <row r="5" spans="2:12" ht="12.95" customHeight="1" x14ac:dyDescent="0.15">
      <c r="B5" s="1" t="s">
        <v>2</v>
      </c>
      <c r="D5" s="3"/>
      <c r="E5" s="3"/>
      <c r="F5" s="3"/>
      <c r="G5" s="3"/>
      <c r="H5" s="3"/>
      <c r="I5" s="8">
        <f ca="1">TODAY()</f>
        <v>44362</v>
      </c>
      <c r="J5" s="3"/>
    </row>
    <row r="6" spans="2:12" ht="13.5" customHeight="1" x14ac:dyDescent="0.15">
      <c r="C6" s="3"/>
      <c r="D6" s="3"/>
      <c r="E6" s="3"/>
      <c r="F6" s="3"/>
      <c r="G6" s="3"/>
      <c r="H6" s="3"/>
      <c r="J6" s="9"/>
      <c r="L6" s="3"/>
    </row>
    <row r="7" spans="2:12" ht="13.5" customHeight="1" x14ac:dyDescent="0.15">
      <c r="B7" s="235" t="str">
        <f>IF(入力表!D7="","",入力表!D7)</f>
        <v/>
      </c>
      <c r="C7" s="236"/>
      <c r="D7" s="236"/>
      <c r="E7" s="236"/>
      <c r="F7" s="236"/>
      <c r="G7" s="237"/>
      <c r="H7" s="3"/>
      <c r="I7" s="3"/>
      <c r="J7" s="9"/>
      <c r="L7" s="10"/>
    </row>
    <row r="8" spans="2:12" ht="13.5" customHeight="1" x14ac:dyDescent="0.15">
      <c r="B8" s="238"/>
      <c r="C8" s="239"/>
      <c r="D8" s="239"/>
      <c r="E8" s="239"/>
      <c r="F8" s="239"/>
      <c r="G8" s="240"/>
      <c r="H8" s="3"/>
      <c r="I8" s="3"/>
      <c r="J8" s="9"/>
      <c r="L8" s="10"/>
    </row>
    <row r="9" spans="2:12" ht="9" customHeight="1" x14ac:dyDescent="0.15">
      <c r="B9" s="3"/>
      <c r="C9" s="3"/>
      <c r="D9" s="3"/>
      <c r="F9" s="3"/>
      <c r="G9" s="3"/>
      <c r="H9" s="3"/>
      <c r="I9" s="3"/>
    </row>
    <row r="10" spans="2:12" ht="9" customHeight="1" x14ac:dyDescent="0.15"/>
    <row r="11" spans="2:12" ht="19.5" x14ac:dyDescent="0.15">
      <c r="B11" s="1" t="s">
        <v>3</v>
      </c>
    </row>
    <row r="13" spans="2:12" x14ac:dyDescent="0.15">
      <c r="B13" s="241" t="str">
        <f>IF(入力表!D10="","",入力表!D10)</f>
        <v/>
      </c>
      <c r="C13" s="242"/>
      <c r="D13" s="242"/>
      <c r="E13" s="242"/>
      <c r="F13" s="242"/>
      <c r="G13" s="243"/>
      <c r="H13" s="3"/>
      <c r="I13" s="3"/>
      <c r="J13" s="3"/>
      <c r="K13" s="3"/>
    </row>
    <row r="14" spans="2:12" x14ac:dyDescent="0.15">
      <c r="B14" s="244"/>
      <c r="C14" s="224"/>
      <c r="D14" s="224"/>
      <c r="E14" s="224"/>
      <c r="F14" s="224"/>
      <c r="G14" s="245"/>
      <c r="H14" s="3"/>
      <c r="I14" s="3"/>
      <c r="J14" s="3"/>
      <c r="K14" s="3"/>
    </row>
    <row r="15" spans="2:12" x14ac:dyDescent="0.15">
      <c r="B15" s="244"/>
      <c r="C15" s="224"/>
      <c r="D15" s="224"/>
      <c r="E15" s="224"/>
      <c r="F15" s="224"/>
      <c r="G15" s="245"/>
      <c r="H15" s="3"/>
      <c r="I15" s="3"/>
      <c r="J15" s="3"/>
      <c r="K15" s="3"/>
    </row>
    <row r="16" spans="2:12" x14ac:dyDescent="0.15">
      <c r="B16" s="244"/>
      <c r="C16" s="224"/>
      <c r="D16" s="224"/>
      <c r="E16" s="224"/>
      <c r="F16" s="224"/>
      <c r="G16" s="245"/>
      <c r="H16" s="3"/>
      <c r="I16" s="3"/>
      <c r="J16" s="3"/>
      <c r="K16" s="3"/>
    </row>
    <row r="17" spans="2:11" x14ac:dyDescent="0.15">
      <c r="B17" s="246"/>
      <c r="C17" s="247"/>
      <c r="D17" s="247"/>
      <c r="E17" s="247"/>
      <c r="F17" s="247"/>
      <c r="G17" s="248"/>
      <c r="H17" s="3"/>
      <c r="I17" s="3"/>
      <c r="J17" s="3"/>
      <c r="K17" s="3"/>
    </row>
    <row r="18" spans="2:11" ht="9" customHeight="1" x14ac:dyDescent="0.15"/>
    <row r="19" spans="2:11" ht="9" customHeight="1" x14ac:dyDescent="0.15"/>
    <row r="20" spans="2:11" ht="19.5" x14ac:dyDescent="0.15">
      <c r="B20" s="1" t="s">
        <v>4</v>
      </c>
    </row>
    <row r="21" spans="2:11" x14ac:dyDescent="0.15">
      <c r="E21" s="7" t="str">
        <f>"（単位："&amp;入力表!I7&amp;"）"</f>
        <v>（単位：千円）</v>
      </c>
    </row>
    <row r="22" spans="2:11" x14ac:dyDescent="0.15">
      <c r="B22" s="233" t="s">
        <v>353</v>
      </c>
      <c r="C22" s="233"/>
      <c r="D22" s="233"/>
      <c r="E22" s="11">
        <f>詳細表!H117</f>
        <v>0</v>
      </c>
      <c r="F22" s="3"/>
    </row>
    <row r="23" spans="2:11" x14ac:dyDescent="0.15">
      <c r="B23" s="233" t="s">
        <v>185</v>
      </c>
      <c r="C23" s="233"/>
      <c r="D23" s="233"/>
      <c r="E23" s="12">
        <f>各種係数!K8</f>
        <v>0.60899999999999999</v>
      </c>
      <c r="F23" s="3"/>
    </row>
    <row r="24" spans="2:11" ht="4.5" customHeight="1" x14ac:dyDescent="0.15">
      <c r="B24" s="3"/>
      <c r="C24" s="3"/>
      <c r="D24" s="3"/>
      <c r="E24" s="3"/>
      <c r="F24" s="3"/>
    </row>
    <row r="25" spans="2:11" x14ac:dyDescent="0.15">
      <c r="B25" s="2" t="s">
        <v>355</v>
      </c>
      <c r="C25" s="3"/>
      <c r="D25" s="3"/>
      <c r="E25" s="13"/>
      <c r="F25" s="13"/>
    </row>
    <row r="26" spans="2:11" ht="9" customHeight="1" x14ac:dyDescent="0.15"/>
    <row r="27" spans="2:11" ht="9" customHeight="1" x14ac:dyDescent="0.15"/>
    <row r="28" spans="2:11" ht="19.5" x14ac:dyDescent="0.15">
      <c r="B28" s="1" t="s">
        <v>5</v>
      </c>
    </row>
    <row r="29" spans="2:11" x14ac:dyDescent="0.15">
      <c r="H29" s="234" t="str">
        <f>"（単位："&amp;入力表!I7&amp;"、人、倍）"</f>
        <v>（単位：千円、人、倍）</v>
      </c>
      <c r="I29" s="234"/>
    </row>
    <row r="30" spans="2:11" ht="18" customHeight="1" x14ac:dyDescent="0.15">
      <c r="B30" s="14"/>
      <c r="C30" s="258"/>
      <c r="D30" s="259"/>
      <c r="E30" s="15" t="s">
        <v>7</v>
      </c>
      <c r="F30" s="16"/>
      <c r="G30" s="17"/>
      <c r="H30" s="15" t="s">
        <v>6</v>
      </c>
      <c r="I30" s="17"/>
    </row>
    <row r="31" spans="2:11" ht="18" customHeight="1" x14ac:dyDescent="0.45">
      <c r="B31" s="18"/>
      <c r="C31" s="260"/>
      <c r="D31" s="261"/>
      <c r="E31" s="19"/>
      <c r="F31" s="20" t="s">
        <v>182</v>
      </c>
      <c r="G31" s="21"/>
      <c r="H31" s="22"/>
      <c r="I31" s="23" t="s">
        <v>337</v>
      </c>
    </row>
    <row r="32" spans="2:11" ht="18" customHeight="1" x14ac:dyDescent="0.45">
      <c r="B32" s="24"/>
      <c r="C32" s="262"/>
      <c r="D32" s="263"/>
      <c r="E32" s="25"/>
      <c r="F32" s="26"/>
      <c r="G32" s="27" t="s">
        <v>336</v>
      </c>
      <c r="H32" s="28"/>
      <c r="I32" s="29"/>
    </row>
    <row r="33" spans="2:9" x14ac:dyDescent="0.15">
      <c r="B33" s="18"/>
      <c r="C33" s="256" t="s">
        <v>338</v>
      </c>
      <c r="D33" s="257"/>
      <c r="E33" s="30">
        <f>'結果表（107部門）'!N118</f>
        <v>0</v>
      </c>
      <c r="F33" s="30">
        <f>'結果表（107部門）'!O118</f>
        <v>0</v>
      </c>
      <c r="G33" s="30">
        <f>'結果表（107部門）'!P118</f>
        <v>0</v>
      </c>
      <c r="H33" s="30">
        <f>'結果表（107部門）'!Q118</f>
        <v>0</v>
      </c>
      <c r="I33" s="30">
        <f>'結果表（107部門）'!R118</f>
        <v>0</v>
      </c>
    </row>
    <row r="34" spans="2:9" x14ac:dyDescent="0.15">
      <c r="B34" s="252"/>
      <c r="C34" s="254" t="s">
        <v>339</v>
      </c>
      <c r="D34" s="255"/>
      <c r="E34" s="31">
        <f>'結果表（107部門）'!D118</f>
        <v>0</v>
      </c>
      <c r="F34" s="31">
        <f>'結果表（107部門）'!E118</f>
        <v>0</v>
      </c>
      <c r="G34" s="31">
        <f>'結果表（107部門）'!F118</f>
        <v>0</v>
      </c>
      <c r="H34" s="31">
        <f>'結果表（107部門）'!G118</f>
        <v>0</v>
      </c>
      <c r="I34" s="31">
        <f>'結果表（107部門）'!H118</f>
        <v>0</v>
      </c>
    </row>
    <row r="35" spans="2:9" x14ac:dyDescent="0.15">
      <c r="B35" s="253"/>
      <c r="C35" s="249" t="s">
        <v>340</v>
      </c>
      <c r="D35" s="250"/>
      <c r="E35" s="32">
        <f>'結果表（107部門）'!I118</f>
        <v>0</v>
      </c>
      <c r="F35" s="33">
        <f>'結果表（107部門）'!J118</f>
        <v>0</v>
      </c>
      <c r="G35" s="33">
        <f>'結果表（107部門）'!K118</f>
        <v>0</v>
      </c>
      <c r="H35" s="33">
        <f>'結果表（107部門）'!L118</f>
        <v>0</v>
      </c>
      <c r="I35" s="33">
        <f>'結果表（107部門）'!M118</f>
        <v>0</v>
      </c>
    </row>
    <row r="36" spans="2:9" x14ac:dyDescent="0.15">
      <c r="B36" s="233" t="s">
        <v>341</v>
      </c>
      <c r="C36" s="233"/>
      <c r="D36" s="251"/>
      <c r="E36" s="34" t="str">
        <f>IF(OR(E22=0,E33=0),"",E33/E22)</f>
        <v/>
      </c>
      <c r="F36" s="35" t="s">
        <v>9</v>
      </c>
    </row>
    <row r="37" spans="2:9" ht="9" customHeight="1" x14ac:dyDescent="0.15"/>
    <row r="38" spans="2:9" ht="9" customHeight="1" x14ac:dyDescent="0.15"/>
    <row r="39" spans="2:9" x14ac:dyDescent="0.15">
      <c r="I39" s="7" t="str">
        <f>"（単位："&amp;入力表!I7&amp;"）"</f>
        <v>（単位：千円）</v>
      </c>
    </row>
    <row r="56" spans="9:9" x14ac:dyDescent="0.15">
      <c r="I56" s="7" t="s">
        <v>8</v>
      </c>
    </row>
  </sheetData>
  <mergeCells count="11">
    <mergeCell ref="B36:D36"/>
    <mergeCell ref="B34:B35"/>
    <mergeCell ref="B23:D23"/>
    <mergeCell ref="C34:D34"/>
    <mergeCell ref="C33:D33"/>
    <mergeCell ref="C30:D32"/>
    <mergeCell ref="B22:D22"/>
    <mergeCell ref="H29:I29"/>
    <mergeCell ref="B7:G8"/>
    <mergeCell ref="B13:G17"/>
    <mergeCell ref="C35:D35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R48"/>
  <sheetViews>
    <sheetView showGridLines="0" zoomScaleNormal="100" workbookViewId="0"/>
  </sheetViews>
  <sheetFormatPr defaultColWidth="7.625" defaultRowHeight="18.75" x14ac:dyDescent="0.15"/>
  <cols>
    <col min="1" max="1" width="1.625" style="62" customWidth="1"/>
    <col min="2" max="2" width="10.625" style="62" customWidth="1"/>
    <col min="3" max="3" width="3.25" style="62" customWidth="1"/>
    <col min="4" max="5" width="6.875" style="62" customWidth="1"/>
    <col min="6" max="7" width="7.625" style="62" customWidth="1"/>
    <col min="8" max="8" width="6.875" style="62" customWidth="1"/>
    <col min="9" max="9" width="8.625" style="62" customWidth="1"/>
    <col min="10" max="11" width="7.625" style="62" customWidth="1"/>
    <col min="12" max="12" width="6.5" style="62" customWidth="1"/>
    <col min="13" max="13" width="8.625" style="62" customWidth="1"/>
    <col min="14" max="14" width="4.125" style="62" customWidth="1"/>
    <col min="15" max="15" width="3.625" style="62" customWidth="1"/>
    <col min="16" max="16" width="11.875" style="62" bestFit="1" customWidth="1"/>
    <col min="17" max="17" width="13.5" style="62" customWidth="1"/>
    <col min="18" max="18" width="8.625" style="62" customWidth="1"/>
    <col min="19" max="19" width="7.125" style="62" customWidth="1"/>
    <col min="20" max="16384" width="7.625" style="62"/>
  </cols>
  <sheetData>
    <row r="1" spans="1:18" ht="13.5" customHeight="1" x14ac:dyDescent="0.15"/>
    <row r="2" spans="1:18" ht="13.5" customHeight="1" x14ac:dyDescent="0.15">
      <c r="Q2" s="63"/>
    </row>
    <row r="3" spans="1:18" ht="12.95" customHeight="1" x14ac:dyDescent="0.15"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ht="12.95" customHeight="1" x14ac:dyDescent="0.15"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8" ht="13.5" customHeight="1" x14ac:dyDescent="0.15">
      <c r="Q5" s="63"/>
      <c r="R5" s="63" t="str">
        <f>"（単位："&amp;入力表!I7&amp;"、人）"</f>
        <v>（単位：千円、人）</v>
      </c>
    </row>
    <row r="6" spans="1:18" ht="15.95" customHeight="1" x14ac:dyDescent="0.15">
      <c r="D6" s="65" t="s">
        <v>330</v>
      </c>
      <c r="E6" s="66"/>
      <c r="F6" s="66"/>
      <c r="G6" s="66"/>
      <c r="H6" s="66"/>
      <c r="I6" s="66"/>
      <c r="J6" s="66"/>
      <c r="K6" s="66"/>
      <c r="L6" s="66"/>
      <c r="M6" s="67"/>
      <c r="Q6" s="63"/>
      <c r="R6" s="63"/>
    </row>
    <row r="7" spans="1:18" ht="15.95" customHeight="1" x14ac:dyDescent="0.15">
      <c r="D7" s="68"/>
      <c r="E7" s="69"/>
      <c r="F7" s="69"/>
      <c r="G7" s="69">
        <f>詳細表!F117</f>
        <v>0</v>
      </c>
      <c r="H7" s="69"/>
      <c r="I7" s="69"/>
      <c r="J7" s="69"/>
      <c r="K7" s="69"/>
      <c r="L7" s="69"/>
      <c r="M7" s="70"/>
      <c r="Q7" s="63"/>
      <c r="R7" s="63"/>
    </row>
    <row r="8" spans="1:18" ht="13.5" customHeight="1" x14ac:dyDescent="0.15">
      <c r="Q8" s="63"/>
      <c r="R8" s="63"/>
    </row>
    <row r="9" spans="1:18" ht="13.5" customHeight="1" x14ac:dyDescent="0.15">
      <c r="F9" s="62" t="s">
        <v>331</v>
      </c>
      <c r="Q9" s="63"/>
      <c r="R9" s="63"/>
    </row>
    <row r="10" spans="1:18" ht="13.5" customHeight="1" x14ac:dyDescent="0.15">
      <c r="Q10" s="63"/>
      <c r="R10" s="63"/>
    </row>
    <row r="11" spans="1:18" ht="15.95" customHeight="1" x14ac:dyDescent="0.15">
      <c r="D11" s="71" t="s">
        <v>333</v>
      </c>
      <c r="E11" s="72"/>
      <c r="F11" s="72"/>
      <c r="G11" s="66"/>
      <c r="H11" s="66"/>
      <c r="I11" s="66"/>
      <c r="J11" s="66"/>
      <c r="K11" s="66"/>
      <c r="L11" s="66"/>
      <c r="M11" s="67"/>
      <c r="N11" s="73"/>
      <c r="O11" s="73"/>
    </row>
    <row r="12" spans="1:18" ht="15.95" customHeight="1" x14ac:dyDescent="0.15">
      <c r="D12" s="74"/>
      <c r="E12" s="75"/>
      <c r="F12" s="75"/>
      <c r="G12" s="75">
        <f>詳細表!H117</f>
        <v>0</v>
      </c>
      <c r="H12" s="69"/>
      <c r="I12" s="69"/>
      <c r="J12" s="69"/>
      <c r="K12" s="69"/>
      <c r="L12" s="69"/>
      <c r="M12" s="70"/>
      <c r="N12" s="73"/>
      <c r="O12" s="73"/>
    </row>
    <row r="13" spans="1:18" ht="9" customHeight="1" x14ac:dyDescent="0.15">
      <c r="D13" s="76"/>
      <c r="E13" s="76"/>
      <c r="F13" s="76"/>
      <c r="G13" s="76"/>
    </row>
    <row r="14" spans="1:18" ht="13.5" customHeight="1" x14ac:dyDescent="0.15">
      <c r="D14" s="76"/>
      <c r="E14" s="76"/>
      <c r="F14" s="62" t="s">
        <v>299</v>
      </c>
      <c r="G14" s="76"/>
    </row>
    <row r="15" spans="1:18" ht="9" customHeight="1" thickBot="1" x14ac:dyDescent="0.2">
      <c r="D15" s="76"/>
      <c r="E15" s="76"/>
      <c r="F15" s="76"/>
      <c r="G15" s="76"/>
    </row>
    <row r="16" spans="1:18" ht="20.100000000000001" customHeight="1" x14ac:dyDescent="0.15">
      <c r="A16" s="73"/>
      <c r="B16" s="264" t="s">
        <v>342</v>
      </c>
      <c r="C16" s="77"/>
      <c r="D16" s="78"/>
      <c r="E16" s="78"/>
      <c r="F16" s="78"/>
      <c r="G16" s="78"/>
      <c r="H16" s="79"/>
      <c r="I16" s="79"/>
      <c r="J16" s="79"/>
      <c r="K16" s="79"/>
      <c r="L16" s="79"/>
      <c r="M16" s="79"/>
      <c r="N16" s="80"/>
    </row>
    <row r="17" spans="2:18" ht="20.100000000000001" customHeight="1" x14ac:dyDescent="0.15">
      <c r="B17" s="265"/>
      <c r="C17" s="81"/>
      <c r="D17" s="82" t="s">
        <v>296</v>
      </c>
      <c r="E17" s="83"/>
      <c r="F17" s="83"/>
      <c r="G17" s="84"/>
      <c r="H17" s="84"/>
      <c r="I17" s="84"/>
      <c r="J17" s="84"/>
      <c r="K17" s="84"/>
      <c r="L17" s="84"/>
      <c r="M17" s="85"/>
      <c r="N17" s="86"/>
      <c r="O17" s="73" t="s">
        <v>15</v>
      </c>
      <c r="Q17" s="87" t="s">
        <v>11</v>
      </c>
      <c r="R17" s="88">
        <f>詳細表!V117</f>
        <v>0</v>
      </c>
    </row>
    <row r="18" spans="2:18" ht="20.100000000000001" customHeight="1" x14ac:dyDescent="0.15">
      <c r="B18" s="265"/>
      <c r="C18" s="81"/>
      <c r="D18" s="89"/>
      <c r="E18" s="90"/>
      <c r="F18" s="90"/>
      <c r="G18" s="90">
        <f>詳細表!J117</f>
        <v>0</v>
      </c>
      <c r="H18" s="91"/>
      <c r="I18" s="91"/>
      <c r="J18" s="91"/>
      <c r="K18" s="91"/>
      <c r="L18" s="91"/>
      <c r="M18" s="92"/>
      <c r="N18" s="86"/>
      <c r="O18" s="73" t="s">
        <v>16</v>
      </c>
      <c r="Q18" s="87" t="s">
        <v>12</v>
      </c>
      <c r="R18" s="88">
        <f>詳細表!Y117</f>
        <v>0</v>
      </c>
    </row>
    <row r="19" spans="2:18" ht="20.100000000000001" customHeight="1" x14ac:dyDescent="0.15">
      <c r="B19" s="265"/>
      <c r="C19" s="81"/>
      <c r="D19" s="93"/>
      <c r="E19" s="93"/>
      <c r="F19" s="93"/>
      <c r="G19" s="94"/>
      <c r="H19" s="93"/>
      <c r="I19" s="94"/>
      <c r="J19" s="94"/>
      <c r="K19" s="94"/>
      <c r="L19" s="94"/>
      <c r="M19" s="94"/>
      <c r="N19" s="86"/>
      <c r="O19" s="73"/>
      <c r="Q19" s="73"/>
      <c r="R19" s="73"/>
    </row>
    <row r="20" spans="2:18" ht="20.100000000000001" customHeight="1" x14ac:dyDescent="0.15">
      <c r="B20" s="265"/>
      <c r="C20" s="81"/>
      <c r="D20" s="93"/>
      <c r="E20" s="93"/>
      <c r="F20" s="93" t="s">
        <v>300</v>
      </c>
      <c r="G20" s="93"/>
      <c r="H20" s="94"/>
      <c r="I20" s="94"/>
      <c r="J20" s="94"/>
      <c r="K20" s="94"/>
      <c r="L20" s="94"/>
      <c r="M20" s="94"/>
      <c r="N20" s="86"/>
    </row>
    <row r="21" spans="2:18" ht="20.100000000000001" customHeight="1" x14ac:dyDescent="0.15">
      <c r="B21" s="265"/>
      <c r="C21" s="81"/>
      <c r="D21" s="93"/>
      <c r="E21" s="93"/>
      <c r="F21" s="94" t="s">
        <v>301</v>
      </c>
      <c r="G21" s="93"/>
      <c r="H21" s="94"/>
      <c r="I21" s="94"/>
      <c r="J21" s="94"/>
      <c r="K21" s="95"/>
      <c r="L21" s="94"/>
      <c r="M21" s="94"/>
      <c r="N21" s="86"/>
    </row>
    <row r="22" spans="2:18" ht="20.100000000000001" customHeight="1" x14ac:dyDescent="0.15">
      <c r="B22" s="265"/>
      <c r="C22" s="81"/>
      <c r="D22" s="93"/>
      <c r="E22" s="93"/>
      <c r="F22" s="93"/>
      <c r="G22" s="93"/>
      <c r="H22" s="94"/>
      <c r="I22" s="94"/>
      <c r="J22" s="94"/>
      <c r="K22" s="95"/>
      <c r="L22" s="94"/>
      <c r="M22" s="94"/>
      <c r="N22" s="86"/>
    </row>
    <row r="23" spans="2:18" ht="20.100000000000001" customHeight="1" thickBot="1" x14ac:dyDescent="0.2">
      <c r="B23" s="265"/>
      <c r="C23" s="81"/>
      <c r="D23" s="82" t="s">
        <v>297</v>
      </c>
      <c r="E23" s="84"/>
      <c r="F23" s="83"/>
      <c r="G23" s="83"/>
      <c r="H23" s="96"/>
      <c r="I23" s="97">
        <f>詳細表!K117</f>
        <v>0</v>
      </c>
      <c r="J23" s="94"/>
      <c r="K23" s="94"/>
      <c r="L23" s="94"/>
      <c r="M23" s="95"/>
      <c r="N23" s="86"/>
      <c r="O23" s="73"/>
      <c r="Q23" s="73"/>
    </row>
    <row r="24" spans="2:18" ht="20.100000000000001" customHeight="1" thickBot="1" x14ac:dyDescent="0.2">
      <c r="B24" s="265"/>
      <c r="C24" s="81"/>
      <c r="D24" s="89"/>
      <c r="E24" s="98" t="s">
        <v>298</v>
      </c>
      <c r="F24" s="99"/>
      <c r="G24" s="99"/>
      <c r="H24" s="100"/>
      <c r="I24" s="101">
        <f>詳細表!L117</f>
        <v>0</v>
      </c>
      <c r="J24" s="94"/>
      <c r="K24" s="94"/>
      <c r="L24" s="94"/>
      <c r="M24" s="95"/>
      <c r="N24" s="86"/>
      <c r="O24" s="73"/>
      <c r="Q24" s="73"/>
    </row>
    <row r="25" spans="2:18" ht="20.100000000000001" customHeight="1" thickBot="1" x14ac:dyDescent="0.2">
      <c r="B25" s="266"/>
      <c r="C25" s="102"/>
      <c r="D25" s="103"/>
      <c r="E25" s="103"/>
      <c r="F25" s="103"/>
      <c r="G25" s="103"/>
      <c r="H25" s="104"/>
      <c r="I25" s="104"/>
      <c r="J25" s="104"/>
      <c r="K25" s="104"/>
      <c r="L25" s="104"/>
      <c r="M25" s="104"/>
      <c r="N25" s="105"/>
      <c r="O25" s="73"/>
    </row>
    <row r="26" spans="2:18" ht="13.5" customHeight="1" x14ac:dyDescent="0.15">
      <c r="E26" s="76"/>
      <c r="F26" s="76"/>
    </row>
    <row r="27" spans="2:18" ht="13.5" customHeight="1" x14ac:dyDescent="0.15">
      <c r="E27" s="76"/>
    </row>
    <row r="28" spans="2:18" ht="13.5" customHeight="1" thickBot="1" x14ac:dyDescent="0.2">
      <c r="E28" s="76"/>
      <c r="F28" s="76"/>
    </row>
    <row r="29" spans="2:18" ht="13.5" customHeight="1" x14ac:dyDescent="0.15">
      <c r="D29" s="106" t="s">
        <v>14</v>
      </c>
      <c r="E29" s="107"/>
      <c r="F29" s="107"/>
      <c r="G29" s="107"/>
      <c r="H29" s="107"/>
      <c r="I29" s="107"/>
      <c r="J29" s="107"/>
      <c r="K29" s="108"/>
    </row>
    <row r="30" spans="2:18" ht="13.5" customHeight="1" thickBot="1" x14ac:dyDescent="0.2">
      <c r="D30" s="109" t="s">
        <v>343</v>
      </c>
      <c r="E30" s="110"/>
      <c r="F30" s="110"/>
      <c r="G30" s="110"/>
      <c r="H30" s="110"/>
      <c r="I30" s="110"/>
      <c r="J30" s="110"/>
      <c r="K30" s="111">
        <f>I24</f>
        <v>0</v>
      </c>
    </row>
    <row r="31" spans="2:18" ht="13.5" customHeight="1" x14ac:dyDescent="0.15"/>
    <row r="32" spans="2:18" ht="13.5" customHeight="1" x14ac:dyDescent="0.15">
      <c r="F32" s="62" t="s">
        <v>332</v>
      </c>
      <c r="K32" s="112"/>
    </row>
    <row r="33" spans="2:18" ht="13.5" customHeight="1" x14ac:dyDescent="0.15"/>
    <row r="34" spans="2:18" ht="13.5" customHeight="1" x14ac:dyDescent="0.15">
      <c r="D34" s="65" t="s">
        <v>194</v>
      </c>
      <c r="E34" s="66"/>
      <c r="F34" s="66"/>
      <c r="G34" s="66"/>
      <c r="H34" s="66"/>
      <c r="I34" s="67"/>
      <c r="J34" s="65" t="s">
        <v>17</v>
      </c>
      <c r="K34" s="67"/>
    </row>
    <row r="35" spans="2:18" ht="13.5" customHeight="1" x14ac:dyDescent="0.15">
      <c r="D35" s="68"/>
      <c r="E35" s="69"/>
      <c r="F35" s="69"/>
      <c r="G35" s="69"/>
      <c r="H35" s="69"/>
      <c r="I35" s="70">
        <f>詳細表!N117</f>
        <v>0</v>
      </c>
      <c r="J35" s="68"/>
      <c r="K35" s="70">
        <f>K30-I35</f>
        <v>0</v>
      </c>
    </row>
    <row r="36" spans="2:18" ht="9" customHeight="1" x14ac:dyDescent="0.15">
      <c r="D36" s="73"/>
      <c r="E36" s="73"/>
      <c r="F36" s="73"/>
      <c r="G36" s="73"/>
      <c r="H36" s="73"/>
      <c r="I36" s="73"/>
      <c r="J36" s="73"/>
      <c r="K36" s="73"/>
    </row>
    <row r="37" spans="2:18" ht="13.5" customHeight="1" x14ac:dyDescent="0.15">
      <c r="F37" s="62" t="s">
        <v>299</v>
      </c>
    </row>
    <row r="38" spans="2:18" ht="9" customHeight="1" thickBot="1" x14ac:dyDescent="0.2"/>
    <row r="39" spans="2:18" ht="20.100000000000001" customHeight="1" x14ac:dyDescent="0.15">
      <c r="B39" s="267" t="s">
        <v>344</v>
      </c>
      <c r="C39" s="113"/>
      <c r="D39" s="114"/>
      <c r="E39" s="114"/>
      <c r="F39" s="114"/>
      <c r="G39" s="114"/>
      <c r="H39" s="114"/>
      <c r="I39" s="114"/>
      <c r="J39" s="114"/>
      <c r="K39" s="114"/>
      <c r="L39" s="115"/>
    </row>
    <row r="40" spans="2:18" ht="20.100000000000001" customHeight="1" x14ac:dyDescent="0.15">
      <c r="B40" s="268"/>
      <c r="C40" s="116"/>
      <c r="D40" s="117" t="s">
        <v>345</v>
      </c>
      <c r="E40" s="118"/>
      <c r="F40" s="118"/>
      <c r="G40" s="118"/>
      <c r="H40" s="118"/>
      <c r="I40" s="118"/>
      <c r="J40" s="118"/>
      <c r="K40" s="119"/>
      <c r="L40" s="120"/>
      <c r="O40" s="73" t="s">
        <v>15</v>
      </c>
      <c r="Q40" s="87" t="s">
        <v>11</v>
      </c>
      <c r="R40" s="88">
        <f>詳細表!W117</f>
        <v>0</v>
      </c>
    </row>
    <row r="41" spans="2:18" ht="20.100000000000001" customHeight="1" x14ac:dyDescent="0.15">
      <c r="B41" s="268"/>
      <c r="C41" s="116"/>
      <c r="D41" s="121" t="s">
        <v>346</v>
      </c>
      <c r="E41" s="122"/>
      <c r="F41" s="122"/>
      <c r="G41" s="122"/>
      <c r="H41" s="122"/>
      <c r="I41" s="122"/>
      <c r="J41" s="122"/>
      <c r="K41" s="123">
        <f>詳細表!P117</f>
        <v>0</v>
      </c>
      <c r="L41" s="120"/>
      <c r="O41" s="73" t="s">
        <v>16</v>
      </c>
      <c r="Q41" s="87" t="s">
        <v>12</v>
      </c>
      <c r="R41" s="88">
        <f>詳細表!Z117</f>
        <v>0</v>
      </c>
    </row>
    <row r="42" spans="2:18" ht="20.100000000000001" customHeight="1" x14ac:dyDescent="0.15">
      <c r="B42" s="268"/>
      <c r="C42" s="116"/>
      <c r="D42" s="124"/>
      <c r="E42" s="124"/>
      <c r="F42" s="124"/>
      <c r="G42" s="124"/>
      <c r="H42" s="124"/>
      <c r="I42" s="124"/>
      <c r="J42" s="124"/>
      <c r="K42" s="124"/>
      <c r="L42" s="120"/>
    </row>
    <row r="43" spans="2:18" ht="20.100000000000001" customHeight="1" x14ac:dyDescent="0.15">
      <c r="B43" s="268"/>
      <c r="C43" s="116"/>
      <c r="D43" s="124"/>
      <c r="E43" s="124"/>
      <c r="F43" s="124" t="s">
        <v>300</v>
      </c>
      <c r="G43" s="124"/>
      <c r="H43" s="124"/>
      <c r="I43" s="124"/>
      <c r="J43" s="124"/>
      <c r="K43" s="124"/>
      <c r="L43" s="120"/>
    </row>
    <row r="44" spans="2:18" ht="20.100000000000001" customHeight="1" x14ac:dyDescent="0.15">
      <c r="B44" s="268"/>
      <c r="C44" s="116"/>
      <c r="D44" s="124"/>
      <c r="E44" s="124"/>
      <c r="F44" s="124" t="s">
        <v>301</v>
      </c>
      <c r="G44" s="124"/>
      <c r="H44" s="124"/>
      <c r="I44" s="124"/>
      <c r="J44" s="124"/>
      <c r="K44" s="124"/>
      <c r="L44" s="120"/>
    </row>
    <row r="45" spans="2:18" ht="20.100000000000001" customHeight="1" x14ac:dyDescent="0.15">
      <c r="B45" s="268"/>
      <c r="C45" s="116"/>
      <c r="D45" s="124"/>
      <c r="E45" s="124"/>
      <c r="F45" s="124"/>
      <c r="G45" s="124"/>
      <c r="H45" s="124"/>
      <c r="I45" s="124"/>
      <c r="J45" s="124"/>
      <c r="K45" s="124"/>
      <c r="L45" s="120"/>
    </row>
    <row r="46" spans="2:18" ht="20.100000000000001" customHeight="1" x14ac:dyDescent="0.15">
      <c r="B46" s="268"/>
      <c r="C46" s="116"/>
      <c r="D46" s="117" t="s">
        <v>13</v>
      </c>
      <c r="E46" s="118"/>
      <c r="F46" s="118"/>
      <c r="G46" s="118"/>
      <c r="H46" s="118"/>
      <c r="I46" s="118"/>
      <c r="J46" s="119">
        <f>詳細表!Q117</f>
        <v>0</v>
      </c>
      <c r="K46" s="124"/>
      <c r="L46" s="120"/>
    </row>
    <row r="47" spans="2:18" ht="20.100000000000001" customHeight="1" x14ac:dyDescent="0.15">
      <c r="B47" s="268"/>
      <c r="C47" s="116"/>
      <c r="D47" s="121"/>
      <c r="E47" s="200" t="s">
        <v>14</v>
      </c>
      <c r="F47" s="201"/>
      <c r="G47" s="201"/>
      <c r="H47" s="201"/>
      <c r="I47" s="201"/>
      <c r="J47" s="202">
        <f>詳細表!R117</f>
        <v>0</v>
      </c>
      <c r="K47" s="124"/>
      <c r="L47" s="120"/>
    </row>
    <row r="48" spans="2:18" ht="20.100000000000001" customHeight="1" thickBot="1" x14ac:dyDescent="0.2">
      <c r="B48" s="269"/>
      <c r="C48" s="125"/>
      <c r="D48" s="126"/>
      <c r="E48" s="126"/>
      <c r="F48" s="126"/>
      <c r="G48" s="126"/>
      <c r="H48" s="126"/>
      <c r="I48" s="126"/>
      <c r="J48" s="126"/>
      <c r="K48" s="126"/>
      <c r="L48" s="127"/>
    </row>
  </sheetData>
  <mergeCells count="2">
    <mergeCell ref="B16:B25"/>
    <mergeCell ref="B39:B4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5:AA117"/>
  <sheetViews>
    <sheetView showGridLines="0" zoomScaleNormal="100" workbookViewId="0">
      <pane xSplit="5" ySplit="9" topLeftCell="F10" activePane="bottomRight" state="frozen"/>
      <selection activeCell="I7" sqref="I7:I10"/>
      <selection pane="topRight" activeCell="I7" sqref="I7:I10"/>
      <selection pane="bottomLeft" activeCell="I7" sqref="I7:I10"/>
      <selection pane="bottomRight"/>
    </sheetView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6.625" style="2" hidden="1" customWidth="1"/>
    <col min="4" max="4" width="8.125" style="2" hidden="1" customWidth="1"/>
    <col min="5" max="5" width="60.625" style="2" customWidth="1"/>
    <col min="6" max="27" width="20.625" style="2" customWidth="1"/>
    <col min="28" max="16384" width="8.75" style="2"/>
  </cols>
  <sheetData>
    <row r="5" spans="2:27" x14ac:dyDescent="0.15">
      <c r="L5" s="7" t="str">
        <f>"（単位："&amp;入力表!I7&amp;"）"</f>
        <v>（単位：千円）</v>
      </c>
      <c r="R5" s="7" t="str">
        <f>"（単位："&amp;入力表!I7&amp;"）"</f>
        <v>（単位：千円）</v>
      </c>
      <c r="U5" s="7" t="str">
        <f>"（単位："&amp;入力表!I7&amp;"）"</f>
        <v>（単位：千円）</v>
      </c>
      <c r="X5" s="7" t="s">
        <v>196</v>
      </c>
      <c r="AA5" s="7" t="s">
        <v>196</v>
      </c>
    </row>
    <row r="6" spans="2:27" ht="17.45" customHeight="1" x14ac:dyDescent="0.15">
      <c r="B6" s="270" t="s">
        <v>18</v>
      </c>
      <c r="C6" s="285" t="s">
        <v>237</v>
      </c>
      <c r="D6" s="285" t="s">
        <v>238</v>
      </c>
      <c r="E6" s="270" t="s">
        <v>335</v>
      </c>
      <c r="F6" s="285" t="s">
        <v>305</v>
      </c>
      <c r="G6" s="285" t="s">
        <v>306</v>
      </c>
      <c r="H6" s="285" t="s">
        <v>308</v>
      </c>
      <c r="I6" s="289" t="s">
        <v>316</v>
      </c>
      <c r="J6" s="286" t="s">
        <v>347</v>
      </c>
      <c r="K6" s="287"/>
      <c r="L6" s="288"/>
      <c r="M6" s="270" t="s">
        <v>185</v>
      </c>
      <c r="N6" s="270" t="s">
        <v>195</v>
      </c>
      <c r="O6" s="280" t="s">
        <v>294</v>
      </c>
      <c r="P6" s="282" t="s">
        <v>348</v>
      </c>
      <c r="Q6" s="283"/>
      <c r="R6" s="284"/>
      <c r="S6" s="275" t="s">
        <v>197</v>
      </c>
      <c r="T6" s="276"/>
      <c r="U6" s="277"/>
      <c r="V6" s="128" t="s">
        <v>349</v>
      </c>
      <c r="W6" s="128" t="s">
        <v>350</v>
      </c>
      <c r="X6" s="270" t="s">
        <v>190</v>
      </c>
      <c r="Y6" s="128" t="s">
        <v>349</v>
      </c>
      <c r="Z6" s="128" t="s">
        <v>350</v>
      </c>
      <c r="AA6" s="270" t="s">
        <v>192</v>
      </c>
    </row>
    <row r="7" spans="2:27" x14ac:dyDescent="0.15">
      <c r="B7" s="271"/>
      <c r="C7" s="271"/>
      <c r="D7" s="271"/>
      <c r="E7" s="271"/>
      <c r="F7" s="272"/>
      <c r="G7" s="291"/>
      <c r="H7" s="291"/>
      <c r="I7" s="290"/>
      <c r="J7" s="129" t="s">
        <v>292</v>
      </c>
      <c r="K7" s="129" t="s">
        <v>182</v>
      </c>
      <c r="L7" s="129" t="s">
        <v>198</v>
      </c>
      <c r="M7" s="272"/>
      <c r="N7" s="272"/>
      <c r="O7" s="281"/>
      <c r="P7" s="130" t="s">
        <v>188</v>
      </c>
      <c r="Q7" s="130" t="s">
        <v>186</v>
      </c>
      <c r="R7" s="130" t="s">
        <v>187</v>
      </c>
      <c r="S7" s="131" t="s">
        <v>188</v>
      </c>
      <c r="T7" s="131" t="s">
        <v>186</v>
      </c>
      <c r="U7" s="131" t="s">
        <v>187</v>
      </c>
      <c r="V7" s="61" t="s">
        <v>189</v>
      </c>
      <c r="W7" s="61" t="s">
        <v>189</v>
      </c>
      <c r="X7" s="271"/>
      <c r="Y7" s="61" t="s">
        <v>191</v>
      </c>
      <c r="Z7" s="61" t="s">
        <v>191</v>
      </c>
      <c r="AA7" s="271"/>
    </row>
    <row r="8" spans="2:27" x14ac:dyDescent="0.15">
      <c r="B8" s="271"/>
      <c r="C8" s="271"/>
      <c r="D8" s="271"/>
      <c r="E8" s="271"/>
      <c r="F8" s="132" t="s">
        <v>180</v>
      </c>
      <c r="G8" s="132" t="s">
        <v>307</v>
      </c>
      <c r="H8" s="132" t="s">
        <v>309</v>
      </c>
      <c r="I8" s="133" t="s">
        <v>181</v>
      </c>
      <c r="J8" s="134" t="s">
        <v>310</v>
      </c>
      <c r="K8" s="135" t="s">
        <v>311</v>
      </c>
      <c r="L8" s="134" t="s">
        <v>293</v>
      </c>
      <c r="M8" s="132" t="s">
        <v>183</v>
      </c>
      <c r="N8" s="132" t="s">
        <v>184</v>
      </c>
      <c r="O8" s="132" t="s">
        <v>312</v>
      </c>
      <c r="P8" s="136" t="s">
        <v>313</v>
      </c>
      <c r="Q8" s="136" t="s">
        <v>314</v>
      </c>
      <c r="R8" s="136" t="s">
        <v>315</v>
      </c>
      <c r="S8" s="278" t="s">
        <v>323</v>
      </c>
      <c r="T8" s="278" t="s">
        <v>324</v>
      </c>
      <c r="U8" s="278" t="s">
        <v>325</v>
      </c>
      <c r="V8" s="273" t="s">
        <v>326</v>
      </c>
      <c r="W8" s="270" t="s">
        <v>327</v>
      </c>
      <c r="X8" s="271"/>
      <c r="Y8" s="273" t="s">
        <v>328</v>
      </c>
      <c r="Z8" s="270" t="s">
        <v>329</v>
      </c>
      <c r="AA8" s="271"/>
    </row>
    <row r="9" spans="2:27" ht="30.6" customHeight="1" x14ac:dyDescent="0.15">
      <c r="B9" s="272"/>
      <c r="C9" s="272"/>
      <c r="D9" s="272"/>
      <c r="E9" s="272"/>
      <c r="F9" s="137"/>
      <c r="G9" s="137"/>
      <c r="H9" s="137" t="s">
        <v>334</v>
      </c>
      <c r="I9" s="138"/>
      <c r="J9" s="139" t="s">
        <v>317</v>
      </c>
      <c r="K9" s="140" t="s">
        <v>318</v>
      </c>
      <c r="L9" s="141" t="s">
        <v>319</v>
      </c>
      <c r="M9" s="137"/>
      <c r="N9" s="137" t="s">
        <v>295</v>
      </c>
      <c r="O9" s="142"/>
      <c r="P9" s="143" t="s">
        <v>320</v>
      </c>
      <c r="Q9" s="144" t="s">
        <v>321</v>
      </c>
      <c r="R9" s="144" t="s">
        <v>322</v>
      </c>
      <c r="S9" s="279"/>
      <c r="T9" s="279"/>
      <c r="U9" s="279"/>
      <c r="V9" s="274"/>
      <c r="W9" s="272"/>
      <c r="X9" s="272"/>
      <c r="Y9" s="274"/>
      <c r="Z9" s="272"/>
      <c r="AA9" s="272"/>
    </row>
    <row r="10" spans="2:27" x14ac:dyDescent="0.15">
      <c r="B10" s="145" t="s">
        <v>19</v>
      </c>
      <c r="C10" s="145" t="s">
        <v>200</v>
      </c>
      <c r="D10" s="145" t="s">
        <v>200</v>
      </c>
      <c r="E10" s="146" t="s">
        <v>125</v>
      </c>
      <c r="F10" s="147"/>
      <c r="G10" s="147"/>
      <c r="H10" s="147"/>
      <c r="I10" s="148">
        <v>2.9845198383408872E-4</v>
      </c>
      <c r="J10" s="147">
        <f t="shared" ref="J10:J41" si="0">H$117*I10</f>
        <v>0</v>
      </c>
      <c r="K10" s="149">
        <f>J10*各種係数!D8</f>
        <v>0</v>
      </c>
      <c r="L10" s="147">
        <f>J10*各種係数!E8</f>
        <v>0</v>
      </c>
      <c r="M10" s="38"/>
      <c r="N10" s="38"/>
      <c r="O10" s="150">
        <v>2.9845198383408872E-4</v>
      </c>
      <c r="P10" s="151">
        <f t="shared" ref="P10:P41" si="1">N$117*O10</f>
        <v>0</v>
      </c>
      <c r="Q10" s="152">
        <f>P10*各種係数!D8</f>
        <v>0</v>
      </c>
      <c r="R10" s="153">
        <f>P10*各種係数!E8</f>
        <v>0</v>
      </c>
      <c r="S10" s="153">
        <f>J10+P10</f>
        <v>0</v>
      </c>
      <c r="T10" s="153">
        <f>K10+Q10</f>
        <v>0</v>
      </c>
      <c r="U10" s="151">
        <f>L10+R10</f>
        <v>0</v>
      </c>
      <c r="V10" s="152">
        <f>J10*各種係数!F8*各種係数!$I$16</f>
        <v>0</v>
      </c>
      <c r="W10" s="151">
        <f>P10*各種係数!F8*各種係数!$I$16</f>
        <v>0</v>
      </c>
      <c r="X10" s="151">
        <f t="shared" ref="X10:X41" si="2">SUM(V10:W10)</f>
        <v>0</v>
      </c>
      <c r="Y10" s="151">
        <f>J10*各種係数!G8*各種係数!$I$16</f>
        <v>0</v>
      </c>
      <c r="Z10" s="151">
        <f>P10*各種係数!G8*各種係数!$I$16</f>
        <v>0</v>
      </c>
      <c r="AA10" s="151">
        <f t="shared" ref="AA10:AA41" si="3">SUM(Y10:Z10)</f>
        <v>0</v>
      </c>
    </row>
    <row r="11" spans="2:27" x14ac:dyDescent="0.15">
      <c r="B11" s="36" t="s">
        <v>20</v>
      </c>
      <c r="C11" s="36" t="s">
        <v>200</v>
      </c>
      <c r="D11" s="36" t="s">
        <v>200</v>
      </c>
      <c r="E11" s="37" t="s">
        <v>170</v>
      </c>
      <c r="F11" s="154"/>
      <c r="G11" s="154"/>
      <c r="H11" s="154"/>
      <c r="I11" s="155">
        <v>3.0824467310724834E-5</v>
      </c>
      <c r="J11" s="154">
        <f t="shared" si="0"/>
        <v>0</v>
      </c>
      <c r="K11" s="156">
        <f>J11*各種係数!D9</f>
        <v>0</v>
      </c>
      <c r="L11" s="154">
        <f>J11*各種係数!E9</f>
        <v>0</v>
      </c>
      <c r="M11" s="42"/>
      <c r="N11" s="42"/>
      <c r="O11" s="157">
        <v>3.0824467310724834E-5</v>
      </c>
      <c r="P11" s="158">
        <f t="shared" si="1"/>
        <v>0</v>
      </c>
      <c r="Q11" s="159">
        <f>P11*各種係数!D9</f>
        <v>0</v>
      </c>
      <c r="R11" s="160">
        <f>P11*各種係数!E9</f>
        <v>0</v>
      </c>
      <c r="S11" s="160">
        <f t="shared" ref="S11:S74" si="4">J11+P11</f>
        <v>0</v>
      </c>
      <c r="T11" s="160">
        <f t="shared" ref="T11:T74" si="5">K11+Q11</f>
        <v>0</v>
      </c>
      <c r="U11" s="158">
        <f t="shared" ref="U11:U74" si="6">L11+R11</f>
        <v>0</v>
      </c>
      <c r="V11" s="159">
        <f>J11*各種係数!F9*各種係数!$I$16</f>
        <v>0</v>
      </c>
      <c r="W11" s="158">
        <f>P11*各種係数!F9*各種係数!$I$16</f>
        <v>0</v>
      </c>
      <c r="X11" s="158">
        <f t="shared" si="2"/>
        <v>0</v>
      </c>
      <c r="Y11" s="158">
        <f>J11*各種係数!G9*各種係数!$I$16</f>
        <v>0</v>
      </c>
      <c r="Z11" s="158">
        <f>P11*各種係数!G9*各種係数!$I$16</f>
        <v>0</v>
      </c>
      <c r="AA11" s="158">
        <f t="shared" si="3"/>
        <v>0</v>
      </c>
    </row>
    <row r="12" spans="2:27" x14ac:dyDescent="0.15">
      <c r="B12" s="36" t="s">
        <v>21</v>
      </c>
      <c r="C12" s="36" t="s">
        <v>200</v>
      </c>
      <c r="D12" s="36" t="s">
        <v>200</v>
      </c>
      <c r="E12" s="37" t="s">
        <v>126</v>
      </c>
      <c r="F12" s="154"/>
      <c r="G12" s="154"/>
      <c r="H12" s="154"/>
      <c r="I12" s="155">
        <v>1.4368880580165819E-3</v>
      </c>
      <c r="J12" s="154">
        <f t="shared" si="0"/>
        <v>0</v>
      </c>
      <c r="K12" s="156">
        <f>J12*各種係数!D10</f>
        <v>0</v>
      </c>
      <c r="L12" s="154">
        <f>J12*各種係数!E10</f>
        <v>0</v>
      </c>
      <c r="M12" s="42"/>
      <c r="N12" s="42"/>
      <c r="O12" s="157">
        <v>1.4368880580165819E-3</v>
      </c>
      <c r="P12" s="158">
        <f t="shared" si="1"/>
        <v>0</v>
      </c>
      <c r="Q12" s="159">
        <f>P12*各種係数!D10</f>
        <v>0</v>
      </c>
      <c r="R12" s="160">
        <f>P12*各種係数!E10</f>
        <v>0</v>
      </c>
      <c r="S12" s="160">
        <f t="shared" si="4"/>
        <v>0</v>
      </c>
      <c r="T12" s="160">
        <f t="shared" si="5"/>
        <v>0</v>
      </c>
      <c r="U12" s="158">
        <f t="shared" si="6"/>
        <v>0</v>
      </c>
      <c r="V12" s="159">
        <f>J12*各種係数!F10*各種係数!$I$16</f>
        <v>0</v>
      </c>
      <c r="W12" s="158">
        <f>P12*各種係数!F10*各種係数!$I$16</f>
        <v>0</v>
      </c>
      <c r="X12" s="158">
        <f t="shared" si="2"/>
        <v>0</v>
      </c>
      <c r="Y12" s="158">
        <f>J12*各種係数!G10*各種係数!$I$16</f>
        <v>0</v>
      </c>
      <c r="Z12" s="158">
        <f>P12*各種係数!G10*各種係数!$I$16</f>
        <v>0</v>
      </c>
      <c r="AA12" s="158">
        <f t="shared" si="3"/>
        <v>0</v>
      </c>
    </row>
    <row r="13" spans="2:27" x14ac:dyDescent="0.15">
      <c r="B13" s="36" t="s">
        <v>22</v>
      </c>
      <c r="C13" s="36" t="s">
        <v>200</v>
      </c>
      <c r="D13" s="36" t="s">
        <v>200</v>
      </c>
      <c r="E13" s="37" t="s">
        <v>127</v>
      </c>
      <c r="F13" s="154"/>
      <c r="G13" s="154"/>
      <c r="H13" s="154"/>
      <c r="I13" s="155">
        <v>1.0799664867933556E-6</v>
      </c>
      <c r="J13" s="154">
        <f t="shared" si="0"/>
        <v>0</v>
      </c>
      <c r="K13" s="156">
        <f>J13*各種係数!D11</f>
        <v>0</v>
      </c>
      <c r="L13" s="154">
        <f>J13*各種係数!E11</f>
        <v>0</v>
      </c>
      <c r="M13" s="42"/>
      <c r="N13" s="42"/>
      <c r="O13" s="157">
        <v>1.0799664867933556E-6</v>
      </c>
      <c r="P13" s="158">
        <f t="shared" si="1"/>
        <v>0</v>
      </c>
      <c r="Q13" s="159">
        <f>P13*各種係数!D11</f>
        <v>0</v>
      </c>
      <c r="R13" s="160">
        <f>P13*各種係数!E11</f>
        <v>0</v>
      </c>
      <c r="S13" s="160">
        <f t="shared" si="4"/>
        <v>0</v>
      </c>
      <c r="T13" s="160">
        <f t="shared" si="5"/>
        <v>0</v>
      </c>
      <c r="U13" s="158">
        <f t="shared" si="6"/>
        <v>0</v>
      </c>
      <c r="V13" s="159">
        <f>J13*各種係数!F11*各種係数!$I$16</f>
        <v>0</v>
      </c>
      <c r="W13" s="158">
        <f>P13*各種係数!F11*各種係数!$I$16</f>
        <v>0</v>
      </c>
      <c r="X13" s="158">
        <f t="shared" si="2"/>
        <v>0</v>
      </c>
      <c r="Y13" s="158">
        <f>J13*各種係数!G11*各種係数!$I$16</f>
        <v>0</v>
      </c>
      <c r="Z13" s="158">
        <f>P13*各種係数!G11*各種係数!$I$16</f>
        <v>0</v>
      </c>
      <c r="AA13" s="158">
        <f t="shared" si="3"/>
        <v>0</v>
      </c>
    </row>
    <row r="14" spans="2:27" x14ac:dyDescent="0.15">
      <c r="B14" s="36" t="s">
        <v>23</v>
      </c>
      <c r="C14" s="36" t="s">
        <v>200</v>
      </c>
      <c r="D14" s="36" t="s">
        <v>200</v>
      </c>
      <c r="E14" s="37" t="s">
        <v>128</v>
      </c>
      <c r="F14" s="154"/>
      <c r="G14" s="154"/>
      <c r="H14" s="154"/>
      <c r="I14" s="161">
        <v>5.3016135518333529E-5</v>
      </c>
      <c r="J14" s="162">
        <f t="shared" si="0"/>
        <v>0</v>
      </c>
      <c r="K14" s="163">
        <f>J14*各種係数!D12</f>
        <v>0</v>
      </c>
      <c r="L14" s="162">
        <f>J14*各種係数!E12</f>
        <v>0</v>
      </c>
      <c r="M14" s="42"/>
      <c r="N14" s="42"/>
      <c r="O14" s="157">
        <v>5.3016135518333529E-5</v>
      </c>
      <c r="P14" s="164">
        <f t="shared" si="1"/>
        <v>0</v>
      </c>
      <c r="Q14" s="159">
        <f>P14*各種係数!D12</f>
        <v>0</v>
      </c>
      <c r="R14" s="160">
        <f>P14*各種係数!E12</f>
        <v>0</v>
      </c>
      <c r="S14" s="165">
        <f t="shared" si="4"/>
        <v>0</v>
      </c>
      <c r="T14" s="165">
        <f t="shared" si="5"/>
        <v>0</v>
      </c>
      <c r="U14" s="164">
        <f t="shared" si="6"/>
        <v>0</v>
      </c>
      <c r="V14" s="159">
        <f>J14*各種係数!F12*各種係数!$I$16</f>
        <v>0</v>
      </c>
      <c r="W14" s="158">
        <f>P14*各種係数!F12*各種係数!$I$16</f>
        <v>0</v>
      </c>
      <c r="X14" s="158">
        <f t="shared" si="2"/>
        <v>0</v>
      </c>
      <c r="Y14" s="158">
        <f>J14*各種係数!G12*各種係数!$I$16</f>
        <v>0</v>
      </c>
      <c r="Z14" s="158">
        <f>P14*各種係数!G12*各種係数!$I$16</f>
        <v>0</v>
      </c>
      <c r="AA14" s="158">
        <f t="shared" si="3"/>
        <v>0</v>
      </c>
    </row>
    <row r="15" spans="2:27" x14ac:dyDescent="0.15">
      <c r="B15" s="46" t="s">
        <v>24</v>
      </c>
      <c r="C15" s="46" t="s">
        <v>201</v>
      </c>
      <c r="D15" s="46" t="s">
        <v>201</v>
      </c>
      <c r="E15" s="47" t="s">
        <v>171</v>
      </c>
      <c r="F15" s="154"/>
      <c r="G15" s="154"/>
      <c r="H15" s="154"/>
      <c r="I15" s="155">
        <v>-1.2730573691271305E-18</v>
      </c>
      <c r="J15" s="154">
        <f t="shared" si="0"/>
        <v>0</v>
      </c>
      <c r="K15" s="156">
        <f>J15*各種係数!D13</f>
        <v>0</v>
      </c>
      <c r="L15" s="154">
        <f>J15*各種係数!E13</f>
        <v>0</v>
      </c>
      <c r="M15" s="42"/>
      <c r="N15" s="42"/>
      <c r="O15" s="166">
        <v>-1.2730573691271305E-18</v>
      </c>
      <c r="P15" s="158">
        <f t="shared" si="1"/>
        <v>0</v>
      </c>
      <c r="Q15" s="167">
        <f>P15*各種係数!D13</f>
        <v>0</v>
      </c>
      <c r="R15" s="168">
        <f>P15*各種係数!E13</f>
        <v>0</v>
      </c>
      <c r="S15" s="160">
        <f t="shared" si="4"/>
        <v>0</v>
      </c>
      <c r="T15" s="160">
        <f t="shared" si="5"/>
        <v>0</v>
      </c>
      <c r="U15" s="158">
        <f t="shared" si="6"/>
        <v>0</v>
      </c>
      <c r="V15" s="167">
        <f>J15*各種係数!F13*各種係数!$I$16</f>
        <v>0</v>
      </c>
      <c r="W15" s="169">
        <f>P15*各種係数!F13*各種係数!$I$16</f>
        <v>0</v>
      </c>
      <c r="X15" s="169">
        <f t="shared" si="2"/>
        <v>0</v>
      </c>
      <c r="Y15" s="169">
        <f>J15*各種係数!G13*各種係数!$I$16</f>
        <v>0</v>
      </c>
      <c r="Z15" s="169">
        <f>P15*各種係数!G13*各種係数!$I$16</f>
        <v>0</v>
      </c>
      <c r="AA15" s="169">
        <f t="shared" si="3"/>
        <v>0</v>
      </c>
    </row>
    <row r="16" spans="2:27" x14ac:dyDescent="0.15">
      <c r="B16" s="36" t="s">
        <v>25</v>
      </c>
      <c r="C16" s="36" t="s">
        <v>201</v>
      </c>
      <c r="D16" s="36" t="s">
        <v>201</v>
      </c>
      <c r="E16" s="37" t="s">
        <v>358</v>
      </c>
      <c r="F16" s="154"/>
      <c r="G16" s="154"/>
      <c r="H16" s="154"/>
      <c r="I16" s="155">
        <v>0</v>
      </c>
      <c r="J16" s="154">
        <f t="shared" si="0"/>
        <v>0</v>
      </c>
      <c r="K16" s="156">
        <f>J16*各種係数!D14</f>
        <v>0</v>
      </c>
      <c r="L16" s="154">
        <f>J16*各種係数!E14</f>
        <v>0</v>
      </c>
      <c r="M16" s="42"/>
      <c r="N16" s="42"/>
      <c r="O16" s="157">
        <v>0</v>
      </c>
      <c r="P16" s="158">
        <f t="shared" si="1"/>
        <v>0</v>
      </c>
      <c r="Q16" s="159">
        <f>P16*各種係数!D14</f>
        <v>0</v>
      </c>
      <c r="R16" s="160">
        <f>P16*各種係数!E14</f>
        <v>0</v>
      </c>
      <c r="S16" s="160">
        <f t="shared" si="4"/>
        <v>0</v>
      </c>
      <c r="T16" s="160">
        <f t="shared" si="5"/>
        <v>0</v>
      </c>
      <c r="U16" s="158">
        <f t="shared" si="6"/>
        <v>0</v>
      </c>
      <c r="V16" s="159">
        <f>J16*各種係数!F14*各種係数!$I$16</f>
        <v>0</v>
      </c>
      <c r="W16" s="158">
        <f>P16*各種係数!F14*各種係数!$I$16</f>
        <v>0</v>
      </c>
      <c r="X16" s="158">
        <f t="shared" si="2"/>
        <v>0</v>
      </c>
      <c r="Y16" s="158">
        <f>J16*各種係数!G14*各種係数!$I$16</f>
        <v>0</v>
      </c>
      <c r="Z16" s="158">
        <f>P16*各種係数!G14*各種係数!$I$16</f>
        <v>0</v>
      </c>
      <c r="AA16" s="158">
        <f t="shared" si="3"/>
        <v>0</v>
      </c>
    </row>
    <row r="17" spans="2:27" x14ac:dyDescent="0.15">
      <c r="B17" s="36" t="s">
        <v>26</v>
      </c>
      <c r="C17" s="36" t="s">
        <v>202</v>
      </c>
      <c r="D17" s="36" t="s">
        <v>202</v>
      </c>
      <c r="E17" s="37" t="s">
        <v>129</v>
      </c>
      <c r="F17" s="154"/>
      <c r="G17" s="154"/>
      <c r="H17" s="154"/>
      <c r="I17" s="155">
        <v>1.3670619910545845E-2</v>
      </c>
      <c r="J17" s="154">
        <f t="shared" si="0"/>
        <v>0</v>
      </c>
      <c r="K17" s="156">
        <f>J17*各種係数!D15</f>
        <v>0</v>
      </c>
      <c r="L17" s="154">
        <f>J17*各種係数!E15</f>
        <v>0</v>
      </c>
      <c r="M17" s="42"/>
      <c r="N17" s="42"/>
      <c r="O17" s="157">
        <v>1.3670619910545845E-2</v>
      </c>
      <c r="P17" s="158">
        <f t="shared" si="1"/>
        <v>0</v>
      </c>
      <c r="Q17" s="159">
        <f>P17*各種係数!D15</f>
        <v>0</v>
      </c>
      <c r="R17" s="160">
        <f>P17*各種係数!E15</f>
        <v>0</v>
      </c>
      <c r="S17" s="160">
        <f t="shared" si="4"/>
        <v>0</v>
      </c>
      <c r="T17" s="160">
        <f t="shared" si="5"/>
        <v>0</v>
      </c>
      <c r="U17" s="158">
        <f t="shared" si="6"/>
        <v>0</v>
      </c>
      <c r="V17" s="159">
        <f>J17*各種係数!F15*各種係数!$I$16</f>
        <v>0</v>
      </c>
      <c r="W17" s="158">
        <f>P17*各種係数!F15*各種係数!$I$16</f>
        <v>0</v>
      </c>
      <c r="X17" s="158">
        <f t="shared" si="2"/>
        <v>0</v>
      </c>
      <c r="Y17" s="158">
        <f>J17*各種係数!G15*各種係数!$I$16</f>
        <v>0</v>
      </c>
      <c r="Z17" s="158">
        <f>P17*各種係数!G15*各種係数!$I$16</f>
        <v>0</v>
      </c>
      <c r="AA17" s="158">
        <f t="shared" si="3"/>
        <v>0</v>
      </c>
    </row>
    <row r="18" spans="2:27" x14ac:dyDescent="0.15">
      <c r="B18" s="36" t="s">
        <v>27</v>
      </c>
      <c r="C18" s="36" t="s">
        <v>202</v>
      </c>
      <c r="D18" s="36" t="s">
        <v>202</v>
      </c>
      <c r="E18" s="37" t="s">
        <v>359</v>
      </c>
      <c r="F18" s="154"/>
      <c r="G18" s="154"/>
      <c r="H18" s="154"/>
      <c r="I18" s="155">
        <v>3.8364955651053101E-19</v>
      </c>
      <c r="J18" s="154">
        <f t="shared" si="0"/>
        <v>0</v>
      </c>
      <c r="K18" s="156">
        <f>J18*各種係数!D16</f>
        <v>0</v>
      </c>
      <c r="L18" s="154">
        <f>J18*各種係数!E16</f>
        <v>0</v>
      </c>
      <c r="M18" s="42"/>
      <c r="N18" s="42"/>
      <c r="O18" s="157">
        <v>3.8364955651053101E-19</v>
      </c>
      <c r="P18" s="158">
        <f t="shared" si="1"/>
        <v>0</v>
      </c>
      <c r="Q18" s="159">
        <f>P18*各種係数!D16</f>
        <v>0</v>
      </c>
      <c r="R18" s="160">
        <f>P18*各種係数!E16</f>
        <v>0</v>
      </c>
      <c r="S18" s="160">
        <f t="shared" si="4"/>
        <v>0</v>
      </c>
      <c r="T18" s="160">
        <f t="shared" si="5"/>
        <v>0</v>
      </c>
      <c r="U18" s="158">
        <f t="shared" si="6"/>
        <v>0</v>
      </c>
      <c r="V18" s="159">
        <f>J18*各種係数!F16*各種係数!$I$16</f>
        <v>0</v>
      </c>
      <c r="W18" s="158">
        <f>P18*各種係数!F16*各種係数!$I$16</f>
        <v>0</v>
      </c>
      <c r="X18" s="158">
        <f t="shared" si="2"/>
        <v>0</v>
      </c>
      <c r="Y18" s="158">
        <f>J18*各種係数!G16*各種係数!$I$16</f>
        <v>0</v>
      </c>
      <c r="Z18" s="158">
        <f>P18*各種係数!G16*各種係数!$I$16</f>
        <v>0</v>
      </c>
      <c r="AA18" s="158">
        <f t="shared" si="3"/>
        <v>0</v>
      </c>
    </row>
    <row r="19" spans="2:27" x14ac:dyDescent="0.15">
      <c r="B19" s="49" t="s">
        <v>28</v>
      </c>
      <c r="C19" s="49" t="s">
        <v>202</v>
      </c>
      <c r="D19" s="49" t="s">
        <v>202</v>
      </c>
      <c r="E19" s="50" t="s">
        <v>360</v>
      </c>
      <c r="F19" s="154"/>
      <c r="G19" s="154"/>
      <c r="H19" s="154"/>
      <c r="I19" s="161">
        <v>0</v>
      </c>
      <c r="J19" s="162">
        <f t="shared" si="0"/>
        <v>0</v>
      </c>
      <c r="K19" s="163">
        <f>J19*各種係数!D17</f>
        <v>0</v>
      </c>
      <c r="L19" s="162">
        <f>J19*各種係数!E17</f>
        <v>0</v>
      </c>
      <c r="M19" s="42"/>
      <c r="N19" s="42"/>
      <c r="O19" s="170">
        <v>0</v>
      </c>
      <c r="P19" s="164">
        <f t="shared" si="1"/>
        <v>0</v>
      </c>
      <c r="Q19" s="171">
        <f>P19*各種係数!D17</f>
        <v>0</v>
      </c>
      <c r="R19" s="165">
        <f>P19*各種係数!E17</f>
        <v>0</v>
      </c>
      <c r="S19" s="165">
        <f t="shared" si="4"/>
        <v>0</v>
      </c>
      <c r="T19" s="165">
        <f t="shared" si="5"/>
        <v>0</v>
      </c>
      <c r="U19" s="164">
        <f t="shared" si="6"/>
        <v>0</v>
      </c>
      <c r="V19" s="171">
        <f>J19*各種係数!F17*各種係数!$I$16</f>
        <v>0</v>
      </c>
      <c r="W19" s="164">
        <f>P19*各種係数!F17*各種係数!$I$16</f>
        <v>0</v>
      </c>
      <c r="X19" s="164">
        <f t="shared" si="2"/>
        <v>0</v>
      </c>
      <c r="Y19" s="164">
        <f>J19*各種係数!G17*各種係数!$I$16</f>
        <v>0</v>
      </c>
      <c r="Z19" s="164">
        <f>P19*各種係数!G17*各種係数!$I$16</f>
        <v>0</v>
      </c>
      <c r="AA19" s="164">
        <f t="shared" si="3"/>
        <v>0</v>
      </c>
    </row>
    <row r="20" spans="2:27" x14ac:dyDescent="0.15">
      <c r="B20" s="36" t="s">
        <v>29</v>
      </c>
      <c r="C20" s="36" t="s">
        <v>202</v>
      </c>
      <c r="D20" s="36" t="s">
        <v>202</v>
      </c>
      <c r="E20" s="37" t="s">
        <v>172</v>
      </c>
      <c r="F20" s="154"/>
      <c r="G20" s="154"/>
      <c r="H20" s="154"/>
      <c r="I20" s="155">
        <v>0</v>
      </c>
      <c r="J20" s="154">
        <f t="shared" si="0"/>
        <v>0</v>
      </c>
      <c r="K20" s="156">
        <f>J20*各種係数!D18</f>
        <v>0</v>
      </c>
      <c r="L20" s="154">
        <f>J20*各種係数!E18</f>
        <v>0</v>
      </c>
      <c r="M20" s="42"/>
      <c r="N20" s="42"/>
      <c r="O20" s="166">
        <v>0</v>
      </c>
      <c r="P20" s="158">
        <f t="shared" si="1"/>
        <v>0</v>
      </c>
      <c r="Q20" s="167">
        <f>P20*各種係数!D18</f>
        <v>0</v>
      </c>
      <c r="R20" s="168">
        <f>P20*各種係数!E18</f>
        <v>0</v>
      </c>
      <c r="S20" s="160">
        <f t="shared" si="4"/>
        <v>0</v>
      </c>
      <c r="T20" s="160">
        <f t="shared" si="5"/>
        <v>0</v>
      </c>
      <c r="U20" s="158">
        <f t="shared" si="6"/>
        <v>0</v>
      </c>
      <c r="V20" s="167">
        <f>J20*各種係数!F18*各種係数!$I$16</f>
        <v>0</v>
      </c>
      <c r="W20" s="169">
        <f>P20*各種係数!F18*各種係数!$I$16</f>
        <v>0</v>
      </c>
      <c r="X20" s="169">
        <f t="shared" si="2"/>
        <v>0</v>
      </c>
      <c r="Y20" s="169">
        <f>J20*各種係数!G18*各種係数!$I$16</f>
        <v>0</v>
      </c>
      <c r="Z20" s="169">
        <f>P20*各種係数!G18*各種係数!$I$16</f>
        <v>0</v>
      </c>
      <c r="AA20" s="169">
        <f t="shared" si="3"/>
        <v>0</v>
      </c>
    </row>
    <row r="21" spans="2:27" x14ac:dyDescent="0.15">
      <c r="B21" s="36" t="s">
        <v>30</v>
      </c>
      <c r="C21" s="36" t="s">
        <v>203</v>
      </c>
      <c r="D21" s="36" t="s">
        <v>202</v>
      </c>
      <c r="E21" s="37" t="s">
        <v>130</v>
      </c>
      <c r="F21" s="154"/>
      <c r="G21" s="154"/>
      <c r="H21" s="154"/>
      <c r="I21" s="155">
        <v>2.1871817328885073E-6</v>
      </c>
      <c r="J21" s="154">
        <f t="shared" si="0"/>
        <v>0</v>
      </c>
      <c r="K21" s="156">
        <f>J21*各種係数!D19</f>
        <v>0</v>
      </c>
      <c r="L21" s="154">
        <f>J21*各種係数!E19</f>
        <v>0</v>
      </c>
      <c r="M21" s="42"/>
      <c r="N21" s="42"/>
      <c r="O21" s="157">
        <v>2.1871817328885073E-6</v>
      </c>
      <c r="P21" s="158">
        <f t="shared" si="1"/>
        <v>0</v>
      </c>
      <c r="Q21" s="159">
        <f>P21*各種係数!D19</f>
        <v>0</v>
      </c>
      <c r="R21" s="160">
        <f>P21*各種係数!E19</f>
        <v>0</v>
      </c>
      <c r="S21" s="160">
        <f t="shared" si="4"/>
        <v>0</v>
      </c>
      <c r="T21" s="160">
        <f t="shared" si="5"/>
        <v>0</v>
      </c>
      <c r="U21" s="158">
        <f t="shared" si="6"/>
        <v>0</v>
      </c>
      <c r="V21" s="159">
        <f>J21*各種係数!F19*各種係数!$I$16</f>
        <v>0</v>
      </c>
      <c r="W21" s="158">
        <f>P21*各種係数!F19*各種係数!$I$16</f>
        <v>0</v>
      </c>
      <c r="X21" s="158">
        <f t="shared" si="2"/>
        <v>0</v>
      </c>
      <c r="Y21" s="158">
        <f>J21*各種係数!G19*各種係数!$I$16</f>
        <v>0</v>
      </c>
      <c r="Z21" s="158">
        <f>P21*各種係数!G19*各種係数!$I$16</f>
        <v>0</v>
      </c>
      <c r="AA21" s="158">
        <f t="shared" si="3"/>
        <v>0</v>
      </c>
    </row>
    <row r="22" spans="2:27" x14ac:dyDescent="0.15">
      <c r="B22" s="36" t="s">
        <v>31</v>
      </c>
      <c r="C22" s="36" t="s">
        <v>203</v>
      </c>
      <c r="D22" s="36" t="s">
        <v>202</v>
      </c>
      <c r="E22" s="37" t="s">
        <v>361</v>
      </c>
      <c r="F22" s="154"/>
      <c r="G22" s="154"/>
      <c r="H22" s="154"/>
      <c r="I22" s="155">
        <v>0</v>
      </c>
      <c r="J22" s="154">
        <f t="shared" si="0"/>
        <v>0</v>
      </c>
      <c r="K22" s="156">
        <f>J22*各種係数!D20</f>
        <v>0</v>
      </c>
      <c r="L22" s="154">
        <f>J22*各種係数!E20</f>
        <v>0</v>
      </c>
      <c r="M22" s="42"/>
      <c r="N22" s="42"/>
      <c r="O22" s="157">
        <v>0</v>
      </c>
      <c r="P22" s="158">
        <f t="shared" si="1"/>
        <v>0</v>
      </c>
      <c r="Q22" s="159">
        <f>P22*各種係数!D20</f>
        <v>0</v>
      </c>
      <c r="R22" s="160">
        <f>P22*各種係数!E20</f>
        <v>0</v>
      </c>
      <c r="S22" s="160">
        <f t="shared" si="4"/>
        <v>0</v>
      </c>
      <c r="T22" s="160">
        <f t="shared" si="5"/>
        <v>0</v>
      </c>
      <c r="U22" s="158">
        <f t="shared" si="6"/>
        <v>0</v>
      </c>
      <c r="V22" s="159">
        <f>J22*各種係数!F20*各種係数!$I$16</f>
        <v>0</v>
      </c>
      <c r="W22" s="158">
        <f>P22*各種係数!F20*各種係数!$I$16</f>
        <v>0</v>
      </c>
      <c r="X22" s="158">
        <f t="shared" si="2"/>
        <v>0</v>
      </c>
      <c r="Y22" s="158">
        <f>J22*各種係数!G20*各種係数!$I$16</f>
        <v>0</v>
      </c>
      <c r="Z22" s="158">
        <f>P22*各種係数!G20*各種係数!$I$16</f>
        <v>0</v>
      </c>
      <c r="AA22" s="158">
        <f t="shared" si="3"/>
        <v>0</v>
      </c>
    </row>
    <row r="23" spans="2:27" x14ac:dyDescent="0.15">
      <c r="B23" s="36" t="s">
        <v>32</v>
      </c>
      <c r="C23" s="36" t="s">
        <v>204</v>
      </c>
      <c r="D23" s="36" t="s">
        <v>202</v>
      </c>
      <c r="E23" s="37" t="s">
        <v>362</v>
      </c>
      <c r="F23" s="154"/>
      <c r="G23" s="154"/>
      <c r="H23" s="154"/>
      <c r="I23" s="155">
        <v>5.5701150949279713E-6</v>
      </c>
      <c r="J23" s="154">
        <f t="shared" si="0"/>
        <v>0</v>
      </c>
      <c r="K23" s="156">
        <f>J23*各種係数!D21</f>
        <v>0</v>
      </c>
      <c r="L23" s="154">
        <f>J23*各種係数!E21</f>
        <v>0</v>
      </c>
      <c r="M23" s="42"/>
      <c r="N23" s="42"/>
      <c r="O23" s="157">
        <v>5.5701150949279713E-6</v>
      </c>
      <c r="P23" s="158">
        <f t="shared" si="1"/>
        <v>0</v>
      </c>
      <c r="Q23" s="159">
        <f>P23*各種係数!D21</f>
        <v>0</v>
      </c>
      <c r="R23" s="160">
        <f>P23*各種係数!E21</f>
        <v>0</v>
      </c>
      <c r="S23" s="160">
        <f t="shared" si="4"/>
        <v>0</v>
      </c>
      <c r="T23" s="160">
        <f t="shared" si="5"/>
        <v>0</v>
      </c>
      <c r="U23" s="158">
        <f t="shared" si="6"/>
        <v>0</v>
      </c>
      <c r="V23" s="159">
        <f>J23*各種係数!F21*各種係数!$I$16</f>
        <v>0</v>
      </c>
      <c r="W23" s="158">
        <f>P23*各種係数!F21*各種係数!$I$16</f>
        <v>0</v>
      </c>
      <c r="X23" s="158">
        <f t="shared" si="2"/>
        <v>0</v>
      </c>
      <c r="Y23" s="158">
        <f>J23*各種係数!G21*各種係数!$I$16</f>
        <v>0</v>
      </c>
      <c r="Z23" s="158">
        <f>P23*各種係数!G21*各種係数!$I$16</f>
        <v>0</v>
      </c>
      <c r="AA23" s="158">
        <f t="shared" si="3"/>
        <v>0</v>
      </c>
    </row>
    <row r="24" spans="2:27" x14ac:dyDescent="0.15">
      <c r="B24" s="36" t="s">
        <v>33</v>
      </c>
      <c r="C24" s="36" t="s">
        <v>204</v>
      </c>
      <c r="D24" s="36" t="s">
        <v>202</v>
      </c>
      <c r="E24" s="37" t="s">
        <v>131</v>
      </c>
      <c r="F24" s="154"/>
      <c r="G24" s="154"/>
      <c r="H24" s="154"/>
      <c r="I24" s="161">
        <v>7.6422418941138245E-5</v>
      </c>
      <c r="J24" s="162">
        <f t="shared" si="0"/>
        <v>0</v>
      </c>
      <c r="K24" s="163">
        <f>J24*各種係数!D22</f>
        <v>0</v>
      </c>
      <c r="L24" s="162">
        <f>J24*各種係数!E22</f>
        <v>0</v>
      </c>
      <c r="M24" s="42"/>
      <c r="N24" s="42"/>
      <c r="O24" s="170">
        <v>7.6422418941138245E-5</v>
      </c>
      <c r="P24" s="164">
        <f t="shared" si="1"/>
        <v>0</v>
      </c>
      <c r="Q24" s="171">
        <f>P24*各種係数!D22</f>
        <v>0</v>
      </c>
      <c r="R24" s="165">
        <f>P24*各種係数!E22</f>
        <v>0</v>
      </c>
      <c r="S24" s="165">
        <f t="shared" si="4"/>
        <v>0</v>
      </c>
      <c r="T24" s="165">
        <f t="shared" si="5"/>
        <v>0</v>
      </c>
      <c r="U24" s="164">
        <f t="shared" si="6"/>
        <v>0</v>
      </c>
      <c r="V24" s="171">
        <f>J24*各種係数!F22*各種係数!$I$16</f>
        <v>0</v>
      </c>
      <c r="W24" s="164">
        <f>P24*各種係数!F22*各種係数!$I$16</f>
        <v>0</v>
      </c>
      <c r="X24" s="164">
        <f t="shared" si="2"/>
        <v>0</v>
      </c>
      <c r="Y24" s="164">
        <f>J24*各種係数!G22*各種係数!$I$16</f>
        <v>0</v>
      </c>
      <c r="Z24" s="164">
        <f>P24*各種係数!G22*各種係数!$I$16</f>
        <v>0</v>
      </c>
      <c r="AA24" s="164">
        <f t="shared" si="3"/>
        <v>0</v>
      </c>
    </row>
    <row r="25" spans="2:27" x14ac:dyDescent="0.15">
      <c r="B25" s="46" t="s">
        <v>34</v>
      </c>
      <c r="C25" s="46" t="s">
        <v>204</v>
      </c>
      <c r="D25" s="46" t="s">
        <v>202</v>
      </c>
      <c r="E25" s="47" t="s">
        <v>132</v>
      </c>
      <c r="F25" s="154"/>
      <c r="G25" s="154"/>
      <c r="H25" s="154"/>
      <c r="I25" s="155">
        <v>6.953451312643949E-20</v>
      </c>
      <c r="J25" s="154">
        <f t="shared" si="0"/>
        <v>0</v>
      </c>
      <c r="K25" s="156">
        <f>J25*各種係数!D23</f>
        <v>0</v>
      </c>
      <c r="L25" s="154">
        <f>J25*各種係数!E23</f>
        <v>0</v>
      </c>
      <c r="M25" s="42"/>
      <c r="N25" s="42"/>
      <c r="O25" s="166">
        <v>6.953451312643949E-20</v>
      </c>
      <c r="P25" s="158">
        <f t="shared" si="1"/>
        <v>0</v>
      </c>
      <c r="Q25" s="167">
        <f>P25*各種係数!D23</f>
        <v>0</v>
      </c>
      <c r="R25" s="168">
        <f>P25*各種係数!E23</f>
        <v>0</v>
      </c>
      <c r="S25" s="160">
        <f t="shared" si="4"/>
        <v>0</v>
      </c>
      <c r="T25" s="160">
        <f t="shared" si="5"/>
        <v>0</v>
      </c>
      <c r="U25" s="158">
        <f t="shared" si="6"/>
        <v>0</v>
      </c>
      <c r="V25" s="167">
        <f>J25*各種係数!F23*各種係数!$I$16</f>
        <v>0</v>
      </c>
      <c r="W25" s="169">
        <f>P25*各種係数!F23*各種係数!$I$16</f>
        <v>0</v>
      </c>
      <c r="X25" s="169">
        <f t="shared" si="2"/>
        <v>0</v>
      </c>
      <c r="Y25" s="169">
        <f>J25*各種係数!G23*各種係数!$I$16</f>
        <v>0</v>
      </c>
      <c r="Z25" s="169">
        <f>P25*各種係数!G23*各種係数!$I$16</f>
        <v>0</v>
      </c>
      <c r="AA25" s="169">
        <f t="shared" si="3"/>
        <v>0</v>
      </c>
    </row>
    <row r="26" spans="2:27" x14ac:dyDescent="0.15">
      <c r="B26" s="36" t="s">
        <v>35</v>
      </c>
      <c r="C26" s="36" t="s">
        <v>204</v>
      </c>
      <c r="D26" s="36" t="s">
        <v>202</v>
      </c>
      <c r="E26" s="37" t="s">
        <v>133</v>
      </c>
      <c r="F26" s="154"/>
      <c r="G26" s="154"/>
      <c r="H26" s="154"/>
      <c r="I26" s="155">
        <v>2.0355758947170691E-5</v>
      </c>
      <c r="J26" s="154">
        <f t="shared" si="0"/>
        <v>0</v>
      </c>
      <c r="K26" s="156">
        <f>J26*各種係数!D24</f>
        <v>0</v>
      </c>
      <c r="L26" s="154">
        <f>J26*各種係数!E24</f>
        <v>0</v>
      </c>
      <c r="M26" s="42"/>
      <c r="N26" s="42"/>
      <c r="O26" s="157">
        <v>2.0355758947170691E-5</v>
      </c>
      <c r="P26" s="158">
        <f t="shared" si="1"/>
        <v>0</v>
      </c>
      <c r="Q26" s="159">
        <f>P26*各種係数!D24</f>
        <v>0</v>
      </c>
      <c r="R26" s="160">
        <f>P26*各種係数!E24</f>
        <v>0</v>
      </c>
      <c r="S26" s="160">
        <f t="shared" si="4"/>
        <v>0</v>
      </c>
      <c r="T26" s="160">
        <f t="shared" si="5"/>
        <v>0</v>
      </c>
      <c r="U26" s="158">
        <f t="shared" si="6"/>
        <v>0</v>
      </c>
      <c r="V26" s="159">
        <f>J26*各種係数!F24*各種係数!$I$16</f>
        <v>0</v>
      </c>
      <c r="W26" s="158">
        <f>P26*各種係数!F24*各種係数!$I$16</f>
        <v>0</v>
      </c>
      <c r="X26" s="158">
        <f t="shared" si="2"/>
        <v>0</v>
      </c>
      <c r="Y26" s="158">
        <f>J26*各種係数!G24*各種係数!$I$16</f>
        <v>0</v>
      </c>
      <c r="Z26" s="158">
        <f>P26*各種係数!G24*各種係数!$I$16</f>
        <v>0</v>
      </c>
      <c r="AA26" s="158">
        <f t="shared" si="3"/>
        <v>0</v>
      </c>
    </row>
    <row r="27" spans="2:27" x14ac:dyDescent="0.15">
      <c r="B27" s="36" t="s">
        <v>36</v>
      </c>
      <c r="C27" s="36" t="s">
        <v>205</v>
      </c>
      <c r="D27" s="36" t="s">
        <v>202</v>
      </c>
      <c r="E27" s="37" t="s">
        <v>363</v>
      </c>
      <c r="F27" s="154"/>
      <c r="G27" s="154"/>
      <c r="H27" s="154"/>
      <c r="I27" s="155">
        <v>3.0229921447297734E-5</v>
      </c>
      <c r="J27" s="154">
        <f t="shared" si="0"/>
        <v>0</v>
      </c>
      <c r="K27" s="156">
        <f>J27*各種係数!D25</f>
        <v>0</v>
      </c>
      <c r="L27" s="154">
        <f>J27*各種係数!E25</f>
        <v>0</v>
      </c>
      <c r="M27" s="42"/>
      <c r="N27" s="42"/>
      <c r="O27" s="157">
        <v>3.0229921447297734E-5</v>
      </c>
      <c r="P27" s="158">
        <f t="shared" si="1"/>
        <v>0</v>
      </c>
      <c r="Q27" s="159">
        <f>P27*各種係数!D25</f>
        <v>0</v>
      </c>
      <c r="R27" s="160">
        <f>P27*各種係数!E25</f>
        <v>0</v>
      </c>
      <c r="S27" s="160">
        <f t="shared" si="4"/>
        <v>0</v>
      </c>
      <c r="T27" s="160">
        <f t="shared" si="5"/>
        <v>0</v>
      </c>
      <c r="U27" s="158">
        <f t="shared" si="6"/>
        <v>0</v>
      </c>
      <c r="V27" s="159">
        <f>J27*各種係数!F25*各種係数!$I$16</f>
        <v>0</v>
      </c>
      <c r="W27" s="158">
        <f>P27*各種係数!F25*各種係数!$I$16</f>
        <v>0</v>
      </c>
      <c r="X27" s="158">
        <f t="shared" si="2"/>
        <v>0</v>
      </c>
      <c r="Y27" s="158">
        <f>J27*各種係数!G25*各種係数!$I$16</f>
        <v>0</v>
      </c>
      <c r="Z27" s="158">
        <f>P27*各種係数!G25*各種係数!$I$16</f>
        <v>0</v>
      </c>
      <c r="AA27" s="158">
        <f t="shared" si="3"/>
        <v>0</v>
      </c>
    </row>
    <row r="28" spans="2:27" x14ac:dyDescent="0.15">
      <c r="B28" s="36" t="s">
        <v>37</v>
      </c>
      <c r="C28" s="36" t="s">
        <v>206</v>
      </c>
      <c r="D28" s="36" t="s">
        <v>202</v>
      </c>
      <c r="E28" s="37" t="s">
        <v>134</v>
      </c>
      <c r="F28" s="154"/>
      <c r="G28" s="154"/>
      <c r="H28" s="154"/>
      <c r="I28" s="155">
        <v>0</v>
      </c>
      <c r="J28" s="154">
        <f t="shared" si="0"/>
        <v>0</v>
      </c>
      <c r="K28" s="156">
        <f>J28*各種係数!D26</f>
        <v>0</v>
      </c>
      <c r="L28" s="154">
        <f>J28*各種係数!E26</f>
        <v>0</v>
      </c>
      <c r="M28" s="42"/>
      <c r="N28" s="42"/>
      <c r="O28" s="157">
        <v>0</v>
      </c>
      <c r="P28" s="158">
        <f t="shared" si="1"/>
        <v>0</v>
      </c>
      <c r="Q28" s="159">
        <f>P28*各種係数!D26</f>
        <v>0</v>
      </c>
      <c r="R28" s="160">
        <f>P28*各種係数!E26</f>
        <v>0</v>
      </c>
      <c r="S28" s="160">
        <f t="shared" si="4"/>
        <v>0</v>
      </c>
      <c r="T28" s="160">
        <f t="shared" si="5"/>
        <v>0</v>
      </c>
      <c r="U28" s="158">
        <f t="shared" si="6"/>
        <v>0</v>
      </c>
      <c r="V28" s="159">
        <f>J28*各種係数!F26*各種係数!$I$16</f>
        <v>0</v>
      </c>
      <c r="W28" s="158">
        <f>P28*各種係数!F26*各種係数!$I$16</f>
        <v>0</v>
      </c>
      <c r="X28" s="158">
        <f t="shared" si="2"/>
        <v>0</v>
      </c>
      <c r="Y28" s="158">
        <f>J28*各種係数!G26*各種係数!$I$16</f>
        <v>0</v>
      </c>
      <c r="Z28" s="158">
        <f>P28*各種係数!G26*各種係数!$I$16</f>
        <v>0</v>
      </c>
      <c r="AA28" s="158">
        <f t="shared" si="3"/>
        <v>0</v>
      </c>
    </row>
    <row r="29" spans="2:27" x14ac:dyDescent="0.15">
      <c r="B29" s="49" t="s">
        <v>38</v>
      </c>
      <c r="C29" s="49" t="s">
        <v>206</v>
      </c>
      <c r="D29" s="49" t="s">
        <v>202</v>
      </c>
      <c r="E29" s="50" t="s">
        <v>364</v>
      </c>
      <c r="F29" s="154"/>
      <c r="G29" s="154"/>
      <c r="H29" s="154"/>
      <c r="I29" s="161">
        <v>2.440124302619137E-6</v>
      </c>
      <c r="J29" s="162">
        <f t="shared" si="0"/>
        <v>0</v>
      </c>
      <c r="K29" s="163">
        <f>J29*各種係数!D27</f>
        <v>0</v>
      </c>
      <c r="L29" s="162">
        <f>J29*各種係数!E27</f>
        <v>0</v>
      </c>
      <c r="M29" s="42"/>
      <c r="N29" s="42"/>
      <c r="O29" s="170">
        <v>2.440124302619137E-6</v>
      </c>
      <c r="P29" s="164">
        <f t="shared" si="1"/>
        <v>0</v>
      </c>
      <c r="Q29" s="171">
        <f>P29*各種係数!D27</f>
        <v>0</v>
      </c>
      <c r="R29" s="165">
        <f>P29*各種係数!E27</f>
        <v>0</v>
      </c>
      <c r="S29" s="165">
        <f t="shared" si="4"/>
        <v>0</v>
      </c>
      <c r="T29" s="165">
        <f t="shared" si="5"/>
        <v>0</v>
      </c>
      <c r="U29" s="164">
        <f t="shared" si="6"/>
        <v>0</v>
      </c>
      <c r="V29" s="171">
        <f>J29*各種係数!F27*各種係数!$I$16</f>
        <v>0</v>
      </c>
      <c r="W29" s="164">
        <f>P29*各種係数!F27*各種係数!$I$16</f>
        <v>0</v>
      </c>
      <c r="X29" s="164">
        <f t="shared" si="2"/>
        <v>0</v>
      </c>
      <c r="Y29" s="164">
        <f>J29*各種係数!G27*各種係数!$I$16</f>
        <v>0</v>
      </c>
      <c r="Z29" s="164">
        <f>P29*各種係数!G27*各種係数!$I$16</f>
        <v>0</v>
      </c>
      <c r="AA29" s="164">
        <f t="shared" si="3"/>
        <v>0</v>
      </c>
    </row>
    <row r="30" spans="2:27" x14ac:dyDescent="0.15">
      <c r="B30" s="36" t="s">
        <v>39</v>
      </c>
      <c r="C30" s="36" t="s">
        <v>206</v>
      </c>
      <c r="D30" s="36" t="s">
        <v>202</v>
      </c>
      <c r="E30" s="37" t="s">
        <v>365</v>
      </c>
      <c r="F30" s="154"/>
      <c r="G30" s="154"/>
      <c r="H30" s="154"/>
      <c r="I30" s="155">
        <v>-1.8257513712016811E-21</v>
      </c>
      <c r="J30" s="154">
        <f t="shared" si="0"/>
        <v>0</v>
      </c>
      <c r="K30" s="156">
        <f>J30*各種係数!D28</f>
        <v>0</v>
      </c>
      <c r="L30" s="154">
        <f>J30*各種係数!E28</f>
        <v>0</v>
      </c>
      <c r="M30" s="42"/>
      <c r="N30" s="42"/>
      <c r="O30" s="166">
        <v>-1.8257513712016811E-21</v>
      </c>
      <c r="P30" s="158">
        <f t="shared" si="1"/>
        <v>0</v>
      </c>
      <c r="Q30" s="167">
        <f>P30*各種係数!D28</f>
        <v>0</v>
      </c>
      <c r="R30" s="168">
        <f>P30*各種係数!E28</f>
        <v>0</v>
      </c>
      <c r="S30" s="160">
        <f t="shared" si="4"/>
        <v>0</v>
      </c>
      <c r="T30" s="160">
        <f t="shared" si="5"/>
        <v>0</v>
      </c>
      <c r="U30" s="158">
        <f t="shared" si="6"/>
        <v>0</v>
      </c>
      <c r="V30" s="167">
        <f>J30*各種係数!F28*各種係数!$I$16</f>
        <v>0</v>
      </c>
      <c r="W30" s="169">
        <f>P30*各種係数!F28*各種係数!$I$16</f>
        <v>0</v>
      </c>
      <c r="X30" s="169">
        <f t="shared" si="2"/>
        <v>0</v>
      </c>
      <c r="Y30" s="169">
        <f>J30*各種係数!G28*各種係数!$I$16</f>
        <v>0</v>
      </c>
      <c r="Z30" s="169">
        <f>P30*各種係数!G28*各種係数!$I$16</f>
        <v>0</v>
      </c>
      <c r="AA30" s="169">
        <f t="shared" si="3"/>
        <v>0</v>
      </c>
    </row>
    <row r="31" spans="2:27" x14ac:dyDescent="0.15">
      <c r="B31" s="36" t="s">
        <v>40</v>
      </c>
      <c r="C31" s="36" t="s">
        <v>206</v>
      </c>
      <c r="D31" s="36" t="s">
        <v>202</v>
      </c>
      <c r="E31" s="37" t="s">
        <v>366</v>
      </c>
      <c r="F31" s="154"/>
      <c r="G31" s="154"/>
      <c r="H31" s="154"/>
      <c r="I31" s="155">
        <v>5.3552620376555595E-20</v>
      </c>
      <c r="J31" s="154">
        <f t="shared" si="0"/>
        <v>0</v>
      </c>
      <c r="K31" s="156">
        <f>J31*各種係数!D29</f>
        <v>0</v>
      </c>
      <c r="L31" s="154">
        <f>J31*各種係数!E29</f>
        <v>0</v>
      </c>
      <c r="M31" s="42"/>
      <c r="N31" s="42"/>
      <c r="O31" s="157">
        <v>5.3552620376555595E-20</v>
      </c>
      <c r="P31" s="158">
        <f t="shared" si="1"/>
        <v>0</v>
      </c>
      <c r="Q31" s="159">
        <f>P31*各種係数!D29</f>
        <v>0</v>
      </c>
      <c r="R31" s="160">
        <f>P31*各種係数!E29</f>
        <v>0</v>
      </c>
      <c r="S31" s="160">
        <f t="shared" si="4"/>
        <v>0</v>
      </c>
      <c r="T31" s="160">
        <f t="shared" si="5"/>
        <v>0</v>
      </c>
      <c r="U31" s="158">
        <f t="shared" si="6"/>
        <v>0</v>
      </c>
      <c r="V31" s="159">
        <f>J31*各種係数!F29*各種係数!$I$16</f>
        <v>0</v>
      </c>
      <c r="W31" s="158">
        <f>P31*各種係数!F29*各種係数!$I$16</f>
        <v>0</v>
      </c>
      <c r="X31" s="158">
        <f t="shared" si="2"/>
        <v>0</v>
      </c>
      <c r="Y31" s="158">
        <f>J31*各種係数!G29*各種係数!$I$16</f>
        <v>0</v>
      </c>
      <c r="Z31" s="158">
        <f>P31*各種係数!G29*各種係数!$I$16</f>
        <v>0</v>
      </c>
      <c r="AA31" s="158">
        <f t="shared" si="3"/>
        <v>0</v>
      </c>
    </row>
    <row r="32" spans="2:27" x14ac:dyDescent="0.15">
      <c r="B32" s="36" t="s">
        <v>41</v>
      </c>
      <c r="C32" s="36" t="s">
        <v>206</v>
      </c>
      <c r="D32" s="36" t="s">
        <v>202</v>
      </c>
      <c r="E32" s="37" t="s">
        <v>135</v>
      </c>
      <c r="F32" s="154"/>
      <c r="G32" s="154"/>
      <c r="H32" s="154"/>
      <c r="I32" s="155">
        <v>1.0039728363718462E-20</v>
      </c>
      <c r="J32" s="154">
        <f t="shared" si="0"/>
        <v>0</v>
      </c>
      <c r="K32" s="156">
        <f>J32*各種係数!D30</f>
        <v>0</v>
      </c>
      <c r="L32" s="154">
        <f>J32*各種係数!E30</f>
        <v>0</v>
      </c>
      <c r="M32" s="42"/>
      <c r="N32" s="42"/>
      <c r="O32" s="157">
        <v>1.0039728363718462E-20</v>
      </c>
      <c r="P32" s="158">
        <f t="shared" si="1"/>
        <v>0</v>
      </c>
      <c r="Q32" s="159">
        <f>P32*各種係数!D30</f>
        <v>0</v>
      </c>
      <c r="R32" s="160">
        <f>P32*各種係数!E30</f>
        <v>0</v>
      </c>
      <c r="S32" s="160">
        <f t="shared" si="4"/>
        <v>0</v>
      </c>
      <c r="T32" s="160">
        <f t="shared" si="5"/>
        <v>0</v>
      </c>
      <c r="U32" s="158">
        <f t="shared" si="6"/>
        <v>0</v>
      </c>
      <c r="V32" s="159">
        <f>J32*各種係数!F30*各種係数!$I$16</f>
        <v>0</v>
      </c>
      <c r="W32" s="158">
        <f>P32*各種係数!F30*各種係数!$I$16</f>
        <v>0</v>
      </c>
      <c r="X32" s="158">
        <f t="shared" si="2"/>
        <v>0</v>
      </c>
      <c r="Y32" s="158">
        <f>J32*各種係数!G30*各種係数!$I$16</f>
        <v>0</v>
      </c>
      <c r="Z32" s="158">
        <f>P32*各種係数!G30*各種係数!$I$16</f>
        <v>0</v>
      </c>
      <c r="AA32" s="158">
        <f t="shared" si="3"/>
        <v>0</v>
      </c>
    </row>
    <row r="33" spans="2:27" x14ac:dyDescent="0.15">
      <c r="B33" s="36" t="s">
        <v>42</v>
      </c>
      <c r="C33" s="36" t="s">
        <v>206</v>
      </c>
      <c r="D33" s="36" t="s">
        <v>202</v>
      </c>
      <c r="E33" s="37" t="s">
        <v>136</v>
      </c>
      <c r="F33" s="154"/>
      <c r="G33" s="154"/>
      <c r="H33" s="154"/>
      <c r="I33" s="155">
        <v>0</v>
      </c>
      <c r="J33" s="154">
        <f t="shared" si="0"/>
        <v>0</v>
      </c>
      <c r="K33" s="156">
        <f>J33*各種係数!D31</f>
        <v>0</v>
      </c>
      <c r="L33" s="154">
        <f>J33*各種係数!E31</f>
        <v>0</v>
      </c>
      <c r="M33" s="42"/>
      <c r="N33" s="42"/>
      <c r="O33" s="157">
        <v>0</v>
      </c>
      <c r="P33" s="158">
        <f t="shared" si="1"/>
        <v>0</v>
      </c>
      <c r="Q33" s="159">
        <f>P33*各種係数!D31</f>
        <v>0</v>
      </c>
      <c r="R33" s="160">
        <f>P33*各種係数!E31</f>
        <v>0</v>
      </c>
      <c r="S33" s="160">
        <f t="shared" si="4"/>
        <v>0</v>
      </c>
      <c r="T33" s="160">
        <f t="shared" si="5"/>
        <v>0</v>
      </c>
      <c r="U33" s="158">
        <f t="shared" si="6"/>
        <v>0</v>
      </c>
      <c r="V33" s="159">
        <f>J33*各種係数!F31*各種係数!$I$16</f>
        <v>0</v>
      </c>
      <c r="W33" s="158">
        <f>P33*各種係数!F31*各種係数!$I$16</f>
        <v>0</v>
      </c>
      <c r="X33" s="158">
        <f t="shared" si="2"/>
        <v>0</v>
      </c>
      <c r="Y33" s="158">
        <f>J33*各種係数!G31*各種係数!$I$16</f>
        <v>0</v>
      </c>
      <c r="Z33" s="158">
        <f>P33*各種係数!G31*各種係数!$I$16</f>
        <v>0</v>
      </c>
      <c r="AA33" s="158">
        <f t="shared" si="3"/>
        <v>0</v>
      </c>
    </row>
    <row r="34" spans="2:27" x14ac:dyDescent="0.15">
      <c r="B34" s="36" t="s">
        <v>43</v>
      </c>
      <c r="C34" s="36" t="s">
        <v>206</v>
      </c>
      <c r="D34" s="36" t="s">
        <v>202</v>
      </c>
      <c r="E34" s="37" t="s">
        <v>367</v>
      </c>
      <c r="F34" s="154"/>
      <c r="G34" s="154"/>
      <c r="H34" s="154"/>
      <c r="I34" s="161">
        <v>8.6910258562491221E-5</v>
      </c>
      <c r="J34" s="162">
        <f t="shared" si="0"/>
        <v>0</v>
      </c>
      <c r="K34" s="163">
        <f>J34*各種係数!D32</f>
        <v>0</v>
      </c>
      <c r="L34" s="162">
        <f>J34*各種係数!E32</f>
        <v>0</v>
      </c>
      <c r="M34" s="42"/>
      <c r="N34" s="42"/>
      <c r="O34" s="170">
        <v>8.6910258562491221E-5</v>
      </c>
      <c r="P34" s="164">
        <f t="shared" si="1"/>
        <v>0</v>
      </c>
      <c r="Q34" s="171">
        <f>P34*各種係数!D32</f>
        <v>0</v>
      </c>
      <c r="R34" s="165">
        <f>P34*各種係数!E32</f>
        <v>0</v>
      </c>
      <c r="S34" s="165">
        <f t="shared" si="4"/>
        <v>0</v>
      </c>
      <c r="T34" s="165">
        <f t="shared" si="5"/>
        <v>0</v>
      </c>
      <c r="U34" s="164">
        <f t="shared" si="6"/>
        <v>0</v>
      </c>
      <c r="V34" s="171">
        <f>J34*各種係数!F32*各種係数!$I$16</f>
        <v>0</v>
      </c>
      <c r="W34" s="164">
        <f>P34*各種係数!F32*各種係数!$I$16</f>
        <v>0</v>
      </c>
      <c r="X34" s="164">
        <f t="shared" si="2"/>
        <v>0</v>
      </c>
      <c r="Y34" s="164">
        <f>J34*各種係数!G32*各種係数!$I$16</f>
        <v>0</v>
      </c>
      <c r="Z34" s="164">
        <f>P34*各種係数!G32*各種係数!$I$16</f>
        <v>0</v>
      </c>
      <c r="AA34" s="164">
        <f t="shared" si="3"/>
        <v>0</v>
      </c>
    </row>
    <row r="35" spans="2:27" x14ac:dyDescent="0.15">
      <c r="B35" s="46" t="s">
        <v>44</v>
      </c>
      <c r="C35" s="46" t="s">
        <v>206</v>
      </c>
      <c r="D35" s="46" t="s">
        <v>202</v>
      </c>
      <c r="E35" s="47" t="s">
        <v>368</v>
      </c>
      <c r="F35" s="154"/>
      <c r="G35" s="154"/>
      <c r="H35" s="154"/>
      <c r="I35" s="155">
        <v>4.8510645088618192E-4</v>
      </c>
      <c r="J35" s="154">
        <f t="shared" si="0"/>
        <v>0</v>
      </c>
      <c r="K35" s="156">
        <f>J35*各種係数!D33</f>
        <v>0</v>
      </c>
      <c r="L35" s="154">
        <f>J35*各種係数!E33</f>
        <v>0</v>
      </c>
      <c r="M35" s="42"/>
      <c r="N35" s="42"/>
      <c r="O35" s="166">
        <v>4.8510645088618192E-4</v>
      </c>
      <c r="P35" s="158">
        <f t="shared" si="1"/>
        <v>0</v>
      </c>
      <c r="Q35" s="167">
        <f>P35*各種係数!D33</f>
        <v>0</v>
      </c>
      <c r="R35" s="168">
        <f>P35*各種係数!E33</f>
        <v>0</v>
      </c>
      <c r="S35" s="160">
        <f t="shared" si="4"/>
        <v>0</v>
      </c>
      <c r="T35" s="160">
        <f t="shared" si="5"/>
        <v>0</v>
      </c>
      <c r="U35" s="158">
        <f t="shared" si="6"/>
        <v>0</v>
      </c>
      <c r="V35" s="167">
        <f>J35*各種係数!F33*各種係数!$I$16</f>
        <v>0</v>
      </c>
      <c r="W35" s="169">
        <f>P35*各種係数!F33*各種係数!$I$16</f>
        <v>0</v>
      </c>
      <c r="X35" s="169">
        <f t="shared" si="2"/>
        <v>0</v>
      </c>
      <c r="Y35" s="169">
        <f>J35*各種係数!G33*各種係数!$I$16</f>
        <v>0</v>
      </c>
      <c r="Z35" s="169">
        <f>P35*各種係数!G33*各種係数!$I$16</f>
        <v>0</v>
      </c>
      <c r="AA35" s="169">
        <f t="shared" si="3"/>
        <v>0</v>
      </c>
    </row>
    <row r="36" spans="2:27" x14ac:dyDescent="0.15">
      <c r="B36" s="36" t="s">
        <v>45</v>
      </c>
      <c r="C36" s="36" t="s">
        <v>207</v>
      </c>
      <c r="D36" s="36" t="s">
        <v>202</v>
      </c>
      <c r="E36" s="37" t="s">
        <v>137</v>
      </c>
      <c r="F36" s="154"/>
      <c r="G36" s="154"/>
      <c r="H36" s="154"/>
      <c r="I36" s="155">
        <v>-7.6905354425833204E-19</v>
      </c>
      <c r="J36" s="154">
        <f t="shared" si="0"/>
        <v>0</v>
      </c>
      <c r="K36" s="156">
        <f>J36*各種係数!D34</f>
        <v>0</v>
      </c>
      <c r="L36" s="154">
        <f>J36*各種係数!E34</f>
        <v>0</v>
      </c>
      <c r="M36" s="42"/>
      <c r="N36" s="42"/>
      <c r="O36" s="157">
        <v>-7.6905354425833204E-19</v>
      </c>
      <c r="P36" s="158">
        <f t="shared" si="1"/>
        <v>0</v>
      </c>
      <c r="Q36" s="159">
        <f>P36*各種係数!D34</f>
        <v>0</v>
      </c>
      <c r="R36" s="160">
        <f>P36*各種係数!E34</f>
        <v>0</v>
      </c>
      <c r="S36" s="160">
        <f t="shared" si="4"/>
        <v>0</v>
      </c>
      <c r="T36" s="160">
        <f t="shared" si="5"/>
        <v>0</v>
      </c>
      <c r="U36" s="158">
        <f t="shared" si="6"/>
        <v>0</v>
      </c>
      <c r="V36" s="159">
        <f>J36*各種係数!F34*各種係数!$I$16</f>
        <v>0</v>
      </c>
      <c r="W36" s="158">
        <f>P36*各種係数!F34*各種係数!$I$16</f>
        <v>0</v>
      </c>
      <c r="X36" s="158">
        <f t="shared" si="2"/>
        <v>0</v>
      </c>
      <c r="Y36" s="158">
        <f>J36*各種係数!G34*各種係数!$I$16</f>
        <v>0</v>
      </c>
      <c r="Z36" s="158">
        <f>P36*各種係数!G34*各種係数!$I$16</f>
        <v>0</v>
      </c>
      <c r="AA36" s="158">
        <f t="shared" si="3"/>
        <v>0</v>
      </c>
    </row>
    <row r="37" spans="2:27" x14ac:dyDescent="0.15">
      <c r="B37" s="36" t="s">
        <v>46</v>
      </c>
      <c r="C37" s="36" t="s">
        <v>207</v>
      </c>
      <c r="D37" s="36" t="s">
        <v>202</v>
      </c>
      <c r="E37" s="37" t="s">
        <v>138</v>
      </c>
      <c r="F37" s="154"/>
      <c r="G37" s="154"/>
      <c r="H37" s="154"/>
      <c r="I37" s="155">
        <v>-6.9709726602713318E-20</v>
      </c>
      <c r="J37" s="154">
        <f t="shared" si="0"/>
        <v>0</v>
      </c>
      <c r="K37" s="156">
        <f>J37*各種係数!D35</f>
        <v>0</v>
      </c>
      <c r="L37" s="154">
        <f>J37*各種係数!E35</f>
        <v>0</v>
      </c>
      <c r="M37" s="42"/>
      <c r="N37" s="42"/>
      <c r="O37" s="157">
        <v>-6.9709726602713318E-20</v>
      </c>
      <c r="P37" s="158">
        <f t="shared" si="1"/>
        <v>0</v>
      </c>
      <c r="Q37" s="159">
        <f>P37*各種係数!D35</f>
        <v>0</v>
      </c>
      <c r="R37" s="160">
        <f>P37*各種係数!E35</f>
        <v>0</v>
      </c>
      <c r="S37" s="160">
        <f t="shared" si="4"/>
        <v>0</v>
      </c>
      <c r="T37" s="160">
        <f t="shared" si="5"/>
        <v>0</v>
      </c>
      <c r="U37" s="158">
        <f t="shared" si="6"/>
        <v>0</v>
      </c>
      <c r="V37" s="159">
        <f>J37*各種係数!F35*各種係数!$I$16</f>
        <v>0</v>
      </c>
      <c r="W37" s="158">
        <f>P37*各種係数!F35*各種係数!$I$16</f>
        <v>0</v>
      </c>
      <c r="X37" s="158">
        <f t="shared" si="2"/>
        <v>0</v>
      </c>
      <c r="Y37" s="158">
        <f>J37*各種係数!G35*各種係数!$I$16</f>
        <v>0</v>
      </c>
      <c r="Z37" s="158">
        <f>P37*各種係数!G35*各種係数!$I$16</f>
        <v>0</v>
      </c>
      <c r="AA37" s="158">
        <f t="shared" si="3"/>
        <v>0</v>
      </c>
    </row>
    <row r="38" spans="2:27" x14ac:dyDescent="0.15">
      <c r="B38" s="36" t="s">
        <v>47</v>
      </c>
      <c r="C38" s="36" t="s">
        <v>208</v>
      </c>
      <c r="D38" s="36" t="s">
        <v>202</v>
      </c>
      <c r="E38" s="37" t="s">
        <v>139</v>
      </c>
      <c r="F38" s="154"/>
      <c r="G38" s="154"/>
      <c r="H38" s="154"/>
      <c r="I38" s="155">
        <v>9.0409429989072893E-5</v>
      </c>
      <c r="J38" s="154">
        <f t="shared" si="0"/>
        <v>0</v>
      </c>
      <c r="K38" s="156">
        <f>J38*各種係数!D36</f>
        <v>0</v>
      </c>
      <c r="L38" s="154">
        <f>J38*各種係数!E36</f>
        <v>0</v>
      </c>
      <c r="M38" s="42"/>
      <c r="N38" s="42"/>
      <c r="O38" s="157">
        <v>9.0409429989072893E-5</v>
      </c>
      <c r="P38" s="158">
        <f t="shared" si="1"/>
        <v>0</v>
      </c>
      <c r="Q38" s="159">
        <f>P38*各種係数!D36</f>
        <v>0</v>
      </c>
      <c r="R38" s="160">
        <f>P38*各種係数!E36</f>
        <v>0</v>
      </c>
      <c r="S38" s="160">
        <f t="shared" si="4"/>
        <v>0</v>
      </c>
      <c r="T38" s="160">
        <f t="shared" si="5"/>
        <v>0</v>
      </c>
      <c r="U38" s="158">
        <f t="shared" si="6"/>
        <v>0</v>
      </c>
      <c r="V38" s="159">
        <f>J38*各種係数!F36*各種係数!$I$16</f>
        <v>0</v>
      </c>
      <c r="W38" s="158">
        <f>P38*各種係数!F36*各種係数!$I$16</f>
        <v>0</v>
      </c>
      <c r="X38" s="158">
        <f t="shared" si="2"/>
        <v>0</v>
      </c>
      <c r="Y38" s="158">
        <f>J38*各種係数!G36*各種係数!$I$16</f>
        <v>0</v>
      </c>
      <c r="Z38" s="158">
        <f>P38*各種係数!G36*各種係数!$I$16</f>
        <v>0</v>
      </c>
      <c r="AA38" s="158">
        <f t="shared" si="3"/>
        <v>0</v>
      </c>
    </row>
    <row r="39" spans="2:27" x14ac:dyDescent="0.15">
      <c r="B39" s="49" t="s">
        <v>48</v>
      </c>
      <c r="C39" s="49" t="s">
        <v>208</v>
      </c>
      <c r="D39" s="49" t="s">
        <v>202</v>
      </c>
      <c r="E39" s="50" t="s">
        <v>140</v>
      </c>
      <c r="F39" s="154"/>
      <c r="G39" s="154"/>
      <c r="H39" s="154"/>
      <c r="I39" s="161">
        <v>9.9250113745346584E-5</v>
      </c>
      <c r="J39" s="162">
        <f t="shared" si="0"/>
        <v>0</v>
      </c>
      <c r="K39" s="163">
        <f>J39*各種係数!D37</f>
        <v>0</v>
      </c>
      <c r="L39" s="162">
        <f>J39*各種係数!E37</f>
        <v>0</v>
      </c>
      <c r="M39" s="42"/>
      <c r="N39" s="42"/>
      <c r="O39" s="170">
        <v>9.9250113745346584E-5</v>
      </c>
      <c r="P39" s="164">
        <f t="shared" si="1"/>
        <v>0</v>
      </c>
      <c r="Q39" s="171">
        <f>P39*各種係数!D37</f>
        <v>0</v>
      </c>
      <c r="R39" s="165">
        <f>P39*各種係数!E37</f>
        <v>0</v>
      </c>
      <c r="S39" s="165">
        <f t="shared" si="4"/>
        <v>0</v>
      </c>
      <c r="T39" s="165">
        <f t="shared" si="5"/>
        <v>0</v>
      </c>
      <c r="U39" s="164">
        <f t="shared" si="6"/>
        <v>0</v>
      </c>
      <c r="V39" s="171">
        <f>J39*各種係数!F37*各種係数!$I$16</f>
        <v>0</v>
      </c>
      <c r="W39" s="164">
        <f>P39*各種係数!F37*各種係数!$I$16</f>
        <v>0</v>
      </c>
      <c r="X39" s="164">
        <f t="shared" si="2"/>
        <v>0</v>
      </c>
      <c r="Y39" s="164">
        <f>J39*各種係数!G37*各種係数!$I$16</f>
        <v>0</v>
      </c>
      <c r="Z39" s="164">
        <f>P39*各種係数!G37*各種係数!$I$16</f>
        <v>0</v>
      </c>
      <c r="AA39" s="164">
        <f t="shared" si="3"/>
        <v>0</v>
      </c>
    </row>
    <row r="40" spans="2:27" x14ac:dyDescent="0.15">
      <c r="B40" s="36" t="s">
        <v>49</v>
      </c>
      <c r="C40" s="36" t="s">
        <v>205</v>
      </c>
      <c r="D40" s="36" t="s">
        <v>202</v>
      </c>
      <c r="E40" s="37" t="s">
        <v>369</v>
      </c>
      <c r="F40" s="154"/>
      <c r="G40" s="154"/>
      <c r="H40" s="154"/>
      <c r="I40" s="155">
        <v>0</v>
      </c>
      <c r="J40" s="154">
        <f t="shared" si="0"/>
        <v>0</v>
      </c>
      <c r="K40" s="156">
        <f>J40*各種係数!D38</f>
        <v>0</v>
      </c>
      <c r="L40" s="154">
        <f>J40*各種係数!E38</f>
        <v>0</v>
      </c>
      <c r="M40" s="42"/>
      <c r="N40" s="42"/>
      <c r="O40" s="166">
        <v>0</v>
      </c>
      <c r="P40" s="158">
        <f t="shared" si="1"/>
        <v>0</v>
      </c>
      <c r="Q40" s="167">
        <f>P40*各種係数!D38</f>
        <v>0</v>
      </c>
      <c r="R40" s="168">
        <f>P40*各種係数!E38</f>
        <v>0</v>
      </c>
      <c r="S40" s="160">
        <f t="shared" si="4"/>
        <v>0</v>
      </c>
      <c r="T40" s="160">
        <f t="shared" si="5"/>
        <v>0</v>
      </c>
      <c r="U40" s="158">
        <f t="shared" si="6"/>
        <v>0</v>
      </c>
      <c r="V40" s="167">
        <f>J40*各種係数!F38*各種係数!$I$16</f>
        <v>0</v>
      </c>
      <c r="W40" s="169">
        <f>P40*各種係数!F38*各種係数!$I$16</f>
        <v>0</v>
      </c>
      <c r="X40" s="169">
        <f t="shared" si="2"/>
        <v>0</v>
      </c>
      <c r="Y40" s="169">
        <f>J40*各種係数!G38*各種係数!$I$16</f>
        <v>0</v>
      </c>
      <c r="Z40" s="169">
        <f>P40*各種係数!G38*各種係数!$I$16</f>
        <v>0</v>
      </c>
      <c r="AA40" s="169">
        <f t="shared" si="3"/>
        <v>0</v>
      </c>
    </row>
    <row r="41" spans="2:27" x14ac:dyDescent="0.15">
      <c r="B41" s="36" t="s">
        <v>50</v>
      </c>
      <c r="C41" s="36" t="s">
        <v>209</v>
      </c>
      <c r="D41" s="36" t="s">
        <v>202</v>
      </c>
      <c r="E41" s="37" t="s">
        <v>141</v>
      </c>
      <c r="F41" s="154"/>
      <c r="G41" s="154"/>
      <c r="H41" s="154"/>
      <c r="I41" s="155">
        <v>1.5664782831915188E-20</v>
      </c>
      <c r="J41" s="154">
        <f t="shared" si="0"/>
        <v>0</v>
      </c>
      <c r="K41" s="156">
        <f>J41*各種係数!D39</f>
        <v>0</v>
      </c>
      <c r="L41" s="154">
        <f>J41*各種係数!E39</f>
        <v>0</v>
      </c>
      <c r="M41" s="42"/>
      <c r="N41" s="42"/>
      <c r="O41" s="157">
        <v>1.5664782831915188E-20</v>
      </c>
      <c r="P41" s="158">
        <f t="shared" si="1"/>
        <v>0</v>
      </c>
      <c r="Q41" s="159">
        <f>P41*各種係数!D39</f>
        <v>0</v>
      </c>
      <c r="R41" s="160">
        <f>P41*各種係数!E39</f>
        <v>0</v>
      </c>
      <c r="S41" s="160">
        <f t="shared" si="4"/>
        <v>0</v>
      </c>
      <c r="T41" s="160">
        <f t="shared" si="5"/>
        <v>0</v>
      </c>
      <c r="U41" s="158">
        <f t="shared" si="6"/>
        <v>0</v>
      </c>
      <c r="V41" s="159">
        <f>J41*各種係数!F39*各種係数!$I$16</f>
        <v>0</v>
      </c>
      <c r="W41" s="158">
        <f>P41*各種係数!F39*各種係数!$I$16</f>
        <v>0</v>
      </c>
      <c r="X41" s="158">
        <f t="shared" si="2"/>
        <v>0</v>
      </c>
      <c r="Y41" s="158">
        <f>J41*各種係数!G39*各種係数!$I$16</f>
        <v>0</v>
      </c>
      <c r="Z41" s="158">
        <f>P41*各種係数!G39*各種係数!$I$16</f>
        <v>0</v>
      </c>
      <c r="AA41" s="158">
        <f t="shared" si="3"/>
        <v>0</v>
      </c>
    </row>
    <row r="42" spans="2:27" x14ac:dyDescent="0.15">
      <c r="B42" s="36" t="s">
        <v>51</v>
      </c>
      <c r="C42" s="36" t="s">
        <v>209</v>
      </c>
      <c r="D42" s="36" t="s">
        <v>202</v>
      </c>
      <c r="E42" s="37" t="s">
        <v>142</v>
      </c>
      <c r="F42" s="154"/>
      <c r="G42" s="154"/>
      <c r="H42" s="154"/>
      <c r="I42" s="155">
        <v>5.009036873239236E-5</v>
      </c>
      <c r="J42" s="154">
        <f t="shared" ref="J42:J73" si="7">H$117*I42</f>
        <v>0</v>
      </c>
      <c r="K42" s="156">
        <f>J42*各種係数!D40</f>
        <v>0</v>
      </c>
      <c r="L42" s="154">
        <f>J42*各種係数!E40</f>
        <v>0</v>
      </c>
      <c r="M42" s="42"/>
      <c r="N42" s="42"/>
      <c r="O42" s="157">
        <v>5.009036873239236E-5</v>
      </c>
      <c r="P42" s="158">
        <f t="shared" ref="P42:P73" si="8">N$117*O42</f>
        <v>0</v>
      </c>
      <c r="Q42" s="159">
        <f>P42*各種係数!D40</f>
        <v>0</v>
      </c>
      <c r="R42" s="160">
        <f>P42*各種係数!E40</f>
        <v>0</v>
      </c>
      <c r="S42" s="160">
        <f t="shared" si="4"/>
        <v>0</v>
      </c>
      <c r="T42" s="160">
        <f t="shared" si="5"/>
        <v>0</v>
      </c>
      <c r="U42" s="158">
        <f t="shared" si="6"/>
        <v>0</v>
      </c>
      <c r="V42" s="159">
        <f>J42*各種係数!F40*各種係数!$I$16</f>
        <v>0</v>
      </c>
      <c r="W42" s="158">
        <f>P42*各種係数!F40*各種係数!$I$16</f>
        <v>0</v>
      </c>
      <c r="X42" s="158">
        <f t="shared" ref="X42:X73" si="9">SUM(V42:W42)</f>
        <v>0</v>
      </c>
      <c r="Y42" s="158">
        <f>J42*各種係数!G40*各種係数!$I$16</f>
        <v>0</v>
      </c>
      <c r="Z42" s="158">
        <f>P42*各種係数!G40*各種係数!$I$16</f>
        <v>0</v>
      </c>
      <c r="AA42" s="158">
        <f t="shared" ref="AA42:AA73" si="10">SUM(Y42:Z42)</f>
        <v>0</v>
      </c>
    </row>
    <row r="43" spans="2:27" x14ac:dyDescent="0.15">
      <c r="B43" s="36" t="s">
        <v>52</v>
      </c>
      <c r="C43" s="36" t="s">
        <v>209</v>
      </c>
      <c r="D43" s="36" t="s">
        <v>202</v>
      </c>
      <c r="E43" s="37" t="s">
        <v>143</v>
      </c>
      <c r="F43" s="154"/>
      <c r="G43" s="154"/>
      <c r="H43" s="154"/>
      <c r="I43" s="155">
        <v>2.6195804008458633E-7</v>
      </c>
      <c r="J43" s="154">
        <f t="shared" si="7"/>
        <v>0</v>
      </c>
      <c r="K43" s="156">
        <f>J43*各種係数!D41</f>
        <v>0</v>
      </c>
      <c r="L43" s="154">
        <f>J43*各種係数!E41</f>
        <v>0</v>
      </c>
      <c r="M43" s="42"/>
      <c r="N43" s="42"/>
      <c r="O43" s="157">
        <v>2.6195804008458633E-7</v>
      </c>
      <c r="P43" s="158">
        <f t="shared" si="8"/>
        <v>0</v>
      </c>
      <c r="Q43" s="159">
        <f>P43*各種係数!D41</f>
        <v>0</v>
      </c>
      <c r="R43" s="160">
        <f>P43*各種係数!E41</f>
        <v>0</v>
      </c>
      <c r="S43" s="160">
        <f t="shared" si="4"/>
        <v>0</v>
      </c>
      <c r="T43" s="160">
        <f t="shared" si="5"/>
        <v>0</v>
      </c>
      <c r="U43" s="158">
        <f t="shared" si="6"/>
        <v>0</v>
      </c>
      <c r="V43" s="159">
        <f>J43*各種係数!F41*各種係数!$I$16</f>
        <v>0</v>
      </c>
      <c r="W43" s="158">
        <f>P43*各種係数!F41*各種係数!$I$16</f>
        <v>0</v>
      </c>
      <c r="X43" s="158">
        <f t="shared" si="9"/>
        <v>0</v>
      </c>
      <c r="Y43" s="158">
        <f>J43*各種係数!G41*各種係数!$I$16</f>
        <v>0</v>
      </c>
      <c r="Z43" s="158">
        <f>P43*各種係数!G41*各種係数!$I$16</f>
        <v>0</v>
      </c>
      <c r="AA43" s="158">
        <f t="shared" si="10"/>
        <v>0</v>
      </c>
    </row>
    <row r="44" spans="2:27" x14ac:dyDescent="0.15">
      <c r="B44" s="36" t="s">
        <v>53</v>
      </c>
      <c r="C44" s="36" t="s">
        <v>209</v>
      </c>
      <c r="D44" s="36" t="s">
        <v>202</v>
      </c>
      <c r="E44" s="37" t="s">
        <v>173</v>
      </c>
      <c r="F44" s="154"/>
      <c r="G44" s="154"/>
      <c r="H44" s="154"/>
      <c r="I44" s="161">
        <v>4.8261582648974745E-6</v>
      </c>
      <c r="J44" s="162">
        <f t="shared" si="7"/>
        <v>0</v>
      </c>
      <c r="K44" s="163">
        <f>J44*各種係数!D42</f>
        <v>0</v>
      </c>
      <c r="L44" s="162">
        <f>J44*各種係数!E42</f>
        <v>0</v>
      </c>
      <c r="M44" s="42"/>
      <c r="N44" s="42"/>
      <c r="O44" s="170">
        <v>4.8261582648974745E-6</v>
      </c>
      <c r="P44" s="164">
        <f t="shared" si="8"/>
        <v>0</v>
      </c>
      <c r="Q44" s="171">
        <f>P44*各種係数!D42</f>
        <v>0</v>
      </c>
      <c r="R44" s="165">
        <f>P44*各種係数!E42</f>
        <v>0</v>
      </c>
      <c r="S44" s="165">
        <f t="shared" si="4"/>
        <v>0</v>
      </c>
      <c r="T44" s="165">
        <f t="shared" si="5"/>
        <v>0</v>
      </c>
      <c r="U44" s="164">
        <f t="shared" si="6"/>
        <v>0</v>
      </c>
      <c r="V44" s="171">
        <f>J44*各種係数!F42*各種係数!$I$16</f>
        <v>0</v>
      </c>
      <c r="W44" s="164">
        <f>P44*各種係数!F42*各種係数!$I$16</f>
        <v>0</v>
      </c>
      <c r="X44" s="164">
        <f t="shared" si="9"/>
        <v>0</v>
      </c>
      <c r="Y44" s="164">
        <f>J44*各種係数!G42*各種係数!$I$16</f>
        <v>0</v>
      </c>
      <c r="Z44" s="164">
        <f>P44*各種係数!G42*各種係数!$I$16</f>
        <v>0</v>
      </c>
      <c r="AA44" s="164">
        <f t="shared" si="10"/>
        <v>0</v>
      </c>
    </row>
    <row r="45" spans="2:27" x14ac:dyDescent="0.15">
      <c r="B45" s="46" t="s">
        <v>54</v>
      </c>
      <c r="C45" s="46" t="s">
        <v>210</v>
      </c>
      <c r="D45" s="46" t="s">
        <v>202</v>
      </c>
      <c r="E45" s="47" t="s">
        <v>144</v>
      </c>
      <c r="F45" s="154"/>
      <c r="G45" s="154"/>
      <c r="H45" s="154"/>
      <c r="I45" s="155">
        <v>0</v>
      </c>
      <c r="J45" s="154">
        <f t="shared" si="7"/>
        <v>0</v>
      </c>
      <c r="K45" s="156">
        <f>J45*各種係数!D43</f>
        <v>0</v>
      </c>
      <c r="L45" s="154">
        <f>J45*各種係数!E43</f>
        <v>0</v>
      </c>
      <c r="M45" s="42"/>
      <c r="N45" s="42"/>
      <c r="O45" s="166">
        <v>0</v>
      </c>
      <c r="P45" s="158">
        <f t="shared" si="8"/>
        <v>0</v>
      </c>
      <c r="Q45" s="167">
        <f>P45*各種係数!D43</f>
        <v>0</v>
      </c>
      <c r="R45" s="168">
        <f>P45*各種係数!E43</f>
        <v>0</v>
      </c>
      <c r="S45" s="160">
        <f t="shared" si="4"/>
        <v>0</v>
      </c>
      <c r="T45" s="160">
        <f t="shared" si="5"/>
        <v>0</v>
      </c>
      <c r="U45" s="158">
        <f t="shared" si="6"/>
        <v>0</v>
      </c>
      <c r="V45" s="167">
        <f>J45*各種係数!F43*各種係数!$I$16</f>
        <v>0</v>
      </c>
      <c r="W45" s="169">
        <f>P45*各種係数!F43*各種係数!$I$16</f>
        <v>0</v>
      </c>
      <c r="X45" s="169">
        <f t="shared" si="9"/>
        <v>0</v>
      </c>
      <c r="Y45" s="169">
        <f>J45*各種係数!G43*各種係数!$I$16</f>
        <v>0</v>
      </c>
      <c r="Z45" s="169">
        <f>P45*各種係数!G43*各種係数!$I$16</f>
        <v>0</v>
      </c>
      <c r="AA45" s="169">
        <f t="shared" si="10"/>
        <v>0</v>
      </c>
    </row>
    <row r="46" spans="2:27" x14ac:dyDescent="0.15">
      <c r="B46" s="36" t="s">
        <v>55</v>
      </c>
      <c r="C46" s="36" t="s">
        <v>210</v>
      </c>
      <c r="D46" s="36" t="s">
        <v>202</v>
      </c>
      <c r="E46" s="37" t="s">
        <v>145</v>
      </c>
      <c r="F46" s="154"/>
      <c r="G46" s="154"/>
      <c r="H46" s="154"/>
      <c r="I46" s="155">
        <v>8.5250708673415481E-5</v>
      </c>
      <c r="J46" s="154">
        <f t="shared" si="7"/>
        <v>0</v>
      </c>
      <c r="K46" s="156">
        <f>J46*各種係数!D44</f>
        <v>0</v>
      </c>
      <c r="L46" s="154">
        <f>J46*各種係数!E44</f>
        <v>0</v>
      </c>
      <c r="M46" s="42"/>
      <c r="N46" s="42"/>
      <c r="O46" s="157">
        <v>8.5250708673415481E-5</v>
      </c>
      <c r="P46" s="158">
        <f t="shared" si="8"/>
        <v>0</v>
      </c>
      <c r="Q46" s="159">
        <f>P46*各種係数!D44</f>
        <v>0</v>
      </c>
      <c r="R46" s="160">
        <f>P46*各種係数!E44</f>
        <v>0</v>
      </c>
      <c r="S46" s="160">
        <f t="shared" si="4"/>
        <v>0</v>
      </c>
      <c r="T46" s="160">
        <f t="shared" si="5"/>
        <v>0</v>
      </c>
      <c r="U46" s="158">
        <f t="shared" si="6"/>
        <v>0</v>
      </c>
      <c r="V46" s="159">
        <f>J46*各種係数!F44*各種係数!$I$16</f>
        <v>0</v>
      </c>
      <c r="W46" s="158">
        <f>P46*各種係数!F44*各種係数!$I$16</f>
        <v>0</v>
      </c>
      <c r="X46" s="158">
        <f t="shared" si="9"/>
        <v>0</v>
      </c>
      <c r="Y46" s="158">
        <f>J46*各種係数!G44*各種係数!$I$16</f>
        <v>0</v>
      </c>
      <c r="Z46" s="158">
        <f>P46*各種係数!G44*各種係数!$I$16</f>
        <v>0</v>
      </c>
      <c r="AA46" s="158">
        <f t="shared" si="10"/>
        <v>0</v>
      </c>
    </row>
    <row r="47" spans="2:27" x14ac:dyDescent="0.15">
      <c r="B47" s="36" t="s">
        <v>56</v>
      </c>
      <c r="C47" s="36" t="s">
        <v>210</v>
      </c>
      <c r="D47" s="36" t="s">
        <v>202</v>
      </c>
      <c r="E47" s="37" t="s">
        <v>370</v>
      </c>
      <c r="F47" s="154"/>
      <c r="G47" s="154"/>
      <c r="H47" s="154"/>
      <c r="I47" s="155">
        <v>4.3207363433856254E-7</v>
      </c>
      <c r="J47" s="154">
        <f t="shared" si="7"/>
        <v>0</v>
      </c>
      <c r="K47" s="156">
        <f>J47*各種係数!D45</f>
        <v>0</v>
      </c>
      <c r="L47" s="154">
        <f>J47*各種係数!E45</f>
        <v>0</v>
      </c>
      <c r="M47" s="42"/>
      <c r="N47" s="42"/>
      <c r="O47" s="157">
        <v>4.3207363433856254E-7</v>
      </c>
      <c r="P47" s="158">
        <f t="shared" si="8"/>
        <v>0</v>
      </c>
      <c r="Q47" s="159">
        <f>P47*各種係数!D45</f>
        <v>0</v>
      </c>
      <c r="R47" s="160">
        <f>P47*各種係数!E45</f>
        <v>0</v>
      </c>
      <c r="S47" s="160">
        <f t="shared" si="4"/>
        <v>0</v>
      </c>
      <c r="T47" s="160">
        <f t="shared" si="5"/>
        <v>0</v>
      </c>
      <c r="U47" s="158">
        <f t="shared" si="6"/>
        <v>0</v>
      </c>
      <c r="V47" s="159">
        <f>J47*各種係数!F45*各種係数!$I$16</f>
        <v>0</v>
      </c>
      <c r="W47" s="158">
        <f>P47*各種係数!F45*各種係数!$I$16</f>
        <v>0</v>
      </c>
      <c r="X47" s="158">
        <f t="shared" si="9"/>
        <v>0</v>
      </c>
      <c r="Y47" s="158">
        <f>J47*各種係数!G45*各種係数!$I$16</f>
        <v>0</v>
      </c>
      <c r="Z47" s="158">
        <f>P47*各種係数!G45*各種係数!$I$16</f>
        <v>0</v>
      </c>
      <c r="AA47" s="158">
        <f t="shared" si="10"/>
        <v>0</v>
      </c>
    </row>
    <row r="48" spans="2:27" x14ac:dyDescent="0.15">
      <c r="B48" s="36" t="s">
        <v>57</v>
      </c>
      <c r="C48" s="36" t="s">
        <v>210</v>
      </c>
      <c r="D48" s="36" t="s">
        <v>202</v>
      </c>
      <c r="E48" s="37" t="s">
        <v>371</v>
      </c>
      <c r="F48" s="154"/>
      <c r="G48" s="154"/>
      <c r="H48" s="154"/>
      <c r="I48" s="155">
        <v>1.8913395493512756E-5</v>
      </c>
      <c r="J48" s="154">
        <f t="shared" si="7"/>
        <v>0</v>
      </c>
      <c r="K48" s="156">
        <f>J48*各種係数!D46</f>
        <v>0</v>
      </c>
      <c r="L48" s="154">
        <f>J48*各種係数!E46</f>
        <v>0</v>
      </c>
      <c r="M48" s="42"/>
      <c r="N48" s="42"/>
      <c r="O48" s="157">
        <v>1.8913395493512756E-5</v>
      </c>
      <c r="P48" s="158">
        <f t="shared" si="8"/>
        <v>0</v>
      </c>
      <c r="Q48" s="159">
        <f>P48*各種係数!D46</f>
        <v>0</v>
      </c>
      <c r="R48" s="160">
        <f>P48*各種係数!E46</f>
        <v>0</v>
      </c>
      <c r="S48" s="160">
        <f t="shared" si="4"/>
        <v>0</v>
      </c>
      <c r="T48" s="160">
        <f t="shared" si="5"/>
        <v>0</v>
      </c>
      <c r="U48" s="158">
        <f t="shared" si="6"/>
        <v>0</v>
      </c>
      <c r="V48" s="159">
        <f>J48*各種係数!F46*各種係数!$I$16</f>
        <v>0</v>
      </c>
      <c r="W48" s="158">
        <f>P48*各種係数!F46*各種係数!$I$16</f>
        <v>0</v>
      </c>
      <c r="X48" s="158">
        <f t="shared" si="9"/>
        <v>0</v>
      </c>
      <c r="Y48" s="158">
        <f>J48*各種係数!G46*各種係数!$I$16</f>
        <v>0</v>
      </c>
      <c r="Z48" s="158">
        <f>P48*各種係数!G46*各種係数!$I$16</f>
        <v>0</v>
      </c>
      <c r="AA48" s="158">
        <f t="shared" si="10"/>
        <v>0</v>
      </c>
    </row>
    <row r="49" spans="2:27" x14ac:dyDescent="0.15">
      <c r="B49" s="49" t="s">
        <v>58</v>
      </c>
      <c r="C49" s="49" t="s">
        <v>211</v>
      </c>
      <c r="D49" s="49" t="s">
        <v>202</v>
      </c>
      <c r="E49" s="50" t="s">
        <v>146</v>
      </c>
      <c r="F49" s="154"/>
      <c r="G49" s="154"/>
      <c r="H49" s="154"/>
      <c r="I49" s="161">
        <v>8.9185318073745617E-21</v>
      </c>
      <c r="J49" s="162">
        <f t="shared" si="7"/>
        <v>0</v>
      </c>
      <c r="K49" s="163">
        <f>J49*各種係数!D47</f>
        <v>0</v>
      </c>
      <c r="L49" s="162">
        <f>J49*各種係数!E47</f>
        <v>0</v>
      </c>
      <c r="M49" s="42"/>
      <c r="N49" s="42"/>
      <c r="O49" s="170">
        <v>8.9185318073745617E-21</v>
      </c>
      <c r="P49" s="164">
        <f t="shared" si="8"/>
        <v>0</v>
      </c>
      <c r="Q49" s="171">
        <f>P49*各種係数!D47</f>
        <v>0</v>
      </c>
      <c r="R49" s="165">
        <f>P49*各種係数!E47</f>
        <v>0</v>
      </c>
      <c r="S49" s="165">
        <f t="shared" si="4"/>
        <v>0</v>
      </c>
      <c r="T49" s="165">
        <f t="shared" si="5"/>
        <v>0</v>
      </c>
      <c r="U49" s="164">
        <f t="shared" si="6"/>
        <v>0</v>
      </c>
      <c r="V49" s="171">
        <f>J49*各種係数!F47*各種係数!$I$16</f>
        <v>0</v>
      </c>
      <c r="W49" s="164">
        <f>P49*各種係数!F47*各種係数!$I$16</f>
        <v>0</v>
      </c>
      <c r="X49" s="164">
        <f t="shared" si="9"/>
        <v>0</v>
      </c>
      <c r="Y49" s="164">
        <f>J49*各種係数!G47*各種係数!$I$16</f>
        <v>0</v>
      </c>
      <c r="Z49" s="164">
        <f>P49*各種係数!G47*各種係数!$I$16</f>
        <v>0</v>
      </c>
      <c r="AA49" s="164">
        <f t="shared" si="10"/>
        <v>0</v>
      </c>
    </row>
    <row r="50" spans="2:27" x14ac:dyDescent="0.15">
      <c r="B50" s="36" t="s">
        <v>59</v>
      </c>
      <c r="C50" s="36" t="s">
        <v>211</v>
      </c>
      <c r="D50" s="36" t="s">
        <v>202</v>
      </c>
      <c r="E50" s="37" t="s">
        <v>147</v>
      </c>
      <c r="F50" s="154"/>
      <c r="G50" s="154"/>
      <c r="H50" s="154"/>
      <c r="I50" s="155">
        <v>9.7267249290776192E-6</v>
      </c>
      <c r="J50" s="154">
        <f t="shared" si="7"/>
        <v>0</v>
      </c>
      <c r="K50" s="156">
        <f>J50*各種係数!D48</f>
        <v>0</v>
      </c>
      <c r="L50" s="154">
        <f>J50*各種係数!E48</f>
        <v>0</v>
      </c>
      <c r="M50" s="42"/>
      <c r="N50" s="42"/>
      <c r="O50" s="166">
        <v>9.7267249290776192E-6</v>
      </c>
      <c r="P50" s="158">
        <f t="shared" si="8"/>
        <v>0</v>
      </c>
      <c r="Q50" s="167">
        <f>P50*各種係数!D48</f>
        <v>0</v>
      </c>
      <c r="R50" s="168">
        <f>P50*各種係数!E48</f>
        <v>0</v>
      </c>
      <c r="S50" s="160">
        <f t="shared" si="4"/>
        <v>0</v>
      </c>
      <c r="T50" s="160">
        <f t="shared" si="5"/>
        <v>0</v>
      </c>
      <c r="U50" s="158">
        <f t="shared" si="6"/>
        <v>0</v>
      </c>
      <c r="V50" s="167">
        <f>J50*各種係数!F48*各種係数!$I$16</f>
        <v>0</v>
      </c>
      <c r="W50" s="169">
        <f>P50*各種係数!F48*各種係数!$I$16</f>
        <v>0</v>
      </c>
      <c r="X50" s="169">
        <f t="shared" si="9"/>
        <v>0</v>
      </c>
      <c r="Y50" s="169">
        <f>J50*各種係数!G48*各種係数!$I$16</f>
        <v>0</v>
      </c>
      <c r="Z50" s="169">
        <f>P50*各種係数!G48*各種係数!$I$16</f>
        <v>0</v>
      </c>
      <c r="AA50" s="169">
        <f t="shared" si="10"/>
        <v>0</v>
      </c>
    </row>
    <row r="51" spans="2:27" x14ac:dyDescent="0.15">
      <c r="B51" s="36" t="s">
        <v>60</v>
      </c>
      <c r="C51" s="36" t="s">
        <v>212</v>
      </c>
      <c r="D51" s="36" t="s">
        <v>202</v>
      </c>
      <c r="E51" s="37" t="s">
        <v>372</v>
      </c>
      <c r="F51" s="154"/>
      <c r="G51" s="154"/>
      <c r="H51" s="154"/>
      <c r="I51" s="155">
        <v>2.3856624562384666E-5</v>
      </c>
      <c r="J51" s="154">
        <f t="shared" si="7"/>
        <v>0</v>
      </c>
      <c r="K51" s="156">
        <f>J51*各種係数!D49</f>
        <v>0</v>
      </c>
      <c r="L51" s="154">
        <f>J51*各種係数!E49</f>
        <v>0</v>
      </c>
      <c r="M51" s="42"/>
      <c r="N51" s="42"/>
      <c r="O51" s="157">
        <v>2.3856624562384666E-5</v>
      </c>
      <c r="P51" s="158">
        <f t="shared" si="8"/>
        <v>0</v>
      </c>
      <c r="Q51" s="159">
        <f>P51*各種係数!D49</f>
        <v>0</v>
      </c>
      <c r="R51" s="160">
        <f>P51*各種係数!E49</f>
        <v>0</v>
      </c>
      <c r="S51" s="160">
        <f t="shared" si="4"/>
        <v>0</v>
      </c>
      <c r="T51" s="160">
        <f t="shared" si="5"/>
        <v>0</v>
      </c>
      <c r="U51" s="158">
        <f t="shared" si="6"/>
        <v>0</v>
      </c>
      <c r="V51" s="159">
        <f>J51*各種係数!F49*各種係数!$I$16</f>
        <v>0</v>
      </c>
      <c r="W51" s="158">
        <f>P51*各種係数!F49*各種係数!$I$16</f>
        <v>0</v>
      </c>
      <c r="X51" s="158">
        <f t="shared" si="9"/>
        <v>0</v>
      </c>
      <c r="Y51" s="158">
        <f>J51*各種係数!G49*各種係数!$I$16</f>
        <v>0</v>
      </c>
      <c r="Z51" s="158">
        <f>P51*各種係数!G49*各種係数!$I$16</f>
        <v>0</v>
      </c>
      <c r="AA51" s="158">
        <f t="shared" si="10"/>
        <v>0</v>
      </c>
    </row>
    <row r="52" spans="2:27" x14ac:dyDescent="0.15">
      <c r="B52" s="36" t="s">
        <v>61</v>
      </c>
      <c r="C52" s="36" t="s">
        <v>212</v>
      </c>
      <c r="D52" s="36" t="s">
        <v>202</v>
      </c>
      <c r="E52" s="37" t="s">
        <v>148</v>
      </c>
      <c r="F52" s="154"/>
      <c r="G52" s="154"/>
      <c r="H52" s="154"/>
      <c r="I52" s="155">
        <v>2.2149611557137832E-4</v>
      </c>
      <c r="J52" s="154">
        <f t="shared" si="7"/>
        <v>0</v>
      </c>
      <c r="K52" s="156">
        <f>J52*各種係数!D50</f>
        <v>0</v>
      </c>
      <c r="L52" s="154">
        <f>J52*各種係数!E50</f>
        <v>0</v>
      </c>
      <c r="M52" s="42"/>
      <c r="N52" s="42"/>
      <c r="O52" s="157">
        <v>2.2149611557137832E-4</v>
      </c>
      <c r="P52" s="158">
        <f t="shared" si="8"/>
        <v>0</v>
      </c>
      <c r="Q52" s="159">
        <f>P52*各種係数!D50</f>
        <v>0</v>
      </c>
      <c r="R52" s="160">
        <f>P52*各種係数!E50</f>
        <v>0</v>
      </c>
      <c r="S52" s="160">
        <f t="shared" si="4"/>
        <v>0</v>
      </c>
      <c r="T52" s="160">
        <f t="shared" si="5"/>
        <v>0</v>
      </c>
      <c r="U52" s="158">
        <f t="shared" si="6"/>
        <v>0</v>
      </c>
      <c r="V52" s="159">
        <f>J52*各種係数!F50*各種係数!$I$16</f>
        <v>0</v>
      </c>
      <c r="W52" s="158">
        <f>P52*各種係数!F50*各種係数!$I$16</f>
        <v>0</v>
      </c>
      <c r="X52" s="158">
        <f t="shared" si="9"/>
        <v>0</v>
      </c>
      <c r="Y52" s="158">
        <f>J52*各種係数!G50*各種係数!$I$16</f>
        <v>0</v>
      </c>
      <c r="Z52" s="158">
        <f>P52*各種係数!G50*各種係数!$I$16</f>
        <v>0</v>
      </c>
      <c r="AA52" s="158">
        <f t="shared" si="10"/>
        <v>0</v>
      </c>
    </row>
    <row r="53" spans="2:27" x14ac:dyDescent="0.15">
      <c r="B53" s="36" t="s">
        <v>62</v>
      </c>
      <c r="C53" s="36" t="s">
        <v>213</v>
      </c>
      <c r="D53" s="36" t="s">
        <v>202</v>
      </c>
      <c r="E53" s="37" t="s">
        <v>373</v>
      </c>
      <c r="F53" s="154"/>
      <c r="G53" s="154"/>
      <c r="H53" s="154"/>
      <c r="I53" s="155">
        <v>4.0175044424280763E-5</v>
      </c>
      <c r="J53" s="154">
        <f t="shared" si="7"/>
        <v>0</v>
      </c>
      <c r="K53" s="156">
        <f>J53*各種係数!D51</f>
        <v>0</v>
      </c>
      <c r="L53" s="154">
        <f>J53*各種係数!E51</f>
        <v>0</v>
      </c>
      <c r="M53" s="42"/>
      <c r="N53" s="42"/>
      <c r="O53" s="157">
        <v>4.0175044424280763E-5</v>
      </c>
      <c r="P53" s="158">
        <f t="shared" si="8"/>
        <v>0</v>
      </c>
      <c r="Q53" s="159">
        <f>P53*各種係数!D51</f>
        <v>0</v>
      </c>
      <c r="R53" s="160">
        <f>P53*各種係数!E51</f>
        <v>0</v>
      </c>
      <c r="S53" s="160">
        <f t="shared" si="4"/>
        <v>0</v>
      </c>
      <c r="T53" s="160">
        <f t="shared" si="5"/>
        <v>0</v>
      </c>
      <c r="U53" s="158">
        <f t="shared" si="6"/>
        <v>0</v>
      </c>
      <c r="V53" s="159">
        <f>J53*各種係数!F51*各種係数!$I$16</f>
        <v>0</v>
      </c>
      <c r="W53" s="158">
        <f>P53*各種係数!F51*各種係数!$I$16</f>
        <v>0</v>
      </c>
      <c r="X53" s="158">
        <f t="shared" si="9"/>
        <v>0</v>
      </c>
      <c r="Y53" s="158">
        <f>J53*各種係数!G51*各種係数!$I$16</f>
        <v>0</v>
      </c>
      <c r="Z53" s="158">
        <f>P53*各種係数!G51*各種係数!$I$16</f>
        <v>0</v>
      </c>
      <c r="AA53" s="158">
        <f t="shared" si="10"/>
        <v>0</v>
      </c>
    </row>
    <row r="54" spans="2:27" x14ac:dyDescent="0.15">
      <c r="B54" s="36" t="s">
        <v>63</v>
      </c>
      <c r="C54" s="36" t="s">
        <v>214</v>
      </c>
      <c r="D54" s="36" t="s">
        <v>202</v>
      </c>
      <c r="E54" s="37" t="s">
        <v>374</v>
      </c>
      <c r="F54" s="154"/>
      <c r="G54" s="154"/>
      <c r="H54" s="154"/>
      <c r="I54" s="161">
        <v>3.7451901898983913E-5</v>
      </c>
      <c r="J54" s="162">
        <f t="shared" si="7"/>
        <v>0</v>
      </c>
      <c r="K54" s="163">
        <f>J54*各種係数!D52</f>
        <v>0</v>
      </c>
      <c r="L54" s="162">
        <f>J54*各種係数!E52</f>
        <v>0</v>
      </c>
      <c r="M54" s="42"/>
      <c r="N54" s="42"/>
      <c r="O54" s="170">
        <v>3.7451901898983913E-5</v>
      </c>
      <c r="P54" s="164">
        <f t="shared" si="8"/>
        <v>0</v>
      </c>
      <c r="Q54" s="171">
        <f>P54*各種係数!D52</f>
        <v>0</v>
      </c>
      <c r="R54" s="165">
        <f>P54*各種係数!E52</f>
        <v>0</v>
      </c>
      <c r="S54" s="165">
        <f t="shared" si="4"/>
        <v>0</v>
      </c>
      <c r="T54" s="165">
        <f t="shared" si="5"/>
        <v>0</v>
      </c>
      <c r="U54" s="164">
        <f t="shared" si="6"/>
        <v>0</v>
      </c>
      <c r="V54" s="171">
        <f>J54*各種係数!F52*各種係数!$I$16</f>
        <v>0</v>
      </c>
      <c r="W54" s="164">
        <f>P54*各種係数!F52*各種係数!$I$16</f>
        <v>0</v>
      </c>
      <c r="X54" s="164">
        <f t="shared" si="9"/>
        <v>0</v>
      </c>
      <c r="Y54" s="164">
        <f>J54*各種係数!G52*各種係数!$I$16</f>
        <v>0</v>
      </c>
      <c r="Z54" s="164">
        <f>P54*各種係数!G52*各種係数!$I$16</f>
        <v>0</v>
      </c>
      <c r="AA54" s="164">
        <f t="shared" si="10"/>
        <v>0</v>
      </c>
    </row>
    <row r="55" spans="2:27" x14ac:dyDescent="0.15">
      <c r="B55" s="46" t="s">
        <v>64</v>
      </c>
      <c r="C55" s="46" t="s">
        <v>215</v>
      </c>
      <c r="D55" s="46" t="s">
        <v>202</v>
      </c>
      <c r="E55" s="47" t="s">
        <v>375</v>
      </c>
      <c r="F55" s="154"/>
      <c r="G55" s="154"/>
      <c r="H55" s="154"/>
      <c r="I55" s="155">
        <v>7.4008908604767962E-5</v>
      </c>
      <c r="J55" s="154">
        <f t="shared" si="7"/>
        <v>0</v>
      </c>
      <c r="K55" s="156">
        <f>J55*各種係数!D53</f>
        <v>0</v>
      </c>
      <c r="L55" s="154">
        <f>J55*各種係数!E53</f>
        <v>0</v>
      </c>
      <c r="M55" s="42"/>
      <c r="N55" s="42"/>
      <c r="O55" s="166">
        <v>7.4008908604767962E-5</v>
      </c>
      <c r="P55" s="158">
        <f t="shared" si="8"/>
        <v>0</v>
      </c>
      <c r="Q55" s="167">
        <f>P55*各種係数!D53</f>
        <v>0</v>
      </c>
      <c r="R55" s="168">
        <f>P55*各種係数!E53</f>
        <v>0</v>
      </c>
      <c r="S55" s="160">
        <f t="shared" si="4"/>
        <v>0</v>
      </c>
      <c r="T55" s="160">
        <f t="shared" si="5"/>
        <v>0</v>
      </c>
      <c r="U55" s="158">
        <f t="shared" si="6"/>
        <v>0</v>
      </c>
      <c r="V55" s="167">
        <f>J55*各種係数!F53*各種係数!$I$16</f>
        <v>0</v>
      </c>
      <c r="W55" s="169">
        <f>P55*各種係数!F53*各種係数!$I$16</f>
        <v>0</v>
      </c>
      <c r="X55" s="169">
        <f t="shared" si="9"/>
        <v>0</v>
      </c>
      <c r="Y55" s="169">
        <f>J55*各種係数!G53*各種係数!$I$16</f>
        <v>0</v>
      </c>
      <c r="Z55" s="169">
        <f>P55*各種係数!G53*各種係数!$I$16</f>
        <v>0</v>
      </c>
      <c r="AA55" s="169">
        <f t="shared" si="10"/>
        <v>0</v>
      </c>
    </row>
    <row r="56" spans="2:27" x14ac:dyDescent="0.15">
      <c r="B56" s="36" t="s">
        <v>65</v>
      </c>
      <c r="C56" s="36" t="s">
        <v>216</v>
      </c>
      <c r="D56" s="36" t="s">
        <v>202</v>
      </c>
      <c r="E56" s="37" t="s">
        <v>376</v>
      </c>
      <c r="F56" s="154"/>
      <c r="G56" s="154"/>
      <c r="H56" s="154"/>
      <c r="I56" s="155">
        <v>3.4114851067594525E-20</v>
      </c>
      <c r="J56" s="154">
        <f t="shared" si="7"/>
        <v>0</v>
      </c>
      <c r="K56" s="156">
        <f>J56*各種係数!D54</f>
        <v>0</v>
      </c>
      <c r="L56" s="154">
        <f>J56*各種係数!E54</f>
        <v>0</v>
      </c>
      <c r="M56" s="42"/>
      <c r="N56" s="42"/>
      <c r="O56" s="157">
        <v>3.4114851067594525E-20</v>
      </c>
      <c r="P56" s="158">
        <f t="shared" si="8"/>
        <v>0</v>
      </c>
      <c r="Q56" s="159">
        <f>P56*各種係数!D54</f>
        <v>0</v>
      </c>
      <c r="R56" s="160">
        <f>P56*各種係数!E54</f>
        <v>0</v>
      </c>
      <c r="S56" s="160">
        <f t="shared" si="4"/>
        <v>0</v>
      </c>
      <c r="T56" s="160">
        <f t="shared" si="5"/>
        <v>0</v>
      </c>
      <c r="U56" s="158">
        <f t="shared" si="6"/>
        <v>0</v>
      </c>
      <c r="V56" s="159">
        <f>J56*各種係数!F54*各種係数!$I$16</f>
        <v>0</v>
      </c>
      <c r="W56" s="158">
        <f>P56*各種係数!F54*各種係数!$I$16</f>
        <v>0</v>
      </c>
      <c r="X56" s="158">
        <f t="shared" si="9"/>
        <v>0</v>
      </c>
      <c r="Y56" s="158">
        <f>J56*各種係数!G54*各種係数!$I$16</f>
        <v>0</v>
      </c>
      <c r="Z56" s="158">
        <f>P56*各種係数!G54*各種係数!$I$16</f>
        <v>0</v>
      </c>
      <c r="AA56" s="158">
        <f t="shared" si="10"/>
        <v>0</v>
      </c>
    </row>
    <row r="57" spans="2:27" x14ac:dyDescent="0.15">
      <c r="B57" s="36" t="s">
        <v>66</v>
      </c>
      <c r="C57" s="36" t="s">
        <v>216</v>
      </c>
      <c r="D57" s="36" t="s">
        <v>202</v>
      </c>
      <c r="E57" s="37" t="s">
        <v>377</v>
      </c>
      <c r="F57" s="154"/>
      <c r="G57" s="154"/>
      <c r="H57" s="154"/>
      <c r="I57" s="155">
        <v>4.045272740497525E-20</v>
      </c>
      <c r="J57" s="154">
        <f t="shared" si="7"/>
        <v>0</v>
      </c>
      <c r="K57" s="156">
        <f>J57*各種係数!D55</f>
        <v>0</v>
      </c>
      <c r="L57" s="154">
        <f>J57*各種係数!E55</f>
        <v>0</v>
      </c>
      <c r="M57" s="42"/>
      <c r="N57" s="42"/>
      <c r="O57" s="157">
        <v>4.045272740497525E-20</v>
      </c>
      <c r="P57" s="158">
        <f t="shared" si="8"/>
        <v>0</v>
      </c>
      <c r="Q57" s="159">
        <f>P57*各種係数!D55</f>
        <v>0</v>
      </c>
      <c r="R57" s="160">
        <f>P57*各種係数!E55</f>
        <v>0</v>
      </c>
      <c r="S57" s="160">
        <f t="shared" si="4"/>
        <v>0</v>
      </c>
      <c r="T57" s="160">
        <f t="shared" si="5"/>
        <v>0</v>
      </c>
      <c r="U57" s="158">
        <f t="shared" si="6"/>
        <v>0</v>
      </c>
      <c r="V57" s="159">
        <f>J57*各種係数!F55*各種係数!$I$16</f>
        <v>0</v>
      </c>
      <c r="W57" s="158">
        <f>P57*各種係数!F55*各種係数!$I$16</f>
        <v>0</v>
      </c>
      <c r="X57" s="158">
        <f t="shared" si="9"/>
        <v>0</v>
      </c>
      <c r="Y57" s="158">
        <f>J57*各種係数!G55*各種係数!$I$16</f>
        <v>0</v>
      </c>
      <c r="Z57" s="158">
        <f>P57*各種係数!G55*各種係数!$I$16</f>
        <v>0</v>
      </c>
      <c r="AA57" s="158">
        <f t="shared" si="10"/>
        <v>0</v>
      </c>
    </row>
    <row r="58" spans="2:27" x14ac:dyDescent="0.15">
      <c r="B58" s="36" t="s">
        <v>67</v>
      </c>
      <c r="C58" s="36" t="s">
        <v>217</v>
      </c>
      <c r="D58" s="36" t="s">
        <v>202</v>
      </c>
      <c r="E58" s="37" t="s">
        <v>378</v>
      </c>
      <c r="F58" s="154"/>
      <c r="G58" s="154"/>
      <c r="H58" s="154"/>
      <c r="I58" s="155">
        <v>8.2490247431832986E-6</v>
      </c>
      <c r="J58" s="154">
        <f t="shared" si="7"/>
        <v>0</v>
      </c>
      <c r="K58" s="156">
        <f>J58*各種係数!D56</f>
        <v>0</v>
      </c>
      <c r="L58" s="154">
        <f>J58*各種係数!E56</f>
        <v>0</v>
      </c>
      <c r="M58" s="42"/>
      <c r="N58" s="42"/>
      <c r="O58" s="157">
        <v>8.2490247431832986E-6</v>
      </c>
      <c r="P58" s="158">
        <f t="shared" si="8"/>
        <v>0</v>
      </c>
      <c r="Q58" s="159">
        <f>P58*各種係数!D56</f>
        <v>0</v>
      </c>
      <c r="R58" s="160">
        <f>P58*各種係数!E56</f>
        <v>0</v>
      </c>
      <c r="S58" s="160">
        <f t="shared" si="4"/>
        <v>0</v>
      </c>
      <c r="T58" s="160">
        <f t="shared" si="5"/>
        <v>0</v>
      </c>
      <c r="U58" s="158">
        <f t="shared" si="6"/>
        <v>0</v>
      </c>
      <c r="V58" s="159">
        <f>J58*各種係数!F56*各種係数!$I$16</f>
        <v>0</v>
      </c>
      <c r="W58" s="158">
        <f>P58*各種係数!F56*各種係数!$I$16</f>
        <v>0</v>
      </c>
      <c r="X58" s="158">
        <f t="shared" si="9"/>
        <v>0</v>
      </c>
      <c r="Y58" s="158">
        <f>J58*各種係数!G56*各種係数!$I$16</f>
        <v>0</v>
      </c>
      <c r="Z58" s="158">
        <f>P58*各種係数!G56*各種係数!$I$16</f>
        <v>0</v>
      </c>
      <c r="AA58" s="158">
        <f t="shared" si="10"/>
        <v>0</v>
      </c>
    </row>
    <row r="59" spans="2:27" x14ac:dyDescent="0.15">
      <c r="B59" s="49" t="s">
        <v>68</v>
      </c>
      <c r="C59" s="49" t="s">
        <v>217</v>
      </c>
      <c r="D59" s="49" t="s">
        <v>202</v>
      </c>
      <c r="E59" s="50" t="s">
        <v>379</v>
      </c>
      <c r="F59" s="154"/>
      <c r="G59" s="154"/>
      <c r="H59" s="154"/>
      <c r="I59" s="161">
        <v>1.1452313236434163E-20</v>
      </c>
      <c r="J59" s="162">
        <f t="shared" si="7"/>
        <v>0</v>
      </c>
      <c r="K59" s="163">
        <f>J59*各種係数!D57</f>
        <v>0</v>
      </c>
      <c r="L59" s="162">
        <f>J59*各種係数!E57</f>
        <v>0</v>
      </c>
      <c r="M59" s="42"/>
      <c r="N59" s="42"/>
      <c r="O59" s="170">
        <v>1.1452313236434163E-20</v>
      </c>
      <c r="P59" s="164">
        <f t="shared" si="8"/>
        <v>0</v>
      </c>
      <c r="Q59" s="171">
        <f>P59*各種係数!D57</f>
        <v>0</v>
      </c>
      <c r="R59" s="165">
        <f>P59*各種係数!E57</f>
        <v>0</v>
      </c>
      <c r="S59" s="165">
        <f t="shared" si="4"/>
        <v>0</v>
      </c>
      <c r="T59" s="165">
        <f t="shared" si="5"/>
        <v>0</v>
      </c>
      <c r="U59" s="164">
        <f t="shared" si="6"/>
        <v>0</v>
      </c>
      <c r="V59" s="171">
        <f>J59*各種係数!F57*各種係数!$I$16</f>
        <v>0</v>
      </c>
      <c r="W59" s="164">
        <f>P59*各種係数!F57*各種係数!$I$16</f>
        <v>0</v>
      </c>
      <c r="X59" s="164">
        <f t="shared" si="9"/>
        <v>0</v>
      </c>
      <c r="Y59" s="164">
        <f>J59*各種係数!G57*各種係数!$I$16</f>
        <v>0</v>
      </c>
      <c r="Z59" s="164">
        <f>P59*各種係数!G57*各種係数!$I$16</f>
        <v>0</v>
      </c>
      <c r="AA59" s="164">
        <f t="shared" si="10"/>
        <v>0</v>
      </c>
    </row>
    <row r="60" spans="2:27" x14ac:dyDescent="0.15">
      <c r="B60" s="36" t="s">
        <v>69</v>
      </c>
      <c r="C60" s="36" t="s">
        <v>217</v>
      </c>
      <c r="D60" s="36" t="s">
        <v>202</v>
      </c>
      <c r="E60" s="37" t="s">
        <v>380</v>
      </c>
      <c r="F60" s="154"/>
      <c r="G60" s="154"/>
      <c r="H60" s="154"/>
      <c r="I60" s="155">
        <v>7.6741956761727252E-8</v>
      </c>
      <c r="J60" s="154">
        <f t="shared" si="7"/>
        <v>0</v>
      </c>
      <c r="K60" s="156">
        <f>J60*各種係数!D58</f>
        <v>0</v>
      </c>
      <c r="L60" s="154">
        <f>J60*各種係数!E58</f>
        <v>0</v>
      </c>
      <c r="M60" s="42"/>
      <c r="N60" s="42"/>
      <c r="O60" s="166">
        <v>7.6741956761727252E-8</v>
      </c>
      <c r="P60" s="158">
        <f t="shared" si="8"/>
        <v>0</v>
      </c>
      <c r="Q60" s="167">
        <f>P60*各種係数!D58</f>
        <v>0</v>
      </c>
      <c r="R60" s="168">
        <f>P60*各種係数!E58</f>
        <v>0</v>
      </c>
      <c r="S60" s="160">
        <f t="shared" si="4"/>
        <v>0</v>
      </c>
      <c r="T60" s="160">
        <f t="shared" si="5"/>
        <v>0</v>
      </c>
      <c r="U60" s="158">
        <f t="shared" si="6"/>
        <v>0</v>
      </c>
      <c r="V60" s="167">
        <f>J60*各種係数!F58*各種係数!$I$16</f>
        <v>0</v>
      </c>
      <c r="W60" s="169">
        <f>P60*各種係数!F58*各種係数!$I$16</f>
        <v>0</v>
      </c>
      <c r="X60" s="169">
        <f t="shared" si="9"/>
        <v>0</v>
      </c>
      <c r="Y60" s="169">
        <f>J60*各種係数!G58*各種係数!$I$16</f>
        <v>0</v>
      </c>
      <c r="Z60" s="169">
        <f>P60*各種係数!G58*各種係数!$I$16</f>
        <v>0</v>
      </c>
      <c r="AA60" s="169">
        <f t="shared" si="10"/>
        <v>0</v>
      </c>
    </row>
    <row r="61" spans="2:27" x14ac:dyDescent="0.15">
      <c r="B61" s="36" t="s">
        <v>70</v>
      </c>
      <c r="C61" s="36" t="s">
        <v>217</v>
      </c>
      <c r="D61" s="36" t="s">
        <v>202</v>
      </c>
      <c r="E61" s="37" t="s">
        <v>381</v>
      </c>
      <c r="F61" s="154"/>
      <c r="G61" s="154"/>
      <c r="H61" s="154"/>
      <c r="I61" s="155">
        <v>4.6177739185033233E-5</v>
      </c>
      <c r="J61" s="154">
        <f t="shared" si="7"/>
        <v>0</v>
      </c>
      <c r="K61" s="156">
        <f>J61*各種係数!D59</f>
        <v>0</v>
      </c>
      <c r="L61" s="154">
        <f>J61*各種係数!E59</f>
        <v>0</v>
      </c>
      <c r="M61" s="42"/>
      <c r="N61" s="42"/>
      <c r="O61" s="157">
        <v>4.6177739185033233E-5</v>
      </c>
      <c r="P61" s="158">
        <f t="shared" si="8"/>
        <v>0</v>
      </c>
      <c r="Q61" s="159">
        <f>P61*各種係数!D59</f>
        <v>0</v>
      </c>
      <c r="R61" s="160">
        <f>P61*各種係数!E59</f>
        <v>0</v>
      </c>
      <c r="S61" s="160">
        <f t="shared" si="4"/>
        <v>0</v>
      </c>
      <c r="T61" s="160">
        <f t="shared" si="5"/>
        <v>0</v>
      </c>
      <c r="U61" s="158">
        <f t="shared" si="6"/>
        <v>0</v>
      </c>
      <c r="V61" s="159">
        <f>J61*各種係数!F59*各種係数!$I$16</f>
        <v>0</v>
      </c>
      <c r="W61" s="158">
        <f>P61*各種係数!F59*各種係数!$I$16</f>
        <v>0</v>
      </c>
      <c r="X61" s="158">
        <f t="shared" si="9"/>
        <v>0</v>
      </c>
      <c r="Y61" s="158">
        <f>J61*各種係数!G59*各種係数!$I$16</f>
        <v>0</v>
      </c>
      <c r="Z61" s="158">
        <f>P61*各種係数!G59*各種係数!$I$16</f>
        <v>0</v>
      </c>
      <c r="AA61" s="158">
        <f t="shared" si="10"/>
        <v>0</v>
      </c>
    </row>
    <row r="62" spans="2:27" x14ac:dyDescent="0.15">
      <c r="B62" s="36" t="s">
        <v>71</v>
      </c>
      <c r="C62" s="36" t="s">
        <v>218</v>
      </c>
      <c r="D62" s="36" t="s">
        <v>202</v>
      </c>
      <c r="E62" s="37" t="s">
        <v>382</v>
      </c>
      <c r="F62" s="154"/>
      <c r="G62" s="154"/>
      <c r="H62" s="154"/>
      <c r="I62" s="155">
        <v>1.9890912549456555E-6</v>
      </c>
      <c r="J62" s="154">
        <f t="shared" si="7"/>
        <v>0</v>
      </c>
      <c r="K62" s="156">
        <f>J62*各種係数!D60</f>
        <v>0</v>
      </c>
      <c r="L62" s="154">
        <f>J62*各種係数!E60</f>
        <v>0</v>
      </c>
      <c r="M62" s="42"/>
      <c r="N62" s="42"/>
      <c r="O62" s="157">
        <v>1.9890912549456555E-6</v>
      </c>
      <c r="P62" s="158">
        <f t="shared" si="8"/>
        <v>0</v>
      </c>
      <c r="Q62" s="159">
        <f>P62*各種係数!D60</f>
        <v>0</v>
      </c>
      <c r="R62" s="160">
        <f>P62*各種係数!E60</f>
        <v>0</v>
      </c>
      <c r="S62" s="160">
        <f t="shared" si="4"/>
        <v>0</v>
      </c>
      <c r="T62" s="160">
        <f t="shared" si="5"/>
        <v>0</v>
      </c>
      <c r="U62" s="158">
        <f t="shared" si="6"/>
        <v>0</v>
      </c>
      <c r="V62" s="159">
        <f>J62*各種係数!F60*各種係数!$I$16</f>
        <v>0</v>
      </c>
      <c r="W62" s="158">
        <f>P62*各種係数!F60*各種係数!$I$16</f>
        <v>0</v>
      </c>
      <c r="X62" s="158">
        <f t="shared" si="9"/>
        <v>0</v>
      </c>
      <c r="Y62" s="158">
        <f>J62*各種係数!G60*各種係数!$I$16</f>
        <v>0</v>
      </c>
      <c r="Z62" s="158">
        <f>P62*各種係数!G60*各種係数!$I$16</f>
        <v>0</v>
      </c>
      <c r="AA62" s="158">
        <f t="shared" si="10"/>
        <v>0</v>
      </c>
    </row>
    <row r="63" spans="2:27" x14ac:dyDescent="0.15">
      <c r="B63" s="36" t="s">
        <v>72</v>
      </c>
      <c r="C63" s="36" t="s">
        <v>218</v>
      </c>
      <c r="D63" s="36" t="s">
        <v>202</v>
      </c>
      <c r="E63" s="37" t="s">
        <v>383</v>
      </c>
      <c r="F63" s="154"/>
      <c r="G63" s="154"/>
      <c r="H63" s="154"/>
      <c r="I63" s="155">
        <v>8.8289474562929678E-5</v>
      </c>
      <c r="J63" s="154">
        <f t="shared" si="7"/>
        <v>0</v>
      </c>
      <c r="K63" s="156">
        <f>J63*各種係数!D61</f>
        <v>0</v>
      </c>
      <c r="L63" s="154">
        <f>J63*各種係数!E61</f>
        <v>0</v>
      </c>
      <c r="M63" s="42"/>
      <c r="N63" s="42"/>
      <c r="O63" s="157">
        <v>8.8289474562929678E-5</v>
      </c>
      <c r="P63" s="158">
        <f t="shared" si="8"/>
        <v>0</v>
      </c>
      <c r="Q63" s="159">
        <f>P63*各種係数!D61</f>
        <v>0</v>
      </c>
      <c r="R63" s="160">
        <f>P63*各種係数!E61</f>
        <v>0</v>
      </c>
      <c r="S63" s="160">
        <f t="shared" si="4"/>
        <v>0</v>
      </c>
      <c r="T63" s="160">
        <f t="shared" si="5"/>
        <v>0</v>
      </c>
      <c r="U63" s="158">
        <f t="shared" si="6"/>
        <v>0</v>
      </c>
      <c r="V63" s="159">
        <f>J63*各種係数!F61*各種係数!$I$16</f>
        <v>0</v>
      </c>
      <c r="W63" s="158">
        <f>P63*各種係数!F61*各種係数!$I$16</f>
        <v>0</v>
      </c>
      <c r="X63" s="158">
        <f t="shared" si="9"/>
        <v>0</v>
      </c>
      <c r="Y63" s="158">
        <f>J63*各種係数!G61*各種係数!$I$16</f>
        <v>0</v>
      </c>
      <c r="Z63" s="158">
        <f>P63*各種係数!G61*各種係数!$I$16</f>
        <v>0</v>
      </c>
      <c r="AA63" s="158">
        <f t="shared" si="10"/>
        <v>0</v>
      </c>
    </row>
    <row r="64" spans="2:27" x14ac:dyDescent="0.15">
      <c r="B64" s="36" t="s">
        <v>73</v>
      </c>
      <c r="C64" s="36" t="s">
        <v>219</v>
      </c>
      <c r="D64" s="36" t="s">
        <v>202</v>
      </c>
      <c r="E64" s="37" t="s">
        <v>384</v>
      </c>
      <c r="F64" s="154"/>
      <c r="G64" s="154"/>
      <c r="H64" s="154"/>
      <c r="I64" s="161">
        <v>3.4025697619824548E-3</v>
      </c>
      <c r="J64" s="162">
        <f t="shared" si="7"/>
        <v>0</v>
      </c>
      <c r="K64" s="163">
        <f>J64*各種係数!D62</f>
        <v>0</v>
      </c>
      <c r="L64" s="162">
        <f>J64*各種係数!E62</f>
        <v>0</v>
      </c>
      <c r="M64" s="42"/>
      <c r="N64" s="42"/>
      <c r="O64" s="170">
        <v>3.4025697619824548E-3</v>
      </c>
      <c r="P64" s="164">
        <f t="shared" si="8"/>
        <v>0</v>
      </c>
      <c r="Q64" s="171">
        <f>P64*各種係数!D62</f>
        <v>0</v>
      </c>
      <c r="R64" s="165">
        <f>P64*各種係数!E62</f>
        <v>0</v>
      </c>
      <c r="S64" s="165">
        <f t="shared" si="4"/>
        <v>0</v>
      </c>
      <c r="T64" s="165">
        <f t="shared" si="5"/>
        <v>0</v>
      </c>
      <c r="U64" s="164">
        <f t="shared" si="6"/>
        <v>0</v>
      </c>
      <c r="V64" s="171">
        <f>J64*各種係数!F62*各種係数!$I$16</f>
        <v>0</v>
      </c>
      <c r="W64" s="164">
        <f>P64*各種係数!F62*各種係数!$I$16</f>
        <v>0</v>
      </c>
      <c r="X64" s="164">
        <f t="shared" si="9"/>
        <v>0</v>
      </c>
      <c r="Y64" s="164">
        <f>J64*各種係数!G62*各種係数!$I$16</f>
        <v>0</v>
      </c>
      <c r="Z64" s="164">
        <f>P64*各種係数!G62*各種係数!$I$16</f>
        <v>0</v>
      </c>
      <c r="AA64" s="164">
        <f t="shared" si="10"/>
        <v>0</v>
      </c>
    </row>
    <row r="65" spans="2:27" x14ac:dyDescent="0.15">
      <c r="B65" s="46" t="s">
        <v>74</v>
      </c>
      <c r="C65" s="46" t="s">
        <v>219</v>
      </c>
      <c r="D65" s="46" t="s">
        <v>202</v>
      </c>
      <c r="E65" s="47" t="s">
        <v>385</v>
      </c>
      <c r="F65" s="154"/>
      <c r="G65" s="154"/>
      <c r="H65" s="154"/>
      <c r="I65" s="155">
        <v>4.3326670379977982E-4</v>
      </c>
      <c r="J65" s="154">
        <f t="shared" si="7"/>
        <v>0</v>
      </c>
      <c r="K65" s="156">
        <f>J65*各種係数!D63</f>
        <v>0</v>
      </c>
      <c r="L65" s="154">
        <f>J65*各種係数!E63</f>
        <v>0</v>
      </c>
      <c r="M65" s="42"/>
      <c r="N65" s="42"/>
      <c r="O65" s="166">
        <v>4.3326670379977982E-4</v>
      </c>
      <c r="P65" s="158">
        <f t="shared" si="8"/>
        <v>0</v>
      </c>
      <c r="Q65" s="167">
        <f>P65*各種係数!D63</f>
        <v>0</v>
      </c>
      <c r="R65" s="168">
        <f>P65*各種係数!E63</f>
        <v>0</v>
      </c>
      <c r="S65" s="160">
        <f t="shared" si="4"/>
        <v>0</v>
      </c>
      <c r="T65" s="160">
        <f t="shared" si="5"/>
        <v>0</v>
      </c>
      <c r="U65" s="158">
        <f t="shared" si="6"/>
        <v>0</v>
      </c>
      <c r="V65" s="167">
        <f>J65*各種係数!F63*各種係数!$I$16</f>
        <v>0</v>
      </c>
      <c r="W65" s="169">
        <f>P65*各種係数!F63*各種係数!$I$16</f>
        <v>0</v>
      </c>
      <c r="X65" s="169">
        <f t="shared" si="9"/>
        <v>0</v>
      </c>
      <c r="Y65" s="169">
        <f>J65*各種係数!G63*各種係数!$I$16</f>
        <v>0</v>
      </c>
      <c r="Z65" s="169">
        <f>P65*各種係数!G63*各種係数!$I$16</f>
        <v>0</v>
      </c>
      <c r="AA65" s="169">
        <f t="shared" si="10"/>
        <v>0</v>
      </c>
    </row>
    <row r="66" spans="2:27" x14ac:dyDescent="0.15">
      <c r="B66" s="36" t="s">
        <v>75</v>
      </c>
      <c r="C66" s="36" t="s">
        <v>219</v>
      </c>
      <c r="D66" s="36" t="s">
        <v>202</v>
      </c>
      <c r="E66" s="37" t="s">
        <v>174</v>
      </c>
      <c r="F66" s="154"/>
      <c r="G66" s="154"/>
      <c r="H66" s="154"/>
      <c r="I66" s="155">
        <v>1.0940412223843859E-3</v>
      </c>
      <c r="J66" s="154">
        <f t="shared" si="7"/>
        <v>0</v>
      </c>
      <c r="K66" s="156">
        <f>J66*各種係数!D64</f>
        <v>0</v>
      </c>
      <c r="L66" s="154">
        <f>J66*各種係数!E64</f>
        <v>0</v>
      </c>
      <c r="M66" s="42"/>
      <c r="N66" s="42"/>
      <c r="O66" s="157">
        <v>1.0940412223843859E-3</v>
      </c>
      <c r="P66" s="158">
        <f t="shared" si="8"/>
        <v>0</v>
      </c>
      <c r="Q66" s="159">
        <f>P66*各種係数!D64</f>
        <v>0</v>
      </c>
      <c r="R66" s="160">
        <f>P66*各種係数!E64</f>
        <v>0</v>
      </c>
      <c r="S66" s="160">
        <f t="shared" si="4"/>
        <v>0</v>
      </c>
      <c r="T66" s="160">
        <f t="shared" si="5"/>
        <v>0</v>
      </c>
      <c r="U66" s="158">
        <f t="shared" si="6"/>
        <v>0</v>
      </c>
      <c r="V66" s="159">
        <f>J66*各種係数!F64*各種係数!$I$16</f>
        <v>0</v>
      </c>
      <c r="W66" s="158">
        <f>P66*各種係数!F64*各種係数!$I$16</f>
        <v>0</v>
      </c>
      <c r="X66" s="158">
        <f t="shared" si="9"/>
        <v>0</v>
      </c>
      <c r="Y66" s="158">
        <f>J66*各種係数!G64*各種係数!$I$16</f>
        <v>0</v>
      </c>
      <c r="Z66" s="158">
        <f>P66*各種係数!G64*各種係数!$I$16</f>
        <v>0</v>
      </c>
      <c r="AA66" s="158">
        <f t="shared" si="10"/>
        <v>0</v>
      </c>
    </row>
    <row r="67" spans="2:27" x14ac:dyDescent="0.15">
      <c r="B67" s="36" t="s">
        <v>76</v>
      </c>
      <c r="C67" s="36" t="s">
        <v>219</v>
      </c>
      <c r="D67" s="36" t="s">
        <v>202</v>
      </c>
      <c r="E67" s="37" t="s">
        <v>149</v>
      </c>
      <c r="F67" s="154"/>
      <c r="G67" s="154"/>
      <c r="H67" s="154"/>
      <c r="I67" s="155">
        <v>1.3356376040877748E-5</v>
      </c>
      <c r="J67" s="154">
        <f t="shared" si="7"/>
        <v>0</v>
      </c>
      <c r="K67" s="156">
        <f>J67*各種係数!D65</f>
        <v>0</v>
      </c>
      <c r="L67" s="154">
        <f>J67*各種係数!E65</f>
        <v>0</v>
      </c>
      <c r="M67" s="42"/>
      <c r="N67" s="42"/>
      <c r="O67" s="157">
        <v>1.3356376040877748E-5</v>
      </c>
      <c r="P67" s="158">
        <f t="shared" si="8"/>
        <v>0</v>
      </c>
      <c r="Q67" s="159">
        <f>P67*各種係数!D65</f>
        <v>0</v>
      </c>
      <c r="R67" s="160">
        <f>P67*各種係数!E65</f>
        <v>0</v>
      </c>
      <c r="S67" s="160">
        <f t="shared" si="4"/>
        <v>0</v>
      </c>
      <c r="T67" s="160">
        <f t="shared" si="5"/>
        <v>0</v>
      </c>
      <c r="U67" s="158">
        <f t="shared" si="6"/>
        <v>0</v>
      </c>
      <c r="V67" s="159">
        <f>J67*各種係数!F65*各種係数!$I$16</f>
        <v>0</v>
      </c>
      <c r="W67" s="158">
        <f>P67*各種係数!F65*各種係数!$I$16</f>
        <v>0</v>
      </c>
      <c r="X67" s="158">
        <f t="shared" si="9"/>
        <v>0</v>
      </c>
      <c r="Y67" s="158">
        <f>J67*各種係数!G65*各種係数!$I$16</f>
        <v>0</v>
      </c>
      <c r="Z67" s="158">
        <f>P67*各種係数!G65*各種係数!$I$16</f>
        <v>0</v>
      </c>
      <c r="AA67" s="158">
        <f t="shared" si="10"/>
        <v>0</v>
      </c>
    </row>
    <row r="68" spans="2:27" x14ac:dyDescent="0.15">
      <c r="B68" s="36" t="s">
        <v>77</v>
      </c>
      <c r="C68" s="36" t="s">
        <v>219</v>
      </c>
      <c r="D68" s="36" t="s">
        <v>202</v>
      </c>
      <c r="E68" s="37" t="s">
        <v>150</v>
      </c>
      <c r="F68" s="154"/>
      <c r="G68" s="154"/>
      <c r="H68" s="154"/>
      <c r="I68" s="155">
        <v>2.8042943462990906E-4</v>
      </c>
      <c r="J68" s="154">
        <f t="shared" si="7"/>
        <v>0</v>
      </c>
      <c r="K68" s="156">
        <f>J68*各種係数!D66</f>
        <v>0</v>
      </c>
      <c r="L68" s="154">
        <f>J68*各種係数!E66</f>
        <v>0</v>
      </c>
      <c r="M68" s="42"/>
      <c r="N68" s="42"/>
      <c r="O68" s="157">
        <v>2.8042943462990906E-4</v>
      </c>
      <c r="P68" s="158">
        <f t="shared" si="8"/>
        <v>0</v>
      </c>
      <c r="Q68" s="159">
        <f>P68*各種係数!D66</f>
        <v>0</v>
      </c>
      <c r="R68" s="160">
        <f>P68*各種係数!E66</f>
        <v>0</v>
      </c>
      <c r="S68" s="160">
        <f t="shared" si="4"/>
        <v>0</v>
      </c>
      <c r="T68" s="160">
        <f t="shared" si="5"/>
        <v>0</v>
      </c>
      <c r="U68" s="158">
        <f t="shared" si="6"/>
        <v>0</v>
      </c>
      <c r="V68" s="159">
        <f>J68*各種係数!F66*各種係数!$I$16</f>
        <v>0</v>
      </c>
      <c r="W68" s="158">
        <f>P68*各種係数!F66*各種係数!$I$16</f>
        <v>0</v>
      </c>
      <c r="X68" s="158">
        <f t="shared" si="9"/>
        <v>0</v>
      </c>
      <c r="Y68" s="158">
        <f>J68*各種係数!G66*各種係数!$I$16</f>
        <v>0</v>
      </c>
      <c r="Z68" s="158">
        <f>P68*各種係数!G66*各種係数!$I$16</f>
        <v>0</v>
      </c>
      <c r="AA68" s="158">
        <f t="shared" si="10"/>
        <v>0</v>
      </c>
    </row>
    <row r="69" spans="2:27" x14ac:dyDescent="0.15">
      <c r="B69" s="49" t="s">
        <v>78</v>
      </c>
      <c r="C69" s="49" t="s">
        <v>205</v>
      </c>
      <c r="D69" s="49" t="s">
        <v>202</v>
      </c>
      <c r="E69" s="50" t="s">
        <v>151</v>
      </c>
      <c r="F69" s="154"/>
      <c r="G69" s="154"/>
      <c r="H69" s="154"/>
      <c r="I69" s="161">
        <v>2.678814380303148E-4</v>
      </c>
      <c r="J69" s="162">
        <f t="shared" si="7"/>
        <v>0</v>
      </c>
      <c r="K69" s="163">
        <f>J69*各種係数!D67</f>
        <v>0</v>
      </c>
      <c r="L69" s="162">
        <f>J69*各種係数!E67</f>
        <v>0</v>
      </c>
      <c r="M69" s="42"/>
      <c r="N69" s="42"/>
      <c r="O69" s="170">
        <v>2.678814380303148E-4</v>
      </c>
      <c r="P69" s="164">
        <f t="shared" si="8"/>
        <v>0</v>
      </c>
      <c r="Q69" s="171">
        <f>P69*各種係数!D67</f>
        <v>0</v>
      </c>
      <c r="R69" s="165">
        <f>P69*各種係数!E67</f>
        <v>0</v>
      </c>
      <c r="S69" s="165">
        <f t="shared" si="4"/>
        <v>0</v>
      </c>
      <c r="T69" s="165">
        <f t="shared" si="5"/>
        <v>0</v>
      </c>
      <c r="U69" s="164">
        <f t="shared" si="6"/>
        <v>0</v>
      </c>
      <c r="V69" s="171">
        <f>J69*各種係数!F67*各種係数!$I$16</f>
        <v>0</v>
      </c>
      <c r="W69" s="164">
        <f>P69*各種係数!F67*各種係数!$I$16</f>
        <v>0</v>
      </c>
      <c r="X69" s="164">
        <f t="shared" si="9"/>
        <v>0</v>
      </c>
      <c r="Y69" s="164">
        <f>J69*各種係数!G67*各種係数!$I$16</f>
        <v>0</v>
      </c>
      <c r="Z69" s="164">
        <f>P69*各種係数!G67*各種係数!$I$16</f>
        <v>0</v>
      </c>
      <c r="AA69" s="164">
        <f t="shared" si="10"/>
        <v>0</v>
      </c>
    </row>
    <row r="70" spans="2:27" x14ac:dyDescent="0.15">
      <c r="B70" s="36" t="s">
        <v>79</v>
      </c>
      <c r="C70" s="36" t="s">
        <v>205</v>
      </c>
      <c r="D70" s="36" t="s">
        <v>202</v>
      </c>
      <c r="E70" s="37" t="s">
        <v>386</v>
      </c>
      <c r="F70" s="154"/>
      <c r="G70" s="154"/>
      <c r="H70" s="154"/>
      <c r="I70" s="155">
        <v>2.7745379181714531E-4</v>
      </c>
      <c r="J70" s="154">
        <f t="shared" si="7"/>
        <v>0</v>
      </c>
      <c r="K70" s="156">
        <f>J70*各種係数!D68</f>
        <v>0</v>
      </c>
      <c r="L70" s="154">
        <f>J70*各種係数!E68</f>
        <v>0</v>
      </c>
      <c r="M70" s="42"/>
      <c r="N70" s="42"/>
      <c r="O70" s="166">
        <v>2.7745379181714531E-4</v>
      </c>
      <c r="P70" s="158">
        <f t="shared" si="8"/>
        <v>0</v>
      </c>
      <c r="Q70" s="167">
        <f>P70*各種係数!D68</f>
        <v>0</v>
      </c>
      <c r="R70" s="168">
        <f>P70*各種係数!E68</f>
        <v>0</v>
      </c>
      <c r="S70" s="160">
        <f t="shared" si="4"/>
        <v>0</v>
      </c>
      <c r="T70" s="160">
        <f t="shared" si="5"/>
        <v>0</v>
      </c>
      <c r="U70" s="158">
        <f t="shared" si="6"/>
        <v>0</v>
      </c>
      <c r="V70" s="167">
        <f>J70*各種係数!F68*各種係数!$I$16</f>
        <v>0</v>
      </c>
      <c r="W70" s="169">
        <f>P70*各種係数!F68*各種係数!$I$16</f>
        <v>0</v>
      </c>
      <c r="X70" s="169">
        <f t="shared" si="9"/>
        <v>0</v>
      </c>
      <c r="Y70" s="169">
        <f>J70*各種係数!G68*各種係数!$I$16</f>
        <v>0</v>
      </c>
      <c r="Z70" s="169">
        <f>P70*各種係数!G68*各種係数!$I$16</f>
        <v>0</v>
      </c>
      <c r="AA70" s="169">
        <f t="shared" si="10"/>
        <v>0</v>
      </c>
    </row>
    <row r="71" spans="2:27" x14ac:dyDescent="0.15">
      <c r="B71" s="36" t="s">
        <v>80</v>
      </c>
      <c r="C71" s="36" t="s">
        <v>220</v>
      </c>
      <c r="D71" s="36" t="s">
        <v>203</v>
      </c>
      <c r="E71" s="37" t="s">
        <v>175</v>
      </c>
      <c r="F71" s="154"/>
      <c r="G71" s="154"/>
      <c r="H71" s="154"/>
      <c r="I71" s="155">
        <v>0</v>
      </c>
      <c r="J71" s="154">
        <f t="shared" si="7"/>
        <v>0</v>
      </c>
      <c r="K71" s="156">
        <f>J71*各種係数!D69</f>
        <v>0</v>
      </c>
      <c r="L71" s="154">
        <f>J71*各種係数!E69</f>
        <v>0</v>
      </c>
      <c r="M71" s="42"/>
      <c r="N71" s="42"/>
      <c r="O71" s="157">
        <v>0</v>
      </c>
      <c r="P71" s="158">
        <f t="shared" si="8"/>
        <v>0</v>
      </c>
      <c r="Q71" s="159">
        <f>P71*各種係数!D69</f>
        <v>0</v>
      </c>
      <c r="R71" s="160">
        <f>P71*各種係数!E69</f>
        <v>0</v>
      </c>
      <c r="S71" s="160">
        <f t="shared" si="4"/>
        <v>0</v>
      </c>
      <c r="T71" s="160">
        <f t="shared" si="5"/>
        <v>0</v>
      </c>
      <c r="U71" s="158">
        <f t="shared" si="6"/>
        <v>0</v>
      </c>
      <c r="V71" s="159">
        <f>J71*各種係数!F69*各種係数!$I$16</f>
        <v>0</v>
      </c>
      <c r="W71" s="158">
        <f>P71*各種係数!F69*各種係数!$I$16</f>
        <v>0</v>
      </c>
      <c r="X71" s="158">
        <f t="shared" si="9"/>
        <v>0</v>
      </c>
      <c r="Y71" s="158">
        <f>J71*各種係数!G69*各種係数!$I$16</f>
        <v>0</v>
      </c>
      <c r="Z71" s="158">
        <f>P71*各種係数!G69*各種係数!$I$16</f>
        <v>0</v>
      </c>
      <c r="AA71" s="158">
        <f t="shared" si="10"/>
        <v>0</v>
      </c>
    </row>
    <row r="72" spans="2:27" x14ac:dyDescent="0.15">
      <c r="B72" s="36" t="s">
        <v>81</v>
      </c>
      <c r="C72" s="36" t="s">
        <v>220</v>
      </c>
      <c r="D72" s="36" t="s">
        <v>203</v>
      </c>
      <c r="E72" s="37" t="s">
        <v>152</v>
      </c>
      <c r="F72" s="154"/>
      <c r="G72" s="154"/>
      <c r="H72" s="154"/>
      <c r="I72" s="155">
        <v>3.3570972930976458E-3</v>
      </c>
      <c r="J72" s="154">
        <f t="shared" si="7"/>
        <v>0</v>
      </c>
      <c r="K72" s="156">
        <f>J72*各種係数!D70</f>
        <v>0</v>
      </c>
      <c r="L72" s="154">
        <f>J72*各種係数!E70</f>
        <v>0</v>
      </c>
      <c r="M72" s="42"/>
      <c r="N72" s="42"/>
      <c r="O72" s="157">
        <v>3.3570972930976458E-3</v>
      </c>
      <c r="P72" s="158">
        <f t="shared" si="8"/>
        <v>0</v>
      </c>
      <c r="Q72" s="159">
        <f>P72*各種係数!D70</f>
        <v>0</v>
      </c>
      <c r="R72" s="160">
        <f>P72*各種係数!E70</f>
        <v>0</v>
      </c>
      <c r="S72" s="160">
        <f t="shared" si="4"/>
        <v>0</v>
      </c>
      <c r="T72" s="160">
        <f t="shared" si="5"/>
        <v>0</v>
      </c>
      <c r="U72" s="158">
        <f t="shared" si="6"/>
        <v>0</v>
      </c>
      <c r="V72" s="159">
        <f>J72*各種係数!F70*各種係数!$I$16</f>
        <v>0</v>
      </c>
      <c r="W72" s="158">
        <f>P72*各種係数!F70*各種係数!$I$16</f>
        <v>0</v>
      </c>
      <c r="X72" s="158">
        <f t="shared" si="9"/>
        <v>0</v>
      </c>
      <c r="Y72" s="158">
        <f>J72*各種係数!G70*各種係数!$I$16</f>
        <v>0</v>
      </c>
      <c r="Z72" s="158">
        <f>P72*各種係数!G70*各種係数!$I$16</f>
        <v>0</v>
      </c>
      <c r="AA72" s="158">
        <f t="shared" si="10"/>
        <v>0</v>
      </c>
    </row>
    <row r="73" spans="2:27" x14ac:dyDescent="0.15">
      <c r="B73" s="36" t="s">
        <v>82</v>
      </c>
      <c r="C73" s="36" t="s">
        <v>220</v>
      </c>
      <c r="D73" s="36" t="s">
        <v>203</v>
      </c>
      <c r="E73" s="37" t="s">
        <v>387</v>
      </c>
      <c r="F73" s="154"/>
      <c r="G73" s="154"/>
      <c r="H73" s="154"/>
      <c r="I73" s="155">
        <v>0</v>
      </c>
      <c r="J73" s="154">
        <f t="shared" si="7"/>
        <v>0</v>
      </c>
      <c r="K73" s="156">
        <f>J73*各種係数!D71</f>
        <v>0</v>
      </c>
      <c r="L73" s="154">
        <f>J73*各種係数!E71</f>
        <v>0</v>
      </c>
      <c r="M73" s="42"/>
      <c r="N73" s="42"/>
      <c r="O73" s="157">
        <v>0</v>
      </c>
      <c r="P73" s="158">
        <f t="shared" si="8"/>
        <v>0</v>
      </c>
      <c r="Q73" s="159">
        <f>P73*各種係数!D71</f>
        <v>0</v>
      </c>
      <c r="R73" s="160">
        <f>P73*各種係数!E71</f>
        <v>0</v>
      </c>
      <c r="S73" s="160">
        <f t="shared" si="4"/>
        <v>0</v>
      </c>
      <c r="T73" s="160">
        <f t="shared" si="5"/>
        <v>0</v>
      </c>
      <c r="U73" s="158">
        <f t="shared" si="6"/>
        <v>0</v>
      </c>
      <c r="V73" s="159">
        <f>J73*各種係数!F71*各種係数!$I$16</f>
        <v>0</v>
      </c>
      <c r="W73" s="158">
        <f>P73*各種係数!F71*各種係数!$I$16</f>
        <v>0</v>
      </c>
      <c r="X73" s="158">
        <f t="shared" si="9"/>
        <v>0</v>
      </c>
      <c r="Y73" s="158">
        <f>J73*各種係数!G71*各種係数!$I$16</f>
        <v>0</v>
      </c>
      <c r="Z73" s="158">
        <f>P73*各種係数!G71*各種係数!$I$16</f>
        <v>0</v>
      </c>
      <c r="AA73" s="158">
        <f t="shared" si="10"/>
        <v>0</v>
      </c>
    </row>
    <row r="74" spans="2:27" x14ac:dyDescent="0.15">
      <c r="B74" s="36" t="s">
        <v>83</v>
      </c>
      <c r="C74" s="36" t="s">
        <v>220</v>
      </c>
      <c r="D74" s="36" t="s">
        <v>203</v>
      </c>
      <c r="E74" s="37" t="s">
        <v>388</v>
      </c>
      <c r="F74" s="154"/>
      <c r="G74" s="154"/>
      <c r="H74" s="154"/>
      <c r="I74" s="161">
        <v>0</v>
      </c>
      <c r="J74" s="162">
        <f t="shared" ref="J74:J105" si="11">H$117*I74</f>
        <v>0</v>
      </c>
      <c r="K74" s="163">
        <f>J74*各種係数!D72</f>
        <v>0</v>
      </c>
      <c r="L74" s="162">
        <f>J74*各種係数!E72</f>
        <v>0</v>
      </c>
      <c r="M74" s="42"/>
      <c r="N74" s="42"/>
      <c r="O74" s="170">
        <v>0</v>
      </c>
      <c r="P74" s="164">
        <f t="shared" ref="P74:P105" si="12">N$117*O74</f>
        <v>0</v>
      </c>
      <c r="Q74" s="171">
        <f>P74*各種係数!D72</f>
        <v>0</v>
      </c>
      <c r="R74" s="165">
        <f>P74*各種係数!E72</f>
        <v>0</v>
      </c>
      <c r="S74" s="165">
        <f t="shared" si="4"/>
        <v>0</v>
      </c>
      <c r="T74" s="165">
        <f t="shared" si="5"/>
        <v>0</v>
      </c>
      <c r="U74" s="164">
        <f t="shared" si="6"/>
        <v>0</v>
      </c>
      <c r="V74" s="171">
        <f>J74*各種係数!F72*各種係数!$I$16</f>
        <v>0</v>
      </c>
      <c r="W74" s="164">
        <f>P74*各種係数!F72*各種係数!$I$16</f>
        <v>0</v>
      </c>
      <c r="X74" s="164">
        <f t="shared" ref="X74:X105" si="13">SUM(V74:W74)</f>
        <v>0</v>
      </c>
      <c r="Y74" s="164">
        <f>J74*各種係数!G72*各種係数!$I$16</f>
        <v>0</v>
      </c>
      <c r="Z74" s="164">
        <f>P74*各種係数!G72*各種係数!$I$16</f>
        <v>0</v>
      </c>
      <c r="AA74" s="164">
        <f t="shared" ref="AA74:AA105" si="14">SUM(Y74:Z74)</f>
        <v>0</v>
      </c>
    </row>
    <row r="75" spans="2:27" x14ac:dyDescent="0.15">
      <c r="B75" s="46" t="s">
        <v>84</v>
      </c>
      <c r="C75" s="46" t="s">
        <v>221</v>
      </c>
      <c r="D75" s="46" t="s">
        <v>204</v>
      </c>
      <c r="E75" s="47" t="s">
        <v>153</v>
      </c>
      <c r="F75" s="154"/>
      <c r="G75" s="154"/>
      <c r="H75" s="154"/>
      <c r="I75" s="155">
        <v>1.4387352785178553E-2</v>
      </c>
      <c r="J75" s="154">
        <f t="shared" si="11"/>
        <v>0</v>
      </c>
      <c r="K75" s="156">
        <f>J75*各種係数!D73</f>
        <v>0</v>
      </c>
      <c r="L75" s="154">
        <f>J75*各種係数!E73</f>
        <v>0</v>
      </c>
      <c r="M75" s="42"/>
      <c r="N75" s="42"/>
      <c r="O75" s="166">
        <v>1.4387352785178553E-2</v>
      </c>
      <c r="P75" s="158">
        <f t="shared" si="12"/>
        <v>0</v>
      </c>
      <c r="Q75" s="167">
        <f>P75*各種係数!D73</f>
        <v>0</v>
      </c>
      <c r="R75" s="168">
        <f>P75*各種係数!E73</f>
        <v>0</v>
      </c>
      <c r="S75" s="160">
        <f t="shared" ref="S75:S116" si="15">J75+P75</f>
        <v>0</v>
      </c>
      <c r="T75" s="160">
        <f t="shared" ref="T75:T116" si="16">K75+Q75</f>
        <v>0</v>
      </c>
      <c r="U75" s="158">
        <f t="shared" ref="U75:U116" si="17">L75+R75</f>
        <v>0</v>
      </c>
      <c r="V75" s="167">
        <f>J75*各種係数!F73*各種係数!$I$16</f>
        <v>0</v>
      </c>
      <c r="W75" s="169">
        <f>P75*各種係数!F73*各種係数!$I$16</f>
        <v>0</v>
      </c>
      <c r="X75" s="169">
        <f t="shared" si="13"/>
        <v>0</v>
      </c>
      <c r="Y75" s="169">
        <f>J75*各種係数!G73*各種係数!$I$16</f>
        <v>0</v>
      </c>
      <c r="Z75" s="169">
        <f>P75*各種係数!G73*各種係数!$I$16</f>
        <v>0</v>
      </c>
      <c r="AA75" s="169">
        <f t="shared" si="14"/>
        <v>0</v>
      </c>
    </row>
    <row r="76" spans="2:27" x14ac:dyDescent="0.15">
      <c r="B76" s="36" t="s">
        <v>85</v>
      </c>
      <c r="C76" s="36" t="s">
        <v>221</v>
      </c>
      <c r="D76" s="36" t="s">
        <v>204</v>
      </c>
      <c r="E76" s="37" t="s">
        <v>154</v>
      </c>
      <c r="F76" s="154"/>
      <c r="G76" s="154"/>
      <c r="H76" s="154"/>
      <c r="I76" s="155">
        <v>2.7440769142732407E-3</v>
      </c>
      <c r="J76" s="154">
        <f t="shared" si="11"/>
        <v>0</v>
      </c>
      <c r="K76" s="156">
        <f>J76*各種係数!D74</f>
        <v>0</v>
      </c>
      <c r="L76" s="154">
        <f>J76*各種係数!E74</f>
        <v>0</v>
      </c>
      <c r="M76" s="42"/>
      <c r="N76" s="42"/>
      <c r="O76" s="157">
        <v>2.7440769142732407E-3</v>
      </c>
      <c r="P76" s="158">
        <f t="shared" si="12"/>
        <v>0</v>
      </c>
      <c r="Q76" s="159">
        <f>P76*各種係数!D74</f>
        <v>0</v>
      </c>
      <c r="R76" s="160">
        <f>P76*各種係数!E74</f>
        <v>0</v>
      </c>
      <c r="S76" s="160">
        <f t="shared" si="15"/>
        <v>0</v>
      </c>
      <c r="T76" s="160">
        <f t="shared" si="16"/>
        <v>0</v>
      </c>
      <c r="U76" s="158">
        <f t="shared" si="17"/>
        <v>0</v>
      </c>
      <c r="V76" s="159">
        <f>J76*各種係数!F74*各種係数!$I$16</f>
        <v>0</v>
      </c>
      <c r="W76" s="158">
        <f>P76*各種係数!F74*各種係数!$I$16</f>
        <v>0</v>
      </c>
      <c r="X76" s="158">
        <f t="shared" si="13"/>
        <v>0</v>
      </c>
      <c r="Y76" s="158">
        <f>J76*各種係数!G74*各種係数!$I$16</f>
        <v>0</v>
      </c>
      <c r="Z76" s="158">
        <f>P76*各種係数!G74*各種係数!$I$16</f>
        <v>0</v>
      </c>
      <c r="AA76" s="158">
        <f t="shared" si="14"/>
        <v>0</v>
      </c>
    </row>
    <row r="77" spans="2:27" x14ac:dyDescent="0.15">
      <c r="B77" s="36" t="s">
        <v>86</v>
      </c>
      <c r="C77" s="36" t="s">
        <v>222</v>
      </c>
      <c r="D77" s="36" t="s">
        <v>204</v>
      </c>
      <c r="E77" s="37" t="s">
        <v>155</v>
      </c>
      <c r="F77" s="154"/>
      <c r="G77" s="154"/>
      <c r="H77" s="154"/>
      <c r="I77" s="155">
        <v>6.1963995796061851E-3</v>
      </c>
      <c r="J77" s="154">
        <f t="shared" si="11"/>
        <v>0</v>
      </c>
      <c r="K77" s="156">
        <f>J77*各種係数!D75</f>
        <v>0</v>
      </c>
      <c r="L77" s="154">
        <f>J77*各種係数!E75</f>
        <v>0</v>
      </c>
      <c r="M77" s="42"/>
      <c r="N77" s="42"/>
      <c r="O77" s="157">
        <v>6.1963995796061851E-3</v>
      </c>
      <c r="P77" s="158">
        <f t="shared" si="12"/>
        <v>0</v>
      </c>
      <c r="Q77" s="159">
        <f>P77*各種係数!D75</f>
        <v>0</v>
      </c>
      <c r="R77" s="160">
        <f>P77*各種係数!E75</f>
        <v>0</v>
      </c>
      <c r="S77" s="160">
        <f t="shared" si="15"/>
        <v>0</v>
      </c>
      <c r="T77" s="160">
        <f t="shared" si="16"/>
        <v>0</v>
      </c>
      <c r="U77" s="158">
        <f t="shared" si="17"/>
        <v>0</v>
      </c>
      <c r="V77" s="159">
        <f>J77*各種係数!F75*各種係数!$I$16</f>
        <v>0</v>
      </c>
      <c r="W77" s="158">
        <f>P77*各種係数!F75*各種係数!$I$16</f>
        <v>0</v>
      </c>
      <c r="X77" s="158">
        <f t="shared" si="13"/>
        <v>0</v>
      </c>
      <c r="Y77" s="158">
        <f>J77*各種係数!G75*各種係数!$I$16</f>
        <v>0</v>
      </c>
      <c r="Z77" s="158">
        <f>P77*各種係数!G75*各種係数!$I$16</f>
        <v>0</v>
      </c>
      <c r="AA77" s="158">
        <f t="shared" si="14"/>
        <v>0</v>
      </c>
    </row>
    <row r="78" spans="2:27" x14ac:dyDescent="0.15">
      <c r="B78" s="36" t="s">
        <v>87</v>
      </c>
      <c r="C78" s="36" t="s">
        <v>223</v>
      </c>
      <c r="D78" s="36" t="s">
        <v>212</v>
      </c>
      <c r="E78" s="37" t="s">
        <v>156</v>
      </c>
      <c r="F78" s="154"/>
      <c r="G78" s="154"/>
      <c r="H78" s="154"/>
      <c r="I78" s="155">
        <v>1.0947855891304023E-3</v>
      </c>
      <c r="J78" s="154">
        <f t="shared" si="11"/>
        <v>0</v>
      </c>
      <c r="K78" s="156">
        <f>J78*各種係数!D76</f>
        <v>0</v>
      </c>
      <c r="L78" s="154">
        <f>J78*各種係数!E76</f>
        <v>0</v>
      </c>
      <c r="M78" s="42"/>
      <c r="N78" s="42"/>
      <c r="O78" s="157">
        <v>1.0947855891304023E-3</v>
      </c>
      <c r="P78" s="158">
        <f t="shared" si="12"/>
        <v>0</v>
      </c>
      <c r="Q78" s="159">
        <f>P78*各種係数!D76</f>
        <v>0</v>
      </c>
      <c r="R78" s="160">
        <f>P78*各種係数!E76</f>
        <v>0</v>
      </c>
      <c r="S78" s="160">
        <f t="shared" si="15"/>
        <v>0</v>
      </c>
      <c r="T78" s="160">
        <f t="shared" si="16"/>
        <v>0</v>
      </c>
      <c r="U78" s="158">
        <f t="shared" si="17"/>
        <v>0</v>
      </c>
      <c r="V78" s="159">
        <f>J78*各種係数!F76*各種係数!$I$16</f>
        <v>0</v>
      </c>
      <c r="W78" s="158">
        <f>P78*各種係数!F76*各種係数!$I$16</f>
        <v>0</v>
      </c>
      <c r="X78" s="158">
        <f t="shared" si="13"/>
        <v>0</v>
      </c>
      <c r="Y78" s="158">
        <f>J78*各種係数!G76*各種係数!$I$16</f>
        <v>0</v>
      </c>
      <c r="Z78" s="158">
        <f>P78*各種係数!G76*各種係数!$I$16</f>
        <v>0</v>
      </c>
      <c r="AA78" s="158">
        <f t="shared" si="14"/>
        <v>0</v>
      </c>
    </row>
    <row r="79" spans="2:27" x14ac:dyDescent="0.15">
      <c r="B79" s="49" t="s">
        <v>88</v>
      </c>
      <c r="C79" s="49" t="s">
        <v>224</v>
      </c>
      <c r="D79" s="49" t="s">
        <v>206</v>
      </c>
      <c r="E79" s="50" t="s">
        <v>157</v>
      </c>
      <c r="F79" s="154"/>
      <c r="G79" s="154"/>
      <c r="H79" s="154"/>
      <c r="I79" s="161">
        <v>6.9389828751103569E-2</v>
      </c>
      <c r="J79" s="162">
        <f t="shared" si="11"/>
        <v>0</v>
      </c>
      <c r="K79" s="163">
        <f>J79*各種係数!D77</f>
        <v>0</v>
      </c>
      <c r="L79" s="162">
        <f>J79*各種係数!E77</f>
        <v>0</v>
      </c>
      <c r="M79" s="42"/>
      <c r="N79" s="42"/>
      <c r="O79" s="170">
        <v>6.9389828751103569E-2</v>
      </c>
      <c r="P79" s="164">
        <f t="shared" si="12"/>
        <v>0</v>
      </c>
      <c r="Q79" s="171">
        <f>P79*各種係数!D77</f>
        <v>0</v>
      </c>
      <c r="R79" s="165">
        <f>P79*各種係数!E77</f>
        <v>0</v>
      </c>
      <c r="S79" s="165">
        <f t="shared" si="15"/>
        <v>0</v>
      </c>
      <c r="T79" s="165">
        <f t="shared" si="16"/>
        <v>0</v>
      </c>
      <c r="U79" s="164">
        <f t="shared" si="17"/>
        <v>0</v>
      </c>
      <c r="V79" s="171">
        <f>J79*各種係数!F77*各種係数!$I$16</f>
        <v>0</v>
      </c>
      <c r="W79" s="164">
        <f>P79*各種係数!F77*各種係数!$I$16</f>
        <v>0</v>
      </c>
      <c r="X79" s="164">
        <f t="shared" si="13"/>
        <v>0</v>
      </c>
      <c r="Y79" s="164">
        <f>J79*各種係数!G77*各種係数!$I$16</f>
        <v>0</v>
      </c>
      <c r="Z79" s="164">
        <f>P79*各種係数!G77*各種係数!$I$16</f>
        <v>0</v>
      </c>
      <c r="AA79" s="164">
        <f t="shared" si="14"/>
        <v>0</v>
      </c>
    </row>
    <row r="80" spans="2:27" x14ac:dyDescent="0.15">
      <c r="B80" s="36" t="s">
        <v>89</v>
      </c>
      <c r="C80" s="36" t="s">
        <v>225</v>
      </c>
      <c r="D80" s="36" t="s">
        <v>207</v>
      </c>
      <c r="E80" s="37" t="s">
        <v>158</v>
      </c>
      <c r="F80" s="154"/>
      <c r="G80" s="154"/>
      <c r="H80" s="154"/>
      <c r="I80" s="155">
        <v>4.7175911099294199E-2</v>
      </c>
      <c r="J80" s="154">
        <f t="shared" si="11"/>
        <v>0</v>
      </c>
      <c r="K80" s="156">
        <f>J80*各種係数!D78</f>
        <v>0</v>
      </c>
      <c r="L80" s="154">
        <f>J80*各種係数!E78</f>
        <v>0</v>
      </c>
      <c r="M80" s="42"/>
      <c r="N80" s="42"/>
      <c r="O80" s="166">
        <v>4.7175911099294199E-2</v>
      </c>
      <c r="P80" s="158">
        <f t="shared" si="12"/>
        <v>0</v>
      </c>
      <c r="Q80" s="167">
        <f>P80*各種係数!D78</f>
        <v>0</v>
      </c>
      <c r="R80" s="168">
        <f>P80*各種係数!E78</f>
        <v>0</v>
      </c>
      <c r="S80" s="160">
        <f t="shared" si="15"/>
        <v>0</v>
      </c>
      <c r="T80" s="160">
        <f t="shared" si="16"/>
        <v>0</v>
      </c>
      <c r="U80" s="158">
        <f t="shared" si="17"/>
        <v>0</v>
      </c>
      <c r="V80" s="167">
        <f>J80*各種係数!F78*各種係数!$I$16</f>
        <v>0</v>
      </c>
      <c r="W80" s="169">
        <f>P80*各種係数!F78*各種係数!$I$16</f>
        <v>0</v>
      </c>
      <c r="X80" s="169">
        <f t="shared" si="13"/>
        <v>0</v>
      </c>
      <c r="Y80" s="169">
        <f>J80*各種係数!G78*各種係数!$I$16</f>
        <v>0</v>
      </c>
      <c r="Z80" s="169">
        <f>P80*各種係数!G78*各種係数!$I$16</f>
        <v>0</v>
      </c>
      <c r="AA80" s="169">
        <f t="shared" si="14"/>
        <v>0</v>
      </c>
    </row>
    <row r="81" spans="2:27" x14ac:dyDescent="0.15">
      <c r="B81" s="36" t="s">
        <v>90</v>
      </c>
      <c r="C81" s="36" t="s">
        <v>226</v>
      </c>
      <c r="D81" s="36" t="s">
        <v>208</v>
      </c>
      <c r="E81" s="37" t="s">
        <v>159</v>
      </c>
      <c r="F81" s="154"/>
      <c r="G81" s="154"/>
      <c r="H81" s="154"/>
      <c r="I81" s="155">
        <v>8.026858375769717E-3</v>
      </c>
      <c r="J81" s="154">
        <f t="shared" si="11"/>
        <v>0</v>
      </c>
      <c r="K81" s="156">
        <f>J81*各種係数!D79</f>
        <v>0</v>
      </c>
      <c r="L81" s="154">
        <f>J81*各種係数!E79</f>
        <v>0</v>
      </c>
      <c r="M81" s="42"/>
      <c r="N81" s="42"/>
      <c r="O81" s="157">
        <v>8.026858375769717E-3</v>
      </c>
      <c r="P81" s="158">
        <f t="shared" si="12"/>
        <v>0</v>
      </c>
      <c r="Q81" s="159">
        <f>P81*各種係数!D79</f>
        <v>0</v>
      </c>
      <c r="R81" s="160">
        <f>P81*各種係数!E79</f>
        <v>0</v>
      </c>
      <c r="S81" s="160">
        <f t="shared" si="15"/>
        <v>0</v>
      </c>
      <c r="T81" s="160">
        <f t="shared" si="16"/>
        <v>0</v>
      </c>
      <c r="U81" s="158">
        <f t="shared" si="17"/>
        <v>0</v>
      </c>
      <c r="V81" s="159">
        <f>J81*各種係数!F79*各種係数!$I$16</f>
        <v>0</v>
      </c>
      <c r="W81" s="158">
        <f>P81*各種係数!F79*各種係数!$I$16</f>
        <v>0</v>
      </c>
      <c r="X81" s="158">
        <f t="shared" si="13"/>
        <v>0</v>
      </c>
      <c r="Y81" s="158">
        <f>J81*各種係数!G79*各種係数!$I$16</f>
        <v>0</v>
      </c>
      <c r="Z81" s="158">
        <f>P81*各種係数!G79*各種係数!$I$16</f>
        <v>0</v>
      </c>
      <c r="AA81" s="158">
        <f t="shared" si="14"/>
        <v>0</v>
      </c>
    </row>
    <row r="82" spans="2:27" x14ac:dyDescent="0.15">
      <c r="B82" s="36" t="s">
        <v>91</v>
      </c>
      <c r="C82" s="36" t="s">
        <v>226</v>
      </c>
      <c r="D82" s="36" t="s">
        <v>208</v>
      </c>
      <c r="E82" s="37" t="s">
        <v>176</v>
      </c>
      <c r="F82" s="154"/>
      <c r="G82" s="154"/>
      <c r="H82" s="154"/>
      <c r="I82" s="155">
        <v>3.4204982276684434E-2</v>
      </c>
      <c r="J82" s="154">
        <f t="shared" si="11"/>
        <v>0</v>
      </c>
      <c r="K82" s="156">
        <f>J82*各種係数!D80</f>
        <v>0</v>
      </c>
      <c r="L82" s="154">
        <f>J82*各種係数!E80</f>
        <v>0</v>
      </c>
      <c r="M82" s="42"/>
      <c r="N82" s="42"/>
      <c r="O82" s="157">
        <v>3.4204982276684434E-2</v>
      </c>
      <c r="P82" s="158">
        <f t="shared" si="12"/>
        <v>0</v>
      </c>
      <c r="Q82" s="159">
        <f>P82*各種係数!D80</f>
        <v>0</v>
      </c>
      <c r="R82" s="160">
        <f>P82*各種係数!E80</f>
        <v>0</v>
      </c>
      <c r="S82" s="160">
        <f t="shared" si="15"/>
        <v>0</v>
      </c>
      <c r="T82" s="160">
        <f t="shared" si="16"/>
        <v>0</v>
      </c>
      <c r="U82" s="158">
        <f t="shared" si="17"/>
        <v>0</v>
      </c>
      <c r="V82" s="159">
        <f>J82*各種係数!F80*各種係数!$I$16</f>
        <v>0</v>
      </c>
      <c r="W82" s="158">
        <f>P82*各種係数!F80*各種係数!$I$16</f>
        <v>0</v>
      </c>
      <c r="X82" s="158">
        <f t="shared" si="13"/>
        <v>0</v>
      </c>
      <c r="Y82" s="158">
        <f>J82*各種係数!G80*各種係数!$I$16</f>
        <v>0</v>
      </c>
      <c r="Z82" s="158">
        <f>P82*各種係数!G80*各種係数!$I$16</f>
        <v>0</v>
      </c>
      <c r="AA82" s="158">
        <f t="shared" si="14"/>
        <v>0</v>
      </c>
    </row>
    <row r="83" spans="2:27" x14ac:dyDescent="0.15">
      <c r="B83" s="36" t="s">
        <v>92</v>
      </c>
      <c r="C83" s="36" t="s">
        <v>226</v>
      </c>
      <c r="D83" s="36" t="s">
        <v>208</v>
      </c>
      <c r="E83" s="37" t="s">
        <v>389</v>
      </c>
      <c r="F83" s="154"/>
      <c r="G83" s="154"/>
      <c r="H83" s="154"/>
      <c r="I83" s="155">
        <v>0.22158798607972496</v>
      </c>
      <c r="J83" s="154">
        <f t="shared" si="11"/>
        <v>0</v>
      </c>
      <c r="K83" s="156">
        <f>J83*各種係数!D81</f>
        <v>0</v>
      </c>
      <c r="L83" s="154">
        <f>J83*各種係数!E81</f>
        <v>0</v>
      </c>
      <c r="M83" s="42"/>
      <c r="N83" s="42"/>
      <c r="O83" s="157">
        <v>0.22158798607972496</v>
      </c>
      <c r="P83" s="158">
        <f t="shared" si="12"/>
        <v>0</v>
      </c>
      <c r="Q83" s="159">
        <f>P83*各種係数!D81</f>
        <v>0</v>
      </c>
      <c r="R83" s="160">
        <f>P83*各種係数!E81</f>
        <v>0</v>
      </c>
      <c r="S83" s="160">
        <f t="shared" si="15"/>
        <v>0</v>
      </c>
      <c r="T83" s="160">
        <f t="shared" si="16"/>
        <v>0</v>
      </c>
      <c r="U83" s="158">
        <f t="shared" si="17"/>
        <v>0</v>
      </c>
      <c r="V83" s="159">
        <f>J83*各種係数!F81*各種係数!$I$16</f>
        <v>0</v>
      </c>
      <c r="W83" s="158">
        <f>P83*各種係数!F81*各種係数!$I$16</f>
        <v>0</v>
      </c>
      <c r="X83" s="158">
        <f t="shared" si="13"/>
        <v>0</v>
      </c>
      <c r="Y83" s="158">
        <f>J83*各種係数!G81*各種係数!$I$16</f>
        <v>0</v>
      </c>
      <c r="Z83" s="158">
        <f>P83*各種係数!G81*各種係数!$I$16</f>
        <v>0</v>
      </c>
      <c r="AA83" s="158">
        <f t="shared" si="14"/>
        <v>0</v>
      </c>
    </row>
    <row r="84" spans="2:27" x14ac:dyDescent="0.15">
      <c r="B84" s="36" t="s">
        <v>93</v>
      </c>
      <c r="C84" s="36" t="s">
        <v>227</v>
      </c>
      <c r="D84" s="36" t="s">
        <v>209</v>
      </c>
      <c r="E84" s="37" t="s">
        <v>160</v>
      </c>
      <c r="F84" s="154"/>
      <c r="G84" s="154"/>
      <c r="H84" s="154"/>
      <c r="I84" s="161">
        <v>6.3963498082218965E-3</v>
      </c>
      <c r="J84" s="162">
        <f t="shared" si="11"/>
        <v>0</v>
      </c>
      <c r="K84" s="163">
        <f>J84*各種係数!D82</f>
        <v>0</v>
      </c>
      <c r="L84" s="162">
        <f>J84*各種係数!E82</f>
        <v>0</v>
      </c>
      <c r="M84" s="42"/>
      <c r="N84" s="42"/>
      <c r="O84" s="170">
        <v>6.3963498082218965E-3</v>
      </c>
      <c r="P84" s="164">
        <f t="shared" si="12"/>
        <v>0</v>
      </c>
      <c r="Q84" s="171">
        <f>P84*各種係数!D82</f>
        <v>0</v>
      </c>
      <c r="R84" s="165">
        <f>P84*各種係数!E82</f>
        <v>0</v>
      </c>
      <c r="S84" s="165">
        <f t="shared" si="15"/>
        <v>0</v>
      </c>
      <c r="T84" s="165">
        <f t="shared" si="16"/>
        <v>0</v>
      </c>
      <c r="U84" s="164">
        <f t="shared" si="17"/>
        <v>0</v>
      </c>
      <c r="V84" s="171">
        <f>J84*各種係数!F82*各種係数!$I$16</f>
        <v>0</v>
      </c>
      <c r="W84" s="164">
        <f>P84*各種係数!F82*各種係数!$I$16</f>
        <v>0</v>
      </c>
      <c r="X84" s="164">
        <f t="shared" si="13"/>
        <v>0</v>
      </c>
      <c r="Y84" s="164">
        <f>J84*各種係数!G82*各種係数!$I$16</f>
        <v>0</v>
      </c>
      <c r="Z84" s="164">
        <f>P84*各種係数!G82*各種係数!$I$16</f>
        <v>0</v>
      </c>
      <c r="AA84" s="164">
        <f t="shared" si="14"/>
        <v>0</v>
      </c>
    </row>
    <row r="85" spans="2:27" x14ac:dyDescent="0.15">
      <c r="B85" s="46" t="s">
        <v>94</v>
      </c>
      <c r="C85" s="46" t="s">
        <v>227</v>
      </c>
      <c r="D85" s="46" t="s">
        <v>209</v>
      </c>
      <c r="E85" s="47" t="s">
        <v>390</v>
      </c>
      <c r="F85" s="154"/>
      <c r="G85" s="154"/>
      <c r="H85" s="154"/>
      <c r="I85" s="155">
        <v>4.353058427451548E-3</v>
      </c>
      <c r="J85" s="154">
        <f t="shared" si="11"/>
        <v>0</v>
      </c>
      <c r="K85" s="156">
        <f>J85*各種係数!D83</f>
        <v>0</v>
      </c>
      <c r="L85" s="154">
        <f>J85*各種係数!E83</f>
        <v>0</v>
      </c>
      <c r="M85" s="42"/>
      <c r="N85" s="42"/>
      <c r="O85" s="166">
        <v>4.353058427451548E-3</v>
      </c>
      <c r="P85" s="158">
        <f t="shared" si="12"/>
        <v>0</v>
      </c>
      <c r="Q85" s="167">
        <f>P85*各種係数!D83</f>
        <v>0</v>
      </c>
      <c r="R85" s="168">
        <f>P85*各種係数!E83</f>
        <v>0</v>
      </c>
      <c r="S85" s="160">
        <f t="shared" si="15"/>
        <v>0</v>
      </c>
      <c r="T85" s="160">
        <f t="shared" si="16"/>
        <v>0</v>
      </c>
      <c r="U85" s="158">
        <f t="shared" si="17"/>
        <v>0</v>
      </c>
      <c r="V85" s="167">
        <f>J85*各種係数!F83*各種係数!$I$16</f>
        <v>0</v>
      </c>
      <c r="W85" s="169">
        <f>P85*各種係数!F83*各種係数!$I$16</f>
        <v>0</v>
      </c>
      <c r="X85" s="169">
        <f t="shared" si="13"/>
        <v>0</v>
      </c>
      <c r="Y85" s="169">
        <f>J85*各種係数!G83*各種係数!$I$16</f>
        <v>0</v>
      </c>
      <c r="Z85" s="169">
        <f>P85*各種係数!G83*各種係数!$I$16</f>
        <v>0</v>
      </c>
      <c r="AA85" s="169">
        <f t="shared" si="14"/>
        <v>0</v>
      </c>
    </row>
    <row r="86" spans="2:27" x14ac:dyDescent="0.15">
      <c r="B86" s="36" t="s">
        <v>95</v>
      </c>
      <c r="C86" s="36" t="s">
        <v>227</v>
      </c>
      <c r="D86" s="36" t="s">
        <v>209</v>
      </c>
      <c r="E86" s="37" t="s">
        <v>177</v>
      </c>
      <c r="F86" s="154"/>
      <c r="G86" s="154"/>
      <c r="H86" s="154"/>
      <c r="I86" s="155">
        <v>4.8965723049347147E-3</v>
      </c>
      <c r="J86" s="154">
        <f t="shared" si="11"/>
        <v>0</v>
      </c>
      <c r="K86" s="156">
        <f>J86*各種係数!D84</f>
        <v>0</v>
      </c>
      <c r="L86" s="154">
        <f>J86*各種係数!E84</f>
        <v>0</v>
      </c>
      <c r="M86" s="42"/>
      <c r="N86" s="42"/>
      <c r="O86" s="157">
        <v>4.8965723049347147E-3</v>
      </c>
      <c r="P86" s="158">
        <f t="shared" si="12"/>
        <v>0</v>
      </c>
      <c r="Q86" s="159">
        <f>P86*各種係数!D84</f>
        <v>0</v>
      </c>
      <c r="R86" s="160">
        <f>P86*各種係数!E84</f>
        <v>0</v>
      </c>
      <c r="S86" s="160">
        <f t="shared" si="15"/>
        <v>0</v>
      </c>
      <c r="T86" s="160">
        <f t="shared" si="16"/>
        <v>0</v>
      </c>
      <c r="U86" s="158">
        <f t="shared" si="17"/>
        <v>0</v>
      </c>
      <c r="V86" s="159">
        <f>J86*各種係数!F84*各種係数!$I$16</f>
        <v>0</v>
      </c>
      <c r="W86" s="158">
        <f>P86*各種係数!F84*各種係数!$I$16</f>
        <v>0</v>
      </c>
      <c r="X86" s="158">
        <f t="shared" si="13"/>
        <v>0</v>
      </c>
      <c r="Y86" s="158">
        <f>J86*各種係数!G84*各種係数!$I$16</f>
        <v>0</v>
      </c>
      <c r="Z86" s="158">
        <f>P86*各種係数!G84*各種係数!$I$16</f>
        <v>0</v>
      </c>
      <c r="AA86" s="158">
        <f t="shared" si="14"/>
        <v>0</v>
      </c>
    </row>
    <row r="87" spans="2:27" x14ac:dyDescent="0.15">
      <c r="B87" s="36" t="s">
        <v>96</v>
      </c>
      <c r="C87" s="36" t="s">
        <v>227</v>
      </c>
      <c r="D87" s="36" t="s">
        <v>209</v>
      </c>
      <c r="E87" s="37" t="s">
        <v>161</v>
      </c>
      <c r="F87" s="154"/>
      <c r="G87" s="154"/>
      <c r="H87" s="154"/>
      <c r="I87" s="155">
        <v>5.8404205708581183E-5</v>
      </c>
      <c r="J87" s="154">
        <f t="shared" si="11"/>
        <v>0</v>
      </c>
      <c r="K87" s="156">
        <f>J87*各種係数!D85</f>
        <v>0</v>
      </c>
      <c r="L87" s="154">
        <f>J87*各種係数!E85</f>
        <v>0</v>
      </c>
      <c r="M87" s="42"/>
      <c r="N87" s="42"/>
      <c r="O87" s="157">
        <v>5.8404205708581183E-5</v>
      </c>
      <c r="P87" s="158">
        <f t="shared" si="12"/>
        <v>0</v>
      </c>
      <c r="Q87" s="159">
        <f>P87*各種係数!D85</f>
        <v>0</v>
      </c>
      <c r="R87" s="160">
        <f>P87*各種係数!E85</f>
        <v>0</v>
      </c>
      <c r="S87" s="160">
        <f t="shared" si="15"/>
        <v>0</v>
      </c>
      <c r="T87" s="160">
        <f t="shared" si="16"/>
        <v>0</v>
      </c>
      <c r="U87" s="158">
        <f t="shared" si="17"/>
        <v>0</v>
      </c>
      <c r="V87" s="159">
        <f>J87*各種係数!F85*各種係数!$I$16</f>
        <v>0</v>
      </c>
      <c r="W87" s="158">
        <f>P87*各種係数!F85*各種係数!$I$16</f>
        <v>0</v>
      </c>
      <c r="X87" s="158">
        <f t="shared" si="13"/>
        <v>0</v>
      </c>
      <c r="Y87" s="158">
        <f>J87*各種係数!G85*各種係数!$I$16</f>
        <v>0</v>
      </c>
      <c r="Z87" s="158">
        <f>P87*各種係数!G85*各種係数!$I$16</f>
        <v>0</v>
      </c>
      <c r="AA87" s="158">
        <f t="shared" si="14"/>
        <v>0</v>
      </c>
    </row>
    <row r="88" spans="2:27" x14ac:dyDescent="0.15">
      <c r="B88" s="36" t="s">
        <v>97</v>
      </c>
      <c r="C88" s="36" t="s">
        <v>227</v>
      </c>
      <c r="D88" s="36" t="s">
        <v>209</v>
      </c>
      <c r="E88" s="37" t="s">
        <v>162</v>
      </c>
      <c r="F88" s="154"/>
      <c r="G88" s="154"/>
      <c r="H88" s="154"/>
      <c r="I88" s="155">
        <v>0</v>
      </c>
      <c r="J88" s="154">
        <f t="shared" si="11"/>
        <v>0</v>
      </c>
      <c r="K88" s="156">
        <f>J88*各種係数!D86</f>
        <v>0</v>
      </c>
      <c r="L88" s="154">
        <f>J88*各種係数!E86</f>
        <v>0</v>
      </c>
      <c r="M88" s="42"/>
      <c r="N88" s="42"/>
      <c r="O88" s="157">
        <v>0</v>
      </c>
      <c r="P88" s="158">
        <f t="shared" si="12"/>
        <v>0</v>
      </c>
      <c r="Q88" s="159">
        <f>P88*各種係数!D86</f>
        <v>0</v>
      </c>
      <c r="R88" s="160">
        <f>P88*各種係数!E86</f>
        <v>0</v>
      </c>
      <c r="S88" s="160">
        <f t="shared" si="15"/>
        <v>0</v>
      </c>
      <c r="T88" s="160">
        <f t="shared" si="16"/>
        <v>0</v>
      </c>
      <c r="U88" s="158">
        <f t="shared" si="17"/>
        <v>0</v>
      </c>
      <c r="V88" s="159">
        <f>J88*各種係数!F86*各種係数!$I$16</f>
        <v>0</v>
      </c>
      <c r="W88" s="158">
        <f>P88*各種係数!F86*各種係数!$I$16</f>
        <v>0</v>
      </c>
      <c r="X88" s="158">
        <f t="shared" si="13"/>
        <v>0</v>
      </c>
      <c r="Y88" s="158">
        <f>J88*各種係数!G86*各種係数!$I$16</f>
        <v>0</v>
      </c>
      <c r="Z88" s="158">
        <f>P88*各種係数!G86*各種係数!$I$16</f>
        <v>0</v>
      </c>
      <c r="AA88" s="158">
        <f t="shared" si="14"/>
        <v>0</v>
      </c>
    </row>
    <row r="89" spans="2:27" x14ac:dyDescent="0.15">
      <c r="B89" s="49" t="s">
        <v>98</v>
      </c>
      <c r="C89" s="49" t="s">
        <v>227</v>
      </c>
      <c r="D89" s="49" t="s">
        <v>209</v>
      </c>
      <c r="E89" s="50" t="s">
        <v>391</v>
      </c>
      <c r="F89" s="154"/>
      <c r="G89" s="154"/>
      <c r="H89" s="154"/>
      <c r="I89" s="161">
        <v>4.7249589532929778E-5</v>
      </c>
      <c r="J89" s="162">
        <f t="shared" si="11"/>
        <v>0</v>
      </c>
      <c r="K89" s="163">
        <f>J89*各種係数!D87</f>
        <v>0</v>
      </c>
      <c r="L89" s="162">
        <f>J89*各種係数!E87</f>
        <v>0</v>
      </c>
      <c r="M89" s="42"/>
      <c r="N89" s="42"/>
      <c r="O89" s="170">
        <v>4.7249589532929778E-5</v>
      </c>
      <c r="P89" s="164">
        <f t="shared" si="12"/>
        <v>0</v>
      </c>
      <c r="Q89" s="171">
        <f>P89*各種係数!D87</f>
        <v>0</v>
      </c>
      <c r="R89" s="165">
        <f>P89*各種係数!E87</f>
        <v>0</v>
      </c>
      <c r="S89" s="165">
        <f t="shared" si="15"/>
        <v>0</v>
      </c>
      <c r="T89" s="165">
        <f t="shared" si="16"/>
        <v>0</v>
      </c>
      <c r="U89" s="164">
        <f t="shared" si="17"/>
        <v>0</v>
      </c>
      <c r="V89" s="171">
        <f>J89*各種係数!F87*各種係数!$I$16</f>
        <v>0</v>
      </c>
      <c r="W89" s="164">
        <f>P89*各種係数!F87*各種係数!$I$16</f>
        <v>0</v>
      </c>
      <c r="X89" s="164">
        <f t="shared" si="13"/>
        <v>0</v>
      </c>
      <c r="Y89" s="164">
        <f>J89*各種係数!G87*各種係数!$I$16</f>
        <v>0</v>
      </c>
      <c r="Z89" s="164">
        <f>P89*各種係数!G87*各種係数!$I$16</f>
        <v>0</v>
      </c>
      <c r="AA89" s="164">
        <f t="shared" si="14"/>
        <v>0</v>
      </c>
    </row>
    <row r="90" spans="2:27" x14ac:dyDescent="0.15">
      <c r="B90" s="36" t="s">
        <v>99</v>
      </c>
      <c r="C90" s="36" t="s">
        <v>227</v>
      </c>
      <c r="D90" s="36" t="s">
        <v>209</v>
      </c>
      <c r="E90" s="37" t="s">
        <v>163</v>
      </c>
      <c r="F90" s="154"/>
      <c r="G90" s="154"/>
      <c r="H90" s="154"/>
      <c r="I90" s="155">
        <v>1.298122595965079E-4</v>
      </c>
      <c r="J90" s="154">
        <f t="shared" si="11"/>
        <v>0</v>
      </c>
      <c r="K90" s="156">
        <f>J90*各種係数!D88</f>
        <v>0</v>
      </c>
      <c r="L90" s="154">
        <f>J90*各種係数!E88</f>
        <v>0</v>
      </c>
      <c r="M90" s="42"/>
      <c r="N90" s="42"/>
      <c r="O90" s="166">
        <v>1.298122595965079E-4</v>
      </c>
      <c r="P90" s="158">
        <f t="shared" si="12"/>
        <v>0</v>
      </c>
      <c r="Q90" s="167">
        <f>P90*各種係数!D88</f>
        <v>0</v>
      </c>
      <c r="R90" s="168">
        <f>P90*各種係数!E88</f>
        <v>0</v>
      </c>
      <c r="S90" s="160">
        <f t="shared" si="15"/>
        <v>0</v>
      </c>
      <c r="T90" s="160">
        <f t="shared" si="16"/>
        <v>0</v>
      </c>
      <c r="U90" s="158">
        <f t="shared" si="17"/>
        <v>0</v>
      </c>
      <c r="V90" s="167">
        <f>J90*各種係数!F88*各種係数!$I$16</f>
        <v>0</v>
      </c>
      <c r="W90" s="169">
        <f>P90*各種係数!F88*各種係数!$I$16</f>
        <v>0</v>
      </c>
      <c r="X90" s="169">
        <f t="shared" si="13"/>
        <v>0</v>
      </c>
      <c r="Y90" s="169">
        <f>J90*各種係数!G88*各種係数!$I$16</f>
        <v>0</v>
      </c>
      <c r="Z90" s="169">
        <f>P90*各種係数!G88*各種係数!$I$16</f>
        <v>0</v>
      </c>
      <c r="AA90" s="169">
        <f t="shared" si="14"/>
        <v>0</v>
      </c>
    </row>
    <row r="91" spans="2:27" x14ac:dyDescent="0.15">
      <c r="B91" s="36" t="s">
        <v>100</v>
      </c>
      <c r="C91" s="36" t="s">
        <v>227</v>
      </c>
      <c r="D91" s="36" t="s">
        <v>209</v>
      </c>
      <c r="E91" s="37" t="s">
        <v>392</v>
      </c>
      <c r="F91" s="154"/>
      <c r="G91" s="154"/>
      <c r="H91" s="154"/>
      <c r="I91" s="155">
        <v>5.4104134971859289E-3</v>
      </c>
      <c r="J91" s="154">
        <f t="shared" si="11"/>
        <v>0</v>
      </c>
      <c r="K91" s="156">
        <f>J91*各種係数!D89</f>
        <v>0</v>
      </c>
      <c r="L91" s="154">
        <f>J91*各種係数!E89</f>
        <v>0</v>
      </c>
      <c r="M91" s="42"/>
      <c r="N91" s="42"/>
      <c r="O91" s="157">
        <v>5.4104134971859289E-3</v>
      </c>
      <c r="P91" s="158">
        <f t="shared" si="12"/>
        <v>0</v>
      </c>
      <c r="Q91" s="159">
        <f>P91*各種係数!D89</f>
        <v>0</v>
      </c>
      <c r="R91" s="160">
        <f>P91*各種係数!E89</f>
        <v>0</v>
      </c>
      <c r="S91" s="160">
        <f t="shared" si="15"/>
        <v>0</v>
      </c>
      <c r="T91" s="160">
        <f t="shared" si="16"/>
        <v>0</v>
      </c>
      <c r="U91" s="158">
        <f t="shared" si="17"/>
        <v>0</v>
      </c>
      <c r="V91" s="159">
        <f>J91*各種係数!F89*各種係数!$I$16</f>
        <v>0</v>
      </c>
      <c r="W91" s="158">
        <f>P91*各種係数!F89*各種係数!$I$16</f>
        <v>0</v>
      </c>
      <c r="X91" s="158">
        <f t="shared" si="13"/>
        <v>0</v>
      </c>
      <c r="Y91" s="158">
        <f>J91*各種係数!G89*各種係数!$I$16</f>
        <v>0</v>
      </c>
      <c r="Z91" s="158">
        <f>P91*各種係数!G89*各種係数!$I$16</f>
        <v>0</v>
      </c>
      <c r="AA91" s="158">
        <f t="shared" si="14"/>
        <v>0</v>
      </c>
    </row>
    <row r="92" spans="2:27" x14ac:dyDescent="0.15">
      <c r="B92" s="36" t="s">
        <v>101</v>
      </c>
      <c r="C92" s="36" t="s">
        <v>227</v>
      </c>
      <c r="D92" s="36" t="s">
        <v>209</v>
      </c>
      <c r="E92" s="37" t="s">
        <v>393</v>
      </c>
      <c r="F92" s="154"/>
      <c r="G92" s="154"/>
      <c r="H92" s="154"/>
      <c r="I92" s="155">
        <v>8.480245399665777E-4</v>
      </c>
      <c r="J92" s="154">
        <f t="shared" si="11"/>
        <v>0</v>
      </c>
      <c r="K92" s="156">
        <f>J92*各種係数!D90</f>
        <v>0</v>
      </c>
      <c r="L92" s="154">
        <f>J92*各種係数!E90</f>
        <v>0</v>
      </c>
      <c r="M92" s="42"/>
      <c r="N92" s="42"/>
      <c r="O92" s="157">
        <v>8.480245399665777E-4</v>
      </c>
      <c r="P92" s="158">
        <f t="shared" si="12"/>
        <v>0</v>
      </c>
      <c r="Q92" s="159">
        <f>P92*各種係数!D90</f>
        <v>0</v>
      </c>
      <c r="R92" s="160">
        <f>P92*各種係数!E90</f>
        <v>0</v>
      </c>
      <c r="S92" s="160">
        <f t="shared" si="15"/>
        <v>0</v>
      </c>
      <c r="T92" s="160">
        <f t="shared" si="16"/>
        <v>0</v>
      </c>
      <c r="U92" s="158">
        <f t="shared" si="17"/>
        <v>0</v>
      </c>
      <c r="V92" s="159">
        <f>J92*各種係数!F90*各種係数!$I$16</f>
        <v>0</v>
      </c>
      <c r="W92" s="158">
        <f>P92*各種係数!F90*各種係数!$I$16</f>
        <v>0</v>
      </c>
      <c r="X92" s="158">
        <f t="shared" si="13"/>
        <v>0</v>
      </c>
      <c r="Y92" s="158">
        <f>J92*各種係数!G90*各種係数!$I$16</f>
        <v>0</v>
      </c>
      <c r="Z92" s="158">
        <f>P92*各種係数!G90*各種係数!$I$16</f>
        <v>0</v>
      </c>
      <c r="AA92" s="158">
        <f t="shared" si="14"/>
        <v>0</v>
      </c>
    </row>
    <row r="93" spans="2:27" x14ac:dyDescent="0.15">
      <c r="B93" s="36" t="s">
        <v>102</v>
      </c>
      <c r="C93" s="36" t="s">
        <v>228</v>
      </c>
      <c r="D93" s="36" t="s">
        <v>210</v>
      </c>
      <c r="E93" s="37" t="s">
        <v>394</v>
      </c>
      <c r="F93" s="154"/>
      <c r="G93" s="154"/>
      <c r="H93" s="154"/>
      <c r="I93" s="155">
        <v>1.6688229821385909E-3</v>
      </c>
      <c r="J93" s="154">
        <f t="shared" si="11"/>
        <v>0</v>
      </c>
      <c r="K93" s="156">
        <f>J93*各種係数!D91</f>
        <v>0</v>
      </c>
      <c r="L93" s="154">
        <f>J93*各種係数!E91</f>
        <v>0</v>
      </c>
      <c r="M93" s="42"/>
      <c r="N93" s="42"/>
      <c r="O93" s="157">
        <v>1.6688229821385909E-3</v>
      </c>
      <c r="P93" s="158">
        <f t="shared" si="12"/>
        <v>0</v>
      </c>
      <c r="Q93" s="159">
        <f>P93*各種係数!D91</f>
        <v>0</v>
      </c>
      <c r="R93" s="160">
        <f>P93*各種係数!E91</f>
        <v>0</v>
      </c>
      <c r="S93" s="160">
        <f t="shared" si="15"/>
        <v>0</v>
      </c>
      <c r="T93" s="160">
        <f t="shared" si="16"/>
        <v>0</v>
      </c>
      <c r="U93" s="158">
        <f t="shared" si="17"/>
        <v>0</v>
      </c>
      <c r="V93" s="159">
        <f>J93*各種係数!F91*各種係数!$I$16</f>
        <v>0</v>
      </c>
      <c r="W93" s="158">
        <f>P93*各種係数!F91*各種係数!$I$16</f>
        <v>0</v>
      </c>
      <c r="X93" s="158">
        <f t="shared" si="13"/>
        <v>0</v>
      </c>
      <c r="Y93" s="158">
        <f>J93*各種係数!G91*各種係数!$I$16</f>
        <v>0</v>
      </c>
      <c r="Z93" s="158">
        <f>P93*各種係数!G91*各種係数!$I$16</f>
        <v>0</v>
      </c>
      <c r="AA93" s="158">
        <f t="shared" si="14"/>
        <v>0</v>
      </c>
    </row>
    <row r="94" spans="2:27" x14ac:dyDescent="0.15">
      <c r="B94" s="36" t="s">
        <v>103</v>
      </c>
      <c r="C94" s="36" t="s">
        <v>228</v>
      </c>
      <c r="D94" s="36" t="s">
        <v>210</v>
      </c>
      <c r="E94" s="37" t="s">
        <v>164</v>
      </c>
      <c r="F94" s="154"/>
      <c r="G94" s="154"/>
      <c r="H94" s="154"/>
      <c r="I94" s="161">
        <v>4.5608579997239449E-3</v>
      </c>
      <c r="J94" s="162">
        <f t="shared" si="11"/>
        <v>0</v>
      </c>
      <c r="K94" s="163">
        <f>J94*各種係数!D92</f>
        <v>0</v>
      </c>
      <c r="L94" s="162">
        <f>J94*各種係数!E92</f>
        <v>0</v>
      </c>
      <c r="M94" s="42"/>
      <c r="N94" s="42"/>
      <c r="O94" s="170">
        <v>4.5608579997239449E-3</v>
      </c>
      <c r="P94" s="164">
        <f t="shared" si="12"/>
        <v>0</v>
      </c>
      <c r="Q94" s="171">
        <f>P94*各種係数!D92</f>
        <v>0</v>
      </c>
      <c r="R94" s="165">
        <f>P94*各種係数!E92</f>
        <v>0</v>
      </c>
      <c r="S94" s="165">
        <f t="shared" si="15"/>
        <v>0</v>
      </c>
      <c r="T94" s="165">
        <f t="shared" si="16"/>
        <v>0</v>
      </c>
      <c r="U94" s="164">
        <f t="shared" si="17"/>
        <v>0</v>
      </c>
      <c r="V94" s="171">
        <f>J94*各種係数!F92*各種係数!$I$16</f>
        <v>0</v>
      </c>
      <c r="W94" s="164">
        <f>P94*各種係数!F92*各種係数!$I$16</f>
        <v>0</v>
      </c>
      <c r="X94" s="164">
        <f t="shared" si="13"/>
        <v>0</v>
      </c>
      <c r="Y94" s="164">
        <f>J94*各種係数!G92*各種係数!$I$16</f>
        <v>0</v>
      </c>
      <c r="Z94" s="164">
        <f>P94*各種係数!G92*各種係数!$I$16</f>
        <v>0</v>
      </c>
      <c r="AA94" s="164">
        <f t="shared" si="14"/>
        <v>0</v>
      </c>
    </row>
    <row r="95" spans="2:27" x14ac:dyDescent="0.15">
      <c r="B95" s="46" t="s">
        <v>104</v>
      </c>
      <c r="C95" s="46" t="s">
        <v>228</v>
      </c>
      <c r="D95" s="46" t="s">
        <v>210</v>
      </c>
      <c r="E95" s="47" t="s">
        <v>395</v>
      </c>
      <c r="F95" s="154"/>
      <c r="G95" s="154"/>
      <c r="H95" s="154"/>
      <c r="I95" s="155">
        <v>1.1480583835950372E-3</v>
      </c>
      <c r="J95" s="154">
        <f t="shared" si="11"/>
        <v>0</v>
      </c>
      <c r="K95" s="156">
        <f>J95*各種係数!D93</f>
        <v>0</v>
      </c>
      <c r="L95" s="154">
        <f>J95*各種係数!E93</f>
        <v>0</v>
      </c>
      <c r="M95" s="42"/>
      <c r="N95" s="42"/>
      <c r="O95" s="166">
        <v>1.1480583835950372E-3</v>
      </c>
      <c r="P95" s="158">
        <f t="shared" si="12"/>
        <v>0</v>
      </c>
      <c r="Q95" s="167">
        <f>P95*各種係数!D93</f>
        <v>0</v>
      </c>
      <c r="R95" s="168">
        <f>P95*各種係数!E93</f>
        <v>0</v>
      </c>
      <c r="S95" s="160">
        <f t="shared" si="15"/>
        <v>0</v>
      </c>
      <c r="T95" s="160">
        <f t="shared" si="16"/>
        <v>0</v>
      </c>
      <c r="U95" s="158">
        <f t="shared" si="17"/>
        <v>0</v>
      </c>
      <c r="V95" s="167">
        <f>J95*各種係数!F93*各種係数!$I$16</f>
        <v>0</v>
      </c>
      <c r="W95" s="169">
        <f>P95*各種係数!F93*各種係数!$I$16</f>
        <v>0</v>
      </c>
      <c r="X95" s="169">
        <f t="shared" si="13"/>
        <v>0</v>
      </c>
      <c r="Y95" s="169">
        <f>J95*各種係数!G93*各種係数!$I$16</f>
        <v>0</v>
      </c>
      <c r="Z95" s="169">
        <f>P95*各種係数!G93*各種係数!$I$16</f>
        <v>0</v>
      </c>
      <c r="AA95" s="169">
        <f t="shared" si="14"/>
        <v>0</v>
      </c>
    </row>
    <row r="96" spans="2:27" x14ac:dyDescent="0.15">
      <c r="B96" s="36" t="s">
        <v>105</v>
      </c>
      <c r="C96" s="36" t="s">
        <v>228</v>
      </c>
      <c r="D96" s="36" t="s">
        <v>210</v>
      </c>
      <c r="E96" s="37" t="s">
        <v>396</v>
      </c>
      <c r="F96" s="154"/>
      <c r="G96" s="154"/>
      <c r="H96" s="154"/>
      <c r="I96" s="155">
        <v>1.003268436993232E-19</v>
      </c>
      <c r="J96" s="154">
        <f t="shared" si="11"/>
        <v>0</v>
      </c>
      <c r="K96" s="156">
        <f>J96*各種係数!D94</f>
        <v>0</v>
      </c>
      <c r="L96" s="154">
        <f>J96*各種係数!E94</f>
        <v>0</v>
      </c>
      <c r="M96" s="42"/>
      <c r="N96" s="42"/>
      <c r="O96" s="157">
        <v>1.003268436993232E-19</v>
      </c>
      <c r="P96" s="158">
        <f t="shared" si="12"/>
        <v>0</v>
      </c>
      <c r="Q96" s="159">
        <f>P96*各種係数!D94</f>
        <v>0</v>
      </c>
      <c r="R96" s="160">
        <f>P96*各種係数!E94</f>
        <v>0</v>
      </c>
      <c r="S96" s="160">
        <f t="shared" si="15"/>
        <v>0</v>
      </c>
      <c r="T96" s="160">
        <f t="shared" si="16"/>
        <v>0</v>
      </c>
      <c r="U96" s="158">
        <f t="shared" si="17"/>
        <v>0</v>
      </c>
      <c r="V96" s="159">
        <f>J96*各種係数!F94*各種係数!$I$16</f>
        <v>0</v>
      </c>
      <c r="W96" s="158">
        <f>P96*各種係数!F94*各種係数!$I$16</f>
        <v>0</v>
      </c>
      <c r="X96" s="158">
        <f t="shared" si="13"/>
        <v>0</v>
      </c>
      <c r="Y96" s="158">
        <f>J96*各種係数!G94*各種係数!$I$16</f>
        <v>0</v>
      </c>
      <c r="Z96" s="158">
        <f>P96*各種係数!G94*各種係数!$I$16</f>
        <v>0</v>
      </c>
      <c r="AA96" s="158">
        <f t="shared" si="14"/>
        <v>0</v>
      </c>
    </row>
    <row r="97" spans="2:27" x14ac:dyDescent="0.15">
      <c r="B97" s="36" t="s">
        <v>106</v>
      </c>
      <c r="C97" s="36" t="s">
        <v>228</v>
      </c>
      <c r="D97" s="36" t="s">
        <v>210</v>
      </c>
      <c r="E97" s="37" t="s">
        <v>397</v>
      </c>
      <c r="F97" s="154"/>
      <c r="G97" s="154"/>
      <c r="H97" s="154"/>
      <c r="I97" s="155">
        <v>5.2760567793872296E-4</v>
      </c>
      <c r="J97" s="154">
        <f t="shared" si="11"/>
        <v>0</v>
      </c>
      <c r="K97" s="156">
        <f>J97*各種係数!D95</f>
        <v>0</v>
      </c>
      <c r="L97" s="154">
        <f>J97*各種係数!E95</f>
        <v>0</v>
      </c>
      <c r="M97" s="42"/>
      <c r="N97" s="42"/>
      <c r="O97" s="157">
        <v>5.2760567793872296E-4</v>
      </c>
      <c r="P97" s="158">
        <f t="shared" si="12"/>
        <v>0</v>
      </c>
      <c r="Q97" s="159">
        <f>P97*各種係数!D95</f>
        <v>0</v>
      </c>
      <c r="R97" s="160">
        <f>P97*各種係数!E95</f>
        <v>0</v>
      </c>
      <c r="S97" s="160">
        <f t="shared" si="15"/>
        <v>0</v>
      </c>
      <c r="T97" s="160">
        <f t="shared" si="16"/>
        <v>0</v>
      </c>
      <c r="U97" s="158">
        <f t="shared" si="17"/>
        <v>0</v>
      </c>
      <c r="V97" s="159">
        <f>J97*各種係数!F95*各種係数!$I$16</f>
        <v>0</v>
      </c>
      <c r="W97" s="158">
        <f>P97*各種係数!F95*各種係数!$I$16</f>
        <v>0</v>
      </c>
      <c r="X97" s="158">
        <f t="shared" si="13"/>
        <v>0</v>
      </c>
      <c r="Y97" s="158">
        <f>J97*各種係数!G95*各種係数!$I$16</f>
        <v>0</v>
      </c>
      <c r="Z97" s="158">
        <f>P97*各種係数!G95*各種係数!$I$16</f>
        <v>0</v>
      </c>
      <c r="AA97" s="158">
        <f t="shared" si="14"/>
        <v>0</v>
      </c>
    </row>
    <row r="98" spans="2:27" x14ac:dyDescent="0.15">
      <c r="B98" s="36" t="s">
        <v>107</v>
      </c>
      <c r="C98" s="36" t="s">
        <v>229</v>
      </c>
      <c r="D98" s="36" t="s">
        <v>211</v>
      </c>
      <c r="E98" s="37" t="s">
        <v>165</v>
      </c>
      <c r="F98" s="154"/>
      <c r="G98" s="154"/>
      <c r="H98" s="154"/>
      <c r="I98" s="155">
        <v>3.4681018748151595E-3</v>
      </c>
      <c r="J98" s="154">
        <f t="shared" si="11"/>
        <v>0</v>
      </c>
      <c r="K98" s="156">
        <f>J98*各種係数!D96</f>
        <v>0</v>
      </c>
      <c r="L98" s="154">
        <f>J98*各種係数!E96</f>
        <v>0</v>
      </c>
      <c r="M98" s="42"/>
      <c r="N98" s="42"/>
      <c r="O98" s="157">
        <v>3.4681018748151595E-3</v>
      </c>
      <c r="P98" s="158">
        <f t="shared" si="12"/>
        <v>0</v>
      </c>
      <c r="Q98" s="159">
        <f>P98*各種係数!D96</f>
        <v>0</v>
      </c>
      <c r="R98" s="160">
        <f>P98*各種係数!E96</f>
        <v>0</v>
      </c>
      <c r="S98" s="160">
        <f t="shared" si="15"/>
        <v>0</v>
      </c>
      <c r="T98" s="160">
        <f t="shared" si="16"/>
        <v>0</v>
      </c>
      <c r="U98" s="158">
        <f t="shared" si="17"/>
        <v>0</v>
      </c>
      <c r="V98" s="159">
        <f>J98*各種係数!F96*各種係数!$I$16</f>
        <v>0</v>
      </c>
      <c r="W98" s="158">
        <f>P98*各種係数!F96*各種係数!$I$16</f>
        <v>0</v>
      </c>
      <c r="X98" s="158">
        <f t="shared" si="13"/>
        <v>0</v>
      </c>
      <c r="Y98" s="158">
        <f>J98*各種係数!G96*各種係数!$I$16</f>
        <v>0</v>
      </c>
      <c r="Z98" s="158">
        <f>P98*各種係数!G96*各種係数!$I$16</f>
        <v>0</v>
      </c>
      <c r="AA98" s="158">
        <f t="shared" si="14"/>
        <v>0</v>
      </c>
    </row>
    <row r="99" spans="2:27" x14ac:dyDescent="0.15">
      <c r="B99" s="49" t="s">
        <v>108</v>
      </c>
      <c r="C99" s="49" t="s">
        <v>230</v>
      </c>
      <c r="D99" s="49" t="s">
        <v>212</v>
      </c>
      <c r="E99" s="50" t="s">
        <v>166</v>
      </c>
      <c r="F99" s="154"/>
      <c r="G99" s="154"/>
      <c r="H99" s="154"/>
      <c r="I99" s="161">
        <v>1.1657766897673467E-2</v>
      </c>
      <c r="J99" s="162">
        <f t="shared" si="11"/>
        <v>0</v>
      </c>
      <c r="K99" s="163">
        <f>J99*各種係数!D97</f>
        <v>0</v>
      </c>
      <c r="L99" s="162">
        <f>J99*各種係数!E97</f>
        <v>0</v>
      </c>
      <c r="M99" s="42"/>
      <c r="N99" s="42"/>
      <c r="O99" s="170">
        <v>1.1657766897673467E-2</v>
      </c>
      <c r="P99" s="164">
        <f t="shared" si="12"/>
        <v>0</v>
      </c>
      <c r="Q99" s="171">
        <f>P99*各種係数!D97</f>
        <v>0</v>
      </c>
      <c r="R99" s="165">
        <f>P99*各種係数!E97</f>
        <v>0</v>
      </c>
      <c r="S99" s="165">
        <f t="shared" si="15"/>
        <v>0</v>
      </c>
      <c r="T99" s="165">
        <f t="shared" si="16"/>
        <v>0</v>
      </c>
      <c r="U99" s="164">
        <f t="shared" si="17"/>
        <v>0</v>
      </c>
      <c r="V99" s="171">
        <f>J99*各種係数!F97*各種係数!$I$16</f>
        <v>0</v>
      </c>
      <c r="W99" s="164">
        <f>P99*各種係数!F97*各種係数!$I$16</f>
        <v>0</v>
      </c>
      <c r="X99" s="164">
        <f t="shared" si="13"/>
        <v>0</v>
      </c>
      <c r="Y99" s="164">
        <f>J99*各種係数!G97*各種係数!$I$16</f>
        <v>0</v>
      </c>
      <c r="Z99" s="164">
        <f>P99*各種係数!G97*各種係数!$I$16</f>
        <v>0</v>
      </c>
      <c r="AA99" s="164">
        <f t="shared" si="14"/>
        <v>0</v>
      </c>
    </row>
    <row r="100" spans="2:27" x14ac:dyDescent="0.15">
      <c r="B100" s="36" t="s">
        <v>109</v>
      </c>
      <c r="C100" s="36" t="s">
        <v>230</v>
      </c>
      <c r="D100" s="36" t="s">
        <v>212</v>
      </c>
      <c r="E100" s="37" t="s">
        <v>167</v>
      </c>
      <c r="F100" s="154"/>
      <c r="G100" s="154"/>
      <c r="H100" s="154"/>
      <c r="I100" s="155">
        <v>4.3279450982749128E-4</v>
      </c>
      <c r="J100" s="154">
        <f t="shared" si="11"/>
        <v>0</v>
      </c>
      <c r="K100" s="156">
        <f>J100*各種係数!D98</f>
        <v>0</v>
      </c>
      <c r="L100" s="154">
        <f>J100*各種係数!E98</f>
        <v>0</v>
      </c>
      <c r="M100" s="42"/>
      <c r="N100" s="42"/>
      <c r="O100" s="166">
        <v>4.3279450982749128E-4</v>
      </c>
      <c r="P100" s="158">
        <f t="shared" si="12"/>
        <v>0</v>
      </c>
      <c r="Q100" s="167">
        <f>P100*各種係数!D98</f>
        <v>0</v>
      </c>
      <c r="R100" s="168">
        <f>P100*各種係数!E98</f>
        <v>0</v>
      </c>
      <c r="S100" s="160">
        <f t="shared" si="15"/>
        <v>0</v>
      </c>
      <c r="T100" s="160">
        <f t="shared" si="16"/>
        <v>0</v>
      </c>
      <c r="U100" s="158">
        <f t="shared" si="17"/>
        <v>0</v>
      </c>
      <c r="V100" s="167">
        <f>J100*各種係数!F98*各種係数!$I$16</f>
        <v>0</v>
      </c>
      <c r="W100" s="169">
        <f>P100*各種係数!F98*各種係数!$I$16</f>
        <v>0</v>
      </c>
      <c r="X100" s="169">
        <f t="shared" si="13"/>
        <v>0</v>
      </c>
      <c r="Y100" s="169">
        <f>J100*各種係数!G98*各種係数!$I$16</f>
        <v>0</v>
      </c>
      <c r="Z100" s="169">
        <f>P100*各種係数!G98*各種係数!$I$16</f>
        <v>0</v>
      </c>
      <c r="AA100" s="169">
        <f t="shared" si="14"/>
        <v>0</v>
      </c>
    </row>
    <row r="101" spans="2:27" x14ac:dyDescent="0.15">
      <c r="B101" s="36" t="s">
        <v>110</v>
      </c>
      <c r="C101" s="36" t="s">
        <v>231</v>
      </c>
      <c r="D101" s="36" t="s">
        <v>212</v>
      </c>
      <c r="E101" s="37" t="s">
        <v>398</v>
      </c>
      <c r="F101" s="154"/>
      <c r="G101" s="154"/>
      <c r="H101" s="154"/>
      <c r="I101" s="155">
        <v>5.739487995111139E-3</v>
      </c>
      <c r="J101" s="154">
        <f t="shared" si="11"/>
        <v>0</v>
      </c>
      <c r="K101" s="156">
        <f>J101*各種係数!D99</f>
        <v>0</v>
      </c>
      <c r="L101" s="154">
        <f>J101*各種係数!E99</f>
        <v>0</v>
      </c>
      <c r="M101" s="42"/>
      <c r="N101" s="42"/>
      <c r="O101" s="157">
        <v>5.739487995111139E-3</v>
      </c>
      <c r="P101" s="158">
        <f t="shared" si="12"/>
        <v>0</v>
      </c>
      <c r="Q101" s="159">
        <f>P101*各種係数!D99</f>
        <v>0</v>
      </c>
      <c r="R101" s="160">
        <f>P101*各種係数!E99</f>
        <v>0</v>
      </c>
      <c r="S101" s="160">
        <f t="shared" si="15"/>
        <v>0</v>
      </c>
      <c r="T101" s="160">
        <f t="shared" si="16"/>
        <v>0</v>
      </c>
      <c r="U101" s="158">
        <f t="shared" si="17"/>
        <v>0</v>
      </c>
      <c r="V101" s="159">
        <f>J101*各種係数!F99*各種係数!$I$16</f>
        <v>0</v>
      </c>
      <c r="W101" s="158">
        <f>P101*各種係数!F99*各種係数!$I$16</f>
        <v>0</v>
      </c>
      <c r="X101" s="158">
        <f t="shared" si="13"/>
        <v>0</v>
      </c>
      <c r="Y101" s="158">
        <f>J101*各種係数!G99*各種係数!$I$16</f>
        <v>0</v>
      </c>
      <c r="Z101" s="158">
        <f>P101*各種係数!G99*各種係数!$I$16</f>
        <v>0</v>
      </c>
      <c r="AA101" s="158">
        <f t="shared" si="14"/>
        <v>0</v>
      </c>
    </row>
    <row r="102" spans="2:27" x14ac:dyDescent="0.15">
      <c r="B102" s="36" t="s">
        <v>111</v>
      </c>
      <c r="C102" s="36" t="s">
        <v>231</v>
      </c>
      <c r="D102" s="36" t="s">
        <v>212</v>
      </c>
      <c r="E102" s="37" t="s">
        <v>399</v>
      </c>
      <c r="F102" s="154"/>
      <c r="G102" s="154"/>
      <c r="H102" s="154"/>
      <c r="I102" s="155">
        <v>4.2584899397704997E-4</v>
      </c>
      <c r="J102" s="154">
        <f t="shared" si="11"/>
        <v>0</v>
      </c>
      <c r="K102" s="156">
        <f>J102*各種係数!D100</f>
        <v>0</v>
      </c>
      <c r="L102" s="154">
        <f>J102*各種係数!E100</f>
        <v>0</v>
      </c>
      <c r="M102" s="42"/>
      <c r="N102" s="42"/>
      <c r="O102" s="157">
        <v>4.2584899397704997E-4</v>
      </c>
      <c r="P102" s="158">
        <f t="shared" si="12"/>
        <v>0</v>
      </c>
      <c r="Q102" s="159">
        <f>P102*各種係数!D100</f>
        <v>0</v>
      </c>
      <c r="R102" s="160">
        <f>P102*各種係数!E100</f>
        <v>0</v>
      </c>
      <c r="S102" s="160">
        <f t="shared" si="15"/>
        <v>0</v>
      </c>
      <c r="T102" s="160">
        <f t="shared" si="16"/>
        <v>0</v>
      </c>
      <c r="U102" s="158">
        <f t="shared" si="17"/>
        <v>0</v>
      </c>
      <c r="V102" s="159">
        <f>J102*各種係数!F100*各種係数!$I$16</f>
        <v>0</v>
      </c>
      <c r="W102" s="158">
        <f>P102*各種係数!F100*各種係数!$I$16</f>
        <v>0</v>
      </c>
      <c r="X102" s="158">
        <f t="shared" si="13"/>
        <v>0</v>
      </c>
      <c r="Y102" s="158">
        <f>J102*各種係数!G100*各種係数!$I$16</f>
        <v>0</v>
      </c>
      <c r="Z102" s="158">
        <f>P102*各種係数!G100*各種係数!$I$16</f>
        <v>0</v>
      </c>
      <c r="AA102" s="158">
        <f t="shared" si="14"/>
        <v>0</v>
      </c>
    </row>
    <row r="103" spans="2:27" x14ac:dyDescent="0.15">
      <c r="B103" s="36" t="s">
        <v>112</v>
      </c>
      <c r="C103" s="36" t="s">
        <v>231</v>
      </c>
      <c r="D103" s="36" t="s">
        <v>212</v>
      </c>
      <c r="E103" s="37" t="s">
        <v>400</v>
      </c>
      <c r="F103" s="154"/>
      <c r="G103" s="154"/>
      <c r="H103" s="154"/>
      <c r="I103" s="155">
        <v>8.0591231733208087E-3</v>
      </c>
      <c r="J103" s="154">
        <f t="shared" si="11"/>
        <v>0</v>
      </c>
      <c r="K103" s="156">
        <f>J103*各種係数!D101</f>
        <v>0</v>
      </c>
      <c r="L103" s="154">
        <f>J103*各種係数!E101</f>
        <v>0</v>
      </c>
      <c r="M103" s="42"/>
      <c r="N103" s="42"/>
      <c r="O103" s="157">
        <v>8.0591231733208087E-3</v>
      </c>
      <c r="P103" s="158">
        <f t="shared" si="12"/>
        <v>0</v>
      </c>
      <c r="Q103" s="159">
        <f>P103*各種係数!D101</f>
        <v>0</v>
      </c>
      <c r="R103" s="160">
        <f>P103*各種係数!E101</f>
        <v>0</v>
      </c>
      <c r="S103" s="160">
        <f t="shared" si="15"/>
        <v>0</v>
      </c>
      <c r="T103" s="160">
        <f t="shared" si="16"/>
        <v>0</v>
      </c>
      <c r="U103" s="158">
        <f t="shared" si="17"/>
        <v>0</v>
      </c>
      <c r="V103" s="159">
        <f>J103*各種係数!F101*各種係数!$I$16</f>
        <v>0</v>
      </c>
      <c r="W103" s="158">
        <f>P103*各種係数!F101*各種係数!$I$16</f>
        <v>0</v>
      </c>
      <c r="X103" s="158">
        <f t="shared" si="13"/>
        <v>0</v>
      </c>
      <c r="Y103" s="158">
        <f>J103*各種係数!G101*各種係数!$I$16</f>
        <v>0</v>
      </c>
      <c r="Z103" s="158">
        <f>P103*各種係数!G101*各種係数!$I$16</f>
        <v>0</v>
      </c>
      <c r="AA103" s="158">
        <f t="shared" si="14"/>
        <v>0</v>
      </c>
    </row>
    <row r="104" spans="2:27" x14ac:dyDescent="0.15">
      <c r="B104" s="36" t="s">
        <v>113</v>
      </c>
      <c r="C104" s="36" t="s">
        <v>231</v>
      </c>
      <c r="D104" s="36" t="s">
        <v>212</v>
      </c>
      <c r="E104" s="37" t="s">
        <v>401</v>
      </c>
      <c r="F104" s="154"/>
      <c r="G104" s="154"/>
      <c r="H104" s="154"/>
      <c r="I104" s="161">
        <v>6.3919870384895297E-4</v>
      </c>
      <c r="J104" s="162">
        <f t="shared" si="11"/>
        <v>0</v>
      </c>
      <c r="K104" s="163">
        <f>J104*各種係数!D102</f>
        <v>0</v>
      </c>
      <c r="L104" s="162">
        <f>J104*各種係数!E102</f>
        <v>0</v>
      </c>
      <c r="M104" s="42"/>
      <c r="N104" s="42"/>
      <c r="O104" s="170">
        <v>6.3919870384895297E-4</v>
      </c>
      <c r="P104" s="164">
        <f t="shared" si="12"/>
        <v>0</v>
      </c>
      <c r="Q104" s="171">
        <f>P104*各種係数!D102</f>
        <v>0</v>
      </c>
      <c r="R104" s="165">
        <f>P104*各種係数!E102</f>
        <v>0</v>
      </c>
      <c r="S104" s="165">
        <f t="shared" si="15"/>
        <v>0</v>
      </c>
      <c r="T104" s="165">
        <f t="shared" si="16"/>
        <v>0</v>
      </c>
      <c r="U104" s="164">
        <f t="shared" si="17"/>
        <v>0</v>
      </c>
      <c r="V104" s="171">
        <f>J104*各種係数!F102*各種係数!$I$16</f>
        <v>0</v>
      </c>
      <c r="W104" s="164">
        <f>P104*各種係数!F102*各種係数!$I$16</f>
        <v>0</v>
      </c>
      <c r="X104" s="164">
        <f t="shared" si="13"/>
        <v>0</v>
      </c>
      <c r="Y104" s="164">
        <f>J104*各種係数!G102*各種係数!$I$16</f>
        <v>0</v>
      </c>
      <c r="Z104" s="164">
        <f>P104*各種係数!G102*各種係数!$I$16</f>
        <v>0</v>
      </c>
      <c r="AA104" s="164">
        <f t="shared" si="14"/>
        <v>0</v>
      </c>
    </row>
    <row r="105" spans="2:27" x14ac:dyDescent="0.15">
      <c r="B105" s="46" t="s">
        <v>114</v>
      </c>
      <c r="C105" s="46" t="s">
        <v>232</v>
      </c>
      <c r="D105" s="46" t="s">
        <v>212</v>
      </c>
      <c r="E105" s="47" t="s">
        <v>402</v>
      </c>
      <c r="F105" s="154"/>
      <c r="G105" s="154"/>
      <c r="H105" s="154"/>
      <c r="I105" s="155">
        <v>5.923918796455774E-3</v>
      </c>
      <c r="J105" s="154">
        <f t="shared" si="11"/>
        <v>0</v>
      </c>
      <c r="K105" s="156">
        <f>J105*各種係数!D103</f>
        <v>0</v>
      </c>
      <c r="L105" s="154">
        <f>J105*各種係数!E103</f>
        <v>0</v>
      </c>
      <c r="M105" s="42"/>
      <c r="N105" s="42"/>
      <c r="O105" s="166">
        <v>5.923918796455774E-3</v>
      </c>
      <c r="P105" s="158">
        <f t="shared" si="12"/>
        <v>0</v>
      </c>
      <c r="Q105" s="167">
        <f>P105*各種係数!D103</f>
        <v>0</v>
      </c>
      <c r="R105" s="168">
        <f>P105*各種係数!E103</f>
        <v>0</v>
      </c>
      <c r="S105" s="160">
        <f t="shared" si="15"/>
        <v>0</v>
      </c>
      <c r="T105" s="160">
        <f t="shared" si="16"/>
        <v>0</v>
      </c>
      <c r="U105" s="158">
        <f t="shared" si="17"/>
        <v>0</v>
      </c>
      <c r="V105" s="167">
        <f>J105*各種係数!F103*各種係数!$I$16</f>
        <v>0</v>
      </c>
      <c r="W105" s="169">
        <f>P105*各種係数!F103*各種係数!$I$16</f>
        <v>0</v>
      </c>
      <c r="X105" s="169">
        <f t="shared" si="13"/>
        <v>0</v>
      </c>
      <c r="Y105" s="169">
        <f>J105*各種係数!G103*各種係数!$I$16</f>
        <v>0</v>
      </c>
      <c r="Z105" s="169">
        <f>P105*各種係数!G103*各種係数!$I$16</f>
        <v>0</v>
      </c>
      <c r="AA105" s="169">
        <f t="shared" si="14"/>
        <v>0</v>
      </c>
    </row>
    <row r="106" spans="2:27" x14ac:dyDescent="0.15">
      <c r="B106" s="36" t="s">
        <v>115</v>
      </c>
      <c r="C106" s="36" t="s">
        <v>233</v>
      </c>
      <c r="D106" s="36" t="s">
        <v>212</v>
      </c>
      <c r="E106" s="37" t="s">
        <v>168</v>
      </c>
      <c r="F106" s="154"/>
      <c r="G106" s="154"/>
      <c r="H106" s="154"/>
      <c r="I106" s="155">
        <v>1.4103752068938852E-3</v>
      </c>
      <c r="J106" s="154">
        <f t="shared" ref="J106:J116" si="18">H$117*I106</f>
        <v>0</v>
      </c>
      <c r="K106" s="156">
        <f>J106*各種係数!D104</f>
        <v>0</v>
      </c>
      <c r="L106" s="154">
        <f>J106*各種係数!E104</f>
        <v>0</v>
      </c>
      <c r="M106" s="42"/>
      <c r="N106" s="42"/>
      <c r="O106" s="157">
        <v>1.4103752068938852E-3</v>
      </c>
      <c r="P106" s="158">
        <f t="shared" ref="P106:P116" si="19">N$117*O106</f>
        <v>0</v>
      </c>
      <c r="Q106" s="159">
        <f>P106*各種係数!D104</f>
        <v>0</v>
      </c>
      <c r="R106" s="160">
        <f>P106*各種係数!E104</f>
        <v>0</v>
      </c>
      <c r="S106" s="160">
        <f t="shared" si="15"/>
        <v>0</v>
      </c>
      <c r="T106" s="160">
        <f t="shared" si="16"/>
        <v>0</v>
      </c>
      <c r="U106" s="158">
        <f t="shared" si="17"/>
        <v>0</v>
      </c>
      <c r="V106" s="159">
        <f>J106*各種係数!F104*各種係数!$I$16</f>
        <v>0</v>
      </c>
      <c r="W106" s="158">
        <f>P106*各種係数!F104*各種係数!$I$16</f>
        <v>0</v>
      </c>
      <c r="X106" s="158">
        <f t="shared" ref="X106:X116" si="20">SUM(V106:W106)</f>
        <v>0</v>
      </c>
      <c r="Y106" s="158">
        <f>J106*各種係数!G104*各種係数!$I$16</f>
        <v>0</v>
      </c>
      <c r="Z106" s="158">
        <f>P106*各種係数!G104*各種係数!$I$16</f>
        <v>0</v>
      </c>
      <c r="AA106" s="158">
        <f t="shared" ref="AA106:AA116" si="21">SUM(Y106:Z106)</f>
        <v>0</v>
      </c>
    </row>
    <row r="107" spans="2:27" x14ac:dyDescent="0.15">
      <c r="B107" s="36" t="s">
        <v>116</v>
      </c>
      <c r="C107" s="36" t="s">
        <v>233</v>
      </c>
      <c r="D107" s="36" t="s">
        <v>212</v>
      </c>
      <c r="E107" s="37" t="s">
        <v>178</v>
      </c>
      <c r="F107" s="154"/>
      <c r="G107" s="154"/>
      <c r="H107" s="154"/>
      <c r="I107" s="155">
        <v>1.3557146124265881E-4</v>
      </c>
      <c r="J107" s="154">
        <f t="shared" si="18"/>
        <v>0</v>
      </c>
      <c r="K107" s="156">
        <f>J107*各種係数!D105</f>
        <v>0</v>
      </c>
      <c r="L107" s="154">
        <f>J107*各種係数!E105</f>
        <v>0</v>
      </c>
      <c r="M107" s="42"/>
      <c r="N107" s="42"/>
      <c r="O107" s="157">
        <v>1.3557146124265881E-4</v>
      </c>
      <c r="P107" s="158">
        <f t="shared" si="19"/>
        <v>0</v>
      </c>
      <c r="Q107" s="159">
        <f>P107*各種係数!D105</f>
        <v>0</v>
      </c>
      <c r="R107" s="160">
        <f>P107*各種係数!E105</f>
        <v>0</v>
      </c>
      <c r="S107" s="160">
        <f t="shared" si="15"/>
        <v>0</v>
      </c>
      <c r="T107" s="160">
        <f t="shared" si="16"/>
        <v>0</v>
      </c>
      <c r="U107" s="158">
        <f t="shared" si="17"/>
        <v>0</v>
      </c>
      <c r="V107" s="159">
        <f>J107*各種係数!F105*各種係数!$I$16</f>
        <v>0</v>
      </c>
      <c r="W107" s="158">
        <f>P107*各種係数!F105*各種係数!$I$16</f>
        <v>0</v>
      </c>
      <c r="X107" s="158">
        <f t="shared" si="20"/>
        <v>0</v>
      </c>
      <c r="Y107" s="158">
        <f>J107*各種係数!G105*各種係数!$I$16</f>
        <v>0</v>
      </c>
      <c r="Z107" s="158">
        <f>P107*各種係数!G105*各種係数!$I$16</f>
        <v>0</v>
      </c>
      <c r="AA107" s="158">
        <f t="shared" si="21"/>
        <v>0</v>
      </c>
    </row>
    <row r="108" spans="2:27" x14ac:dyDescent="0.15">
      <c r="B108" s="36" t="s">
        <v>117</v>
      </c>
      <c r="C108" s="36" t="s">
        <v>233</v>
      </c>
      <c r="D108" s="36" t="s">
        <v>212</v>
      </c>
      <c r="E108" s="37" t="s">
        <v>179</v>
      </c>
      <c r="F108" s="154"/>
      <c r="G108" s="154"/>
      <c r="H108" s="154"/>
      <c r="I108" s="155">
        <v>5.521058805894305E-3</v>
      </c>
      <c r="J108" s="154">
        <f t="shared" si="18"/>
        <v>0</v>
      </c>
      <c r="K108" s="156">
        <f>J108*各種係数!D106</f>
        <v>0</v>
      </c>
      <c r="L108" s="154">
        <f>J108*各種係数!E106</f>
        <v>0</v>
      </c>
      <c r="M108" s="42"/>
      <c r="N108" s="42"/>
      <c r="O108" s="157">
        <v>5.521058805894305E-3</v>
      </c>
      <c r="P108" s="158">
        <f t="shared" si="19"/>
        <v>0</v>
      </c>
      <c r="Q108" s="159">
        <f>P108*各種係数!D106</f>
        <v>0</v>
      </c>
      <c r="R108" s="160">
        <f>P108*各種係数!E106</f>
        <v>0</v>
      </c>
      <c r="S108" s="160">
        <f t="shared" si="15"/>
        <v>0</v>
      </c>
      <c r="T108" s="160">
        <f t="shared" si="16"/>
        <v>0</v>
      </c>
      <c r="U108" s="158">
        <f t="shared" si="17"/>
        <v>0</v>
      </c>
      <c r="V108" s="159">
        <f>J108*各種係数!F106*各種係数!$I$16</f>
        <v>0</v>
      </c>
      <c r="W108" s="158">
        <f>P108*各種係数!F106*各種係数!$I$16</f>
        <v>0</v>
      </c>
      <c r="X108" s="158">
        <f t="shared" si="20"/>
        <v>0</v>
      </c>
      <c r="Y108" s="158">
        <f>J108*各種係数!G106*各種係数!$I$16</f>
        <v>0</v>
      </c>
      <c r="Z108" s="158">
        <f>P108*各種係数!G106*各種係数!$I$16</f>
        <v>0</v>
      </c>
      <c r="AA108" s="158">
        <f t="shared" si="21"/>
        <v>0</v>
      </c>
    </row>
    <row r="109" spans="2:27" x14ac:dyDescent="0.15">
      <c r="B109" s="49" t="s">
        <v>118</v>
      </c>
      <c r="C109" s="49" t="s">
        <v>233</v>
      </c>
      <c r="D109" s="49" t="s">
        <v>212</v>
      </c>
      <c r="E109" s="50" t="s">
        <v>403</v>
      </c>
      <c r="F109" s="154"/>
      <c r="G109" s="154"/>
      <c r="H109" s="154"/>
      <c r="I109" s="161">
        <v>7.7046726674163089E-3</v>
      </c>
      <c r="J109" s="162">
        <f t="shared" si="18"/>
        <v>0</v>
      </c>
      <c r="K109" s="163">
        <f>J109*各種係数!D107</f>
        <v>0</v>
      </c>
      <c r="L109" s="162">
        <f>J109*各種係数!E107</f>
        <v>0</v>
      </c>
      <c r="M109" s="42"/>
      <c r="N109" s="42"/>
      <c r="O109" s="170">
        <v>7.7046726674163089E-3</v>
      </c>
      <c r="P109" s="164">
        <f t="shared" si="19"/>
        <v>0</v>
      </c>
      <c r="Q109" s="171">
        <f>P109*各種係数!D107</f>
        <v>0</v>
      </c>
      <c r="R109" s="165">
        <f>P109*各種係数!E107</f>
        <v>0</v>
      </c>
      <c r="S109" s="165">
        <f t="shared" si="15"/>
        <v>0</v>
      </c>
      <c r="T109" s="165">
        <f t="shared" si="16"/>
        <v>0</v>
      </c>
      <c r="U109" s="164">
        <f t="shared" si="17"/>
        <v>0</v>
      </c>
      <c r="V109" s="171">
        <f>J109*各種係数!F107*各種係数!$I$16</f>
        <v>0</v>
      </c>
      <c r="W109" s="164">
        <f>P109*各種係数!F107*各種係数!$I$16</f>
        <v>0</v>
      </c>
      <c r="X109" s="164">
        <f t="shared" si="20"/>
        <v>0</v>
      </c>
      <c r="Y109" s="164">
        <f>J109*各種係数!G107*各種係数!$I$16</f>
        <v>0</v>
      </c>
      <c r="Z109" s="164">
        <f>P109*各種係数!G107*各種係数!$I$16</f>
        <v>0</v>
      </c>
      <c r="AA109" s="164">
        <f t="shared" si="21"/>
        <v>0</v>
      </c>
    </row>
    <row r="110" spans="2:27" x14ac:dyDescent="0.15">
      <c r="B110" s="46" t="s">
        <v>119</v>
      </c>
      <c r="C110" s="46" t="s">
        <v>234</v>
      </c>
      <c r="D110" s="46" t="s">
        <v>212</v>
      </c>
      <c r="E110" s="47" t="s">
        <v>404</v>
      </c>
      <c r="F110" s="154"/>
      <c r="G110" s="154"/>
      <c r="H110" s="154"/>
      <c r="I110" s="155">
        <v>6.5767484257035487E-4</v>
      </c>
      <c r="J110" s="154">
        <f t="shared" si="18"/>
        <v>0</v>
      </c>
      <c r="K110" s="156">
        <f>J110*各種係数!D108</f>
        <v>0</v>
      </c>
      <c r="L110" s="154">
        <f>J110*各種係数!E108</f>
        <v>0</v>
      </c>
      <c r="M110" s="42"/>
      <c r="N110" s="42"/>
      <c r="O110" s="166">
        <v>6.5767484257035487E-4</v>
      </c>
      <c r="P110" s="158">
        <f t="shared" si="19"/>
        <v>0</v>
      </c>
      <c r="Q110" s="167">
        <f>P110*各種係数!D108</f>
        <v>0</v>
      </c>
      <c r="R110" s="168">
        <f>P110*各種係数!E108</f>
        <v>0</v>
      </c>
      <c r="S110" s="160">
        <f t="shared" si="15"/>
        <v>0</v>
      </c>
      <c r="T110" s="160">
        <f t="shared" si="16"/>
        <v>0</v>
      </c>
      <c r="U110" s="158">
        <f t="shared" si="17"/>
        <v>0</v>
      </c>
      <c r="V110" s="167">
        <f>J110*各種係数!F108*各種係数!$I$16</f>
        <v>0</v>
      </c>
      <c r="W110" s="169">
        <f>P110*各種係数!F108*各種係数!$I$16</f>
        <v>0</v>
      </c>
      <c r="X110" s="169">
        <f t="shared" si="20"/>
        <v>0</v>
      </c>
      <c r="Y110" s="169">
        <f>J110*各種係数!G108*各種係数!$I$16</f>
        <v>0</v>
      </c>
      <c r="Z110" s="169">
        <f>P110*各種係数!G108*各種係数!$I$16</f>
        <v>0</v>
      </c>
      <c r="AA110" s="169">
        <f t="shared" si="21"/>
        <v>0</v>
      </c>
    </row>
    <row r="111" spans="2:27" x14ac:dyDescent="0.15">
      <c r="B111" s="36" t="s">
        <v>120</v>
      </c>
      <c r="C111" s="36" t="s">
        <v>234</v>
      </c>
      <c r="D111" s="36" t="s">
        <v>212</v>
      </c>
      <c r="E111" s="37" t="s">
        <v>405</v>
      </c>
      <c r="F111" s="154"/>
      <c r="G111" s="154"/>
      <c r="H111" s="154"/>
      <c r="I111" s="155">
        <v>4.3840103229389984E-2</v>
      </c>
      <c r="J111" s="154">
        <f t="shared" si="18"/>
        <v>0</v>
      </c>
      <c r="K111" s="156">
        <f>J111*各種係数!D109</f>
        <v>0</v>
      </c>
      <c r="L111" s="154">
        <f>J111*各種係数!E109</f>
        <v>0</v>
      </c>
      <c r="M111" s="42"/>
      <c r="N111" s="42"/>
      <c r="O111" s="157">
        <v>4.3840103229389984E-2</v>
      </c>
      <c r="P111" s="158">
        <f t="shared" si="19"/>
        <v>0</v>
      </c>
      <c r="Q111" s="159">
        <f>P111*各種係数!D109</f>
        <v>0</v>
      </c>
      <c r="R111" s="160">
        <f>P111*各種係数!E109</f>
        <v>0</v>
      </c>
      <c r="S111" s="160">
        <f t="shared" si="15"/>
        <v>0</v>
      </c>
      <c r="T111" s="160">
        <f t="shared" si="16"/>
        <v>0</v>
      </c>
      <c r="U111" s="158">
        <f t="shared" si="17"/>
        <v>0</v>
      </c>
      <c r="V111" s="159">
        <f>J111*各種係数!F109*各種係数!$I$16</f>
        <v>0</v>
      </c>
      <c r="W111" s="158">
        <f>P111*各種係数!F109*各種係数!$I$16</f>
        <v>0</v>
      </c>
      <c r="X111" s="158">
        <f t="shared" si="20"/>
        <v>0</v>
      </c>
      <c r="Y111" s="158">
        <f>J111*各種係数!G109*各種係数!$I$16</f>
        <v>0</v>
      </c>
      <c r="Z111" s="158">
        <f>P111*各種係数!G109*各種係数!$I$16</f>
        <v>0</v>
      </c>
      <c r="AA111" s="158">
        <f t="shared" si="21"/>
        <v>0</v>
      </c>
    </row>
    <row r="112" spans="2:27" x14ac:dyDescent="0.15">
      <c r="B112" s="36" t="s">
        <v>121</v>
      </c>
      <c r="C112" s="36" t="s">
        <v>234</v>
      </c>
      <c r="D112" s="36" t="s">
        <v>212</v>
      </c>
      <c r="E112" s="37" t="s">
        <v>406</v>
      </c>
      <c r="F112" s="154"/>
      <c r="G112" s="154"/>
      <c r="H112" s="154"/>
      <c r="I112" s="155">
        <v>1.1997015996135337E-2</v>
      </c>
      <c r="J112" s="154">
        <f t="shared" si="18"/>
        <v>0</v>
      </c>
      <c r="K112" s="156">
        <f>J112*各種係数!D110</f>
        <v>0</v>
      </c>
      <c r="L112" s="154">
        <f>J112*各種係数!E110</f>
        <v>0</v>
      </c>
      <c r="M112" s="42"/>
      <c r="N112" s="42"/>
      <c r="O112" s="157">
        <v>1.1997015996135337E-2</v>
      </c>
      <c r="P112" s="158">
        <f t="shared" si="19"/>
        <v>0</v>
      </c>
      <c r="Q112" s="159">
        <f>P112*各種係数!D110</f>
        <v>0</v>
      </c>
      <c r="R112" s="160">
        <f>P112*各種係数!E110</f>
        <v>0</v>
      </c>
      <c r="S112" s="160">
        <f t="shared" si="15"/>
        <v>0</v>
      </c>
      <c r="T112" s="160">
        <f t="shared" si="16"/>
        <v>0</v>
      </c>
      <c r="U112" s="158">
        <f t="shared" si="17"/>
        <v>0</v>
      </c>
      <c r="V112" s="159">
        <f>J112*各種係数!F110*各種係数!$I$16</f>
        <v>0</v>
      </c>
      <c r="W112" s="158">
        <f>P112*各種係数!F110*各種係数!$I$16</f>
        <v>0</v>
      </c>
      <c r="X112" s="158">
        <f t="shared" si="20"/>
        <v>0</v>
      </c>
      <c r="Y112" s="158">
        <f>J112*各種係数!G110*各種係数!$I$16</f>
        <v>0</v>
      </c>
      <c r="Z112" s="158">
        <f>P112*各種係数!G110*各種係数!$I$16</f>
        <v>0</v>
      </c>
      <c r="AA112" s="158">
        <f t="shared" si="21"/>
        <v>0</v>
      </c>
    </row>
    <row r="113" spans="2:27" x14ac:dyDescent="0.15">
      <c r="B113" s="36" t="s">
        <v>122</v>
      </c>
      <c r="C113" s="36" t="s">
        <v>234</v>
      </c>
      <c r="D113" s="36" t="s">
        <v>212</v>
      </c>
      <c r="E113" s="37" t="s">
        <v>407</v>
      </c>
      <c r="F113" s="154"/>
      <c r="G113" s="154"/>
      <c r="H113" s="154"/>
      <c r="I113" s="155">
        <v>1.8152638598485347E-2</v>
      </c>
      <c r="J113" s="154">
        <f t="shared" si="18"/>
        <v>0</v>
      </c>
      <c r="K113" s="156">
        <f>J113*各種係数!D111</f>
        <v>0</v>
      </c>
      <c r="L113" s="154">
        <f>J113*各種係数!E111</f>
        <v>0</v>
      </c>
      <c r="M113" s="42"/>
      <c r="N113" s="42"/>
      <c r="O113" s="157">
        <v>1.8152638598485347E-2</v>
      </c>
      <c r="P113" s="158">
        <f t="shared" si="19"/>
        <v>0</v>
      </c>
      <c r="Q113" s="159">
        <f>P113*各種係数!D111</f>
        <v>0</v>
      </c>
      <c r="R113" s="160">
        <f>P113*各種係数!E111</f>
        <v>0</v>
      </c>
      <c r="S113" s="160">
        <f t="shared" si="15"/>
        <v>0</v>
      </c>
      <c r="T113" s="160">
        <f t="shared" si="16"/>
        <v>0</v>
      </c>
      <c r="U113" s="158">
        <f t="shared" si="17"/>
        <v>0</v>
      </c>
      <c r="V113" s="159">
        <f>J113*各種係数!F111*各種係数!$I$16</f>
        <v>0</v>
      </c>
      <c r="W113" s="158">
        <f>P113*各種係数!F111*各種係数!$I$16</f>
        <v>0</v>
      </c>
      <c r="X113" s="158">
        <f t="shared" si="20"/>
        <v>0</v>
      </c>
      <c r="Y113" s="158">
        <f>J113*各種係数!G111*各種係数!$I$16</f>
        <v>0</v>
      </c>
      <c r="Z113" s="158">
        <f>P113*各種係数!G111*各種係数!$I$16</f>
        <v>0</v>
      </c>
      <c r="AA113" s="158">
        <f t="shared" si="21"/>
        <v>0</v>
      </c>
    </row>
    <row r="114" spans="2:27" x14ac:dyDescent="0.15">
      <c r="B114" s="49" t="s">
        <v>123</v>
      </c>
      <c r="C114" s="49" t="s">
        <v>234</v>
      </c>
      <c r="D114" s="49" t="s">
        <v>212</v>
      </c>
      <c r="E114" s="50" t="s">
        <v>169</v>
      </c>
      <c r="F114" s="154"/>
      <c r="G114" s="154"/>
      <c r="H114" s="154"/>
      <c r="I114" s="161">
        <v>1.5316694367202731E-2</v>
      </c>
      <c r="J114" s="162">
        <f t="shared" si="18"/>
        <v>0</v>
      </c>
      <c r="K114" s="163">
        <f>J114*各種係数!D112</f>
        <v>0</v>
      </c>
      <c r="L114" s="162">
        <f>J114*各種係数!E112</f>
        <v>0</v>
      </c>
      <c r="M114" s="42"/>
      <c r="N114" s="42"/>
      <c r="O114" s="170">
        <v>1.5316694367202731E-2</v>
      </c>
      <c r="P114" s="164">
        <f t="shared" si="19"/>
        <v>0</v>
      </c>
      <c r="Q114" s="171">
        <f>P114*各種係数!D112</f>
        <v>0</v>
      </c>
      <c r="R114" s="165">
        <f>P114*各種係数!E112</f>
        <v>0</v>
      </c>
      <c r="S114" s="165">
        <f t="shared" si="15"/>
        <v>0</v>
      </c>
      <c r="T114" s="165">
        <f t="shared" si="16"/>
        <v>0</v>
      </c>
      <c r="U114" s="164">
        <f t="shared" si="17"/>
        <v>0</v>
      </c>
      <c r="V114" s="171">
        <f>J114*各種係数!F112*各種係数!$I$16</f>
        <v>0</v>
      </c>
      <c r="W114" s="164">
        <f>P114*各種係数!F112*各種係数!$I$16</f>
        <v>0</v>
      </c>
      <c r="X114" s="164">
        <f t="shared" si="20"/>
        <v>0</v>
      </c>
      <c r="Y114" s="164">
        <f>J114*各種係数!G112*各種係数!$I$16</f>
        <v>0</v>
      </c>
      <c r="Z114" s="164">
        <f>P114*各種係数!G112*各種係数!$I$16</f>
        <v>0</v>
      </c>
      <c r="AA114" s="164">
        <f t="shared" si="21"/>
        <v>0</v>
      </c>
    </row>
    <row r="115" spans="2:27" x14ac:dyDescent="0.15">
      <c r="B115" s="36" t="s">
        <v>124</v>
      </c>
      <c r="C115" s="36" t="s">
        <v>235</v>
      </c>
      <c r="D115" s="36" t="s">
        <v>202</v>
      </c>
      <c r="E115" s="37" t="s">
        <v>408</v>
      </c>
      <c r="F115" s="154"/>
      <c r="G115" s="154"/>
      <c r="H115" s="154"/>
      <c r="I115" s="172">
        <v>6.815661077044661E-4</v>
      </c>
      <c r="J115" s="154">
        <f t="shared" si="18"/>
        <v>0</v>
      </c>
      <c r="K115" s="173">
        <f>J115*各種係数!D113</f>
        <v>0</v>
      </c>
      <c r="L115" s="174">
        <f>J115*各種係数!E113</f>
        <v>0</v>
      </c>
      <c r="M115" s="42"/>
      <c r="N115" s="42"/>
      <c r="O115" s="157">
        <v>6.815661077044661E-4</v>
      </c>
      <c r="P115" s="158">
        <f t="shared" si="19"/>
        <v>0</v>
      </c>
      <c r="Q115" s="159">
        <f>P115*各種係数!D113</f>
        <v>0</v>
      </c>
      <c r="R115" s="160">
        <f>P115*各種係数!E113</f>
        <v>0</v>
      </c>
      <c r="S115" s="160">
        <f t="shared" si="15"/>
        <v>0</v>
      </c>
      <c r="T115" s="160">
        <f t="shared" si="16"/>
        <v>0</v>
      </c>
      <c r="U115" s="158">
        <f t="shared" si="17"/>
        <v>0</v>
      </c>
      <c r="V115" s="159">
        <f>J115*各種係数!F113*各種係数!$I$16</f>
        <v>0</v>
      </c>
      <c r="W115" s="158">
        <f>P115*各種係数!F113*各種係数!$I$16</f>
        <v>0</v>
      </c>
      <c r="X115" s="158">
        <f t="shared" si="20"/>
        <v>0</v>
      </c>
      <c r="Y115" s="158">
        <f>J115*各種係数!G113*各種係数!$I$16</f>
        <v>0</v>
      </c>
      <c r="Z115" s="158">
        <f>P115*各種係数!G113*各種係数!$I$16</f>
        <v>0</v>
      </c>
      <c r="AA115" s="158">
        <f t="shared" si="21"/>
        <v>0</v>
      </c>
    </row>
    <row r="116" spans="2:27" x14ac:dyDescent="0.15">
      <c r="B116" s="54" t="s">
        <v>357</v>
      </c>
      <c r="C116" s="54" t="s">
        <v>236</v>
      </c>
      <c r="D116" s="54" t="s">
        <v>213</v>
      </c>
      <c r="E116" s="55" t="s">
        <v>409</v>
      </c>
      <c r="F116" s="175"/>
      <c r="G116" s="175"/>
      <c r="H116" s="175"/>
      <c r="I116" s="176">
        <v>1.2175458747548168E-3</v>
      </c>
      <c r="J116" s="175">
        <f t="shared" si="18"/>
        <v>0</v>
      </c>
      <c r="K116" s="177">
        <f>J116*各種係数!D114</f>
        <v>0</v>
      </c>
      <c r="L116" s="175">
        <f>J116*各種係数!E114</f>
        <v>0</v>
      </c>
      <c r="M116" s="56"/>
      <c r="N116" s="56"/>
      <c r="O116" s="178">
        <v>1.2175458747548168E-3</v>
      </c>
      <c r="P116" s="179">
        <f t="shared" si="19"/>
        <v>0</v>
      </c>
      <c r="Q116" s="180">
        <f>P116*各種係数!D114</f>
        <v>0</v>
      </c>
      <c r="R116" s="181">
        <f>P116*各種係数!E114</f>
        <v>0</v>
      </c>
      <c r="S116" s="181">
        <f t="shared" si="15"/>
        <v>0</v>
      </c>
      <c r="T116" s="181">
        <f t="shared" si="16"/>
        <v>0</v>
      </c>
      <c r="U116" s="179">
        <f t="shared" si="17"/>
        <v>0</v>
      </c>
      <c r="V116" s="180">
        <f>J116*各種係数!F114*各種係数!$I$16</f>
        <v>0</v>
      </c>
      <c r="W116" s="179">
        <f>P116*各種係数!F114*各種係数!$I$16</f>
        <v>0</v>
      </c>
      <c r="X116" s="179">
        <f t="shared" si="20"/>
        <v>0</v>
      </c>
      <c r="Y116" s="179">
        <f>J116*各種係数!G114*各種係数!$I$16</f>
        <v>0</v>
      </c>
      <c r="Z116" s="179">
        <f>P116*各種係数!G114*各種係数!$I$16</f>
        <v>0</v>
      </c>
      <c r="AA116" s="179">
        <f t="shared" si="21"/>
        <v>0</v>
      </c>
    </row>
    <row r="117" spans="2:27" x14ac:dyDescent="0.15">
      <c r="B117" s="238"/>
      <c r="C117" s="239"/>
      <c r="D117" s="239"/>
      <c r="E117" s="57" t="s">
        <v>193</v>
      </c>
      <c r="F117" s="182">
        <f>入力表!I16</f>
        <v>0</v>
      </c>
      <c r="G117" s="183">
        <f>各種係数!K8</f>
        <v>0.60899999999999999</v>
      </c>
      <c r="H117" s="179">
        <f>F117*G117</f>
        <v>0</v>
      </c>
      <c r="I117" s="180"/>
      <c r="J117" s="179">
        <f>SUM(J10:J116)</f>
        <v>0</v>
      </c>
      <c r="K117" s="179">
        <f>SUM(K10:K116)</f>
        <v>0</v>
      </c>
      <c r="L117" s="179">
        <f>SUM(L10:L116)</f>
        <v>0</v>
      </c>
      <c r="M117" s="183">
        <f>各種係数!K8</f>
        <v>0.60899999999999999</v>
      </c>
      <c r="N117" s="179">
        <f>L117*M117</f>
        <v>0</v>
      </c>
      <c r="O117" s="179"/>
      <c r="P117" s="179">
        <f t="shared" ref="P117:AA117" si="22">SUM(P10:P116)</f>
        <v>0</v>
      </c>
      <c r="Q117" s="179">
        <f t="shared" si="22"/>
        <v>0</v>
      </c>
      <c r="R117" s="179">
        <f t="shared" si="22"/>
        <v>0</v>
      </c>
      <c r="S117" s="179">
        <f t="shared" si="22"/>
        <v>0</v>
      </c>
      <c r="T117" s="179">
        <f t="shared" si="22"/>
        <v>0</v>
      </c>
      <c r="U117" s="179">
        <f t="shared" si="22"/>
        <v>0</v>
      </c>
      <c r="V117" s="179">
        <f t="shared" si="22"/>
        <v>0</v>
      </c>
      <c r="W117" s="179">
        <f t="shared" si="22"/>
        <v>0</v>
      </c>
      <c r="X117" s="179">
        <f t="shared" si="22"/>
        <v>0</v>
      </c>
      <c r="Y117" s="179">
        <f t="shared" si="22"/>
        <v>0</v>
      </c>
      <c r="Z117" s="179">
        <f t="shared" si="22"/>
        <v>0</v>
      </c>
      <c r="AA117" s="179">
        <f t="shared" si="22"/>
        <v>0</v>
      </c>
    </row>
  </sheetData>
  <mergeCells count="24">
    <mergeCell ref="E6:E9"/>
    <mergeCell ref="F6:F7"/>
    <mergeCell ref="J6:L6"/>
    <mergeCell ref="C6:C9"/>
    <mergeCell ref="D6:D9"/>
    <mergeCell ref="I6:I7"/>
    <mergeCell ref="G6:G7"/>
    <mergeCell ref="H6:H7"/>
    <mergeCell ref="B117:D117"/>
    <mergeCell ref="AA6:AA9"/>
    <mergeCell ref="Z8:Z9"/>
    <mergeCell ref="W8:W9"/>
    <mergeCell ref="Y8:Y9"/>
    <mergeCell ref="X6:X9"/>
    <mergeCell ref="S6:U6"/>
    <mergeCell ref="S8:S9"/>
    <mergeCell ref="T8:T9"/>
    <mergeCell ref="U8:U9"/>
    <mergeCell ref="V8:V9"/>
    <mergeCell ref="N6:N7"/>
    <mergeCell ref="O6:O7"/>
    <mergeCell ref="P6:R6"/>
    <mergeCell ref="M6:M7"/>
    <mergeCell ref="B6:B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5:R119"/>
  <sheetViews>
    <sheetView showGridLines="0" workbookViewId="0">
      <pane xSplit="3" ySplit="10" topLeftCell="D11" activePane="bottomRight" state="frozen"/>
      <selection activeCell="I7" sqref="I7:I10"/>
      <selection pane="topRight" activeCell="I7" sqref="I7:I10"/>
      <selection pane="bottomLeft" activeCell="I7" sqref="I7:I10"/>
      <selection pane="bottomRight"/>
    </sheetView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60.625" style="2" customWidth="1"/>
    <col min="4" max="18" width="12.625" style="2" customWidth="1"/>
    <col min="19" max="16384" width="8.75" style="2"/>
  </cols>
  <sheetData>
    <row r="5" spans="2:18" x14ac:dyDescent="0.15">
      <c r="R5" s="7" t="str">
        <f>"（単位："&amp;入力表!I7&amp;"、人）"</f>
        <v>（単位：千円、人）</v>
      </c>
    </row>
    <row r="6" spans="2:18" x14ac:dyDescent="0.15">
      <c r="B6" s="270" t="s">
        <v>18</v>
      </c>
      <c r="C6" s="270" t="s">
        <v>335</v>
      </c>
      <c r="D6" s="184" t="s">
        <v>339</v>
      </c>
      <c r="E6" s="185"/>
      <c r="F6" s="185"/>
      <c r="G6" s="185"/>
      <c r="H6" s="186"/>
      <c r="I6" s="187" t="s">
        <v>340</v>
      </c>
      <c r="J6" s="188"/>
      <c r="K6" s="188"/>
      <c r="L6" s="188"/>
      <c r="M6" s="189"/>
      <c r="N6" s="190" t="s">
        <v>278</v>
      </c>
      <c r="O6" s="191"/>
      <c r="P6" s="191"/>
      <c r="Q6" s="191"/>
      <c r="R6" s="192"/>
    </row>
    <row r="7" spans="2:18" x14ac:dyDescent="0.15">
      <c r="B7" s="271"/>
      <c r="C7" s="271"/>
      <c r="D7" s="193"/>
      <c r="E7" s="185"/>
      <c r="F7" s="186"/>
      <c r="G7" s="193"/>
      <c r="H7" s="186"/>
      <c r="I7" s="194"/>
      <c r="J7" s="188"/>
      <c r="K7" s="189"/>
      <c r="L7" s="194"/>
      <c r="M7" s="189"/>
      <c r="N7" s="195"/>
      <c r="O7" s="191"/>
      <c r="P7" s="192"/>
      <c r="Q7" s="195"/>
      <c r="R7" s="192"/>
    </row>
    <row r="8" spans="2:18" ht="12.95" customHeight="1" x14ac:dyDescent="0.15">
      <c r="B8" s="271"/>
      <c r="C8" s="271"/>
      <c r="D8" s="312" t="s">
        <v>276</v>
      </c>
      <c r="E8" s="313" t="s">
        <v>441</v>
      </c>
      <c r="F8" s="314" t="s">
        <v>277</v>
      </c>
      <c r="G8" s="296" t="s">
        <v>280</v>
      </c>
      <c r="H8" s="308" t="s">
        <v>279</v>
      </c>
      <c r="I8" s="310" t="s">
        <v>276</v>
      </c>
      <c r="J8" s="311" t="s">
        <v>441</v>
      </c>
      <c r="K8" s="302" t="s">
        <v>277</v>
      </c>
      <c r="L8" s="298" t="s">
        <v>280</v>
      </c>
      <c r="M8" s="300" t="s">
        <v>279</v>
      </c>
      <c r="N8" s="304" t="s">
        <v>276</v>
      </c>
      <c r="O8" s="305" t="s">
        <v>441</v>
      </c>
      <c r="P8" s="306" t="s">
        <v>277</v>
      </c>
      <c r="Q8" s="292" t="s">
        <v>280</v>
      </c>
      <c r="R8" s="294" t="s">
        <v>279</v>
      </c>
    </row>
    <row r="9" spans="2:18" x14ac:dyDescent="0.15">
      <c r="B9" s="271"/>
      <c r="C9" s="271"/>
      <c r="D9" s="312"/>
      <c r="E9" s="313"/>
      <c r="F9" s="315"/>
      <c r="G9" s="297"/>
      <c r="H9" s="309"/>
      <c r="I9" s="310"/>
      <c r="J9" s="311"/>
      <c r="K9" s="303"/>
      <c r="L9" s="299"/>
      <c r="M9" s="301"/>
      <c r="N9" s="304"/>
      <c r="O9" s="305"/>
      <c r="P9" s="307"/>
      <c r="Q9" s="293"/>
      <c r="R9" s="295"/>
    </row>
    <row r="10" spans="2:18" x14ac:dyDescent="0.15">
      <c r="B10" s="272"/>
      <c r="C10" s="272"/>
      <c r="D10" s="312"/>
      <c r="E10" s="313"/>
      <c r="F10" s="315"/>
      <c r="G10" s="297"/>
      <c r="H10" s="309"/>
      <c r="I10" s="310"/>
      <c r="J10" s="311"/>
      <c r="K10" s="303"/>
      <c r="L10" s="299"/>
      <c r="M10" s="301"/>
      <c r="N10" s="304"/>
      <c r="O10" s="305"/>
      <c r="P10" s="307"/>
      <c r="Q10" s="293"/>
      <c r="R10" s="295"/>
    </row>
    <row r="11" spans="2:18" x14ac:dyDescent="0.15">
      <c r="B11" s="36" t="s">
        <v>19</v>
      </c>
      <c r="C11" s="37" t="s">
        <v>125</v>
      </c>
      <c r="D11" s="151">
        <f>詳細表!J10</f>
        <v>0</v>
      </c>
      <c r="E11" s="151">
        <f>詳細表!K10</f>
        <v>0</v>
      </c>
      <c r="F11" s="151">
        <f>詳細表!L10</f>
        <v>0</v>
      </c>
      <c r="G11" s="151">
        <f>詳細表!V10</f>
        <v>0</v>
      </c>
      <c r="H11" s="151">
        <f>詳細表!Y10</f>
        <v>0</v>
      </c>
      <c r="I11" s="151">
        <f>詳細表!P10</f>
        <v>0</v>
      </c>
      <c r="J11" s="151">
        <f>詳細表!Q10</f>
        <v>0</v>
      </c>
      <c r="K11" s="151">
        <f>詳細表!R10</f>
        <v>0</v>
      </c>
      <c r="L11" s="151">
        <f>詳細表!W10</f>
        <v>0</v>
      </c>
      <c r="M11" s="153">
        <f>詳細表!Z10</f>
        <v>0</v>
      </c>
      <c r="N11" s="151">
        <f>D11+I11</f>
        <v>0</v>
      </c>
      <c r="O11" s="151">
        <f>E11+J11</f>
        <v>0</v>
      </c>
      <c r="P11" s="151">
        <f>F11+K11</f>
        <v>0</v>
      </c>
      <c r="Q11" s="151">
        <f>G11+L11</f>
        <v>0</v>
      </c>
      <c r="R11" s="151">
        <f>H11+M11</f>
        <v>0</v>
      </c>
    </row>
    <row r="12" spans="2:18" x14ac:dyDescent="0.15">
      <c r="B12" s="36" t="s">
        <v>20</v>
      </c>
      <c r="C12" s="37" t="s">
        <v>170</v>
      </c>
      <c r="D12" s="158">
        <f>詳細表!J11</f>
        <v>0</v>
      </c>
      <c r="E12" s="158">
        <f>詳細表!K11</f>
        <v>0</v>
      </c>
      <c r="F12" s="158">
        <f>詳細表!L11</f>
        <v>0</v>
      </c>
      <c r="G12" s="158">
        <f>詳細表!V11</f>
        <v>0</v>
      </c>
      <c r="H12" s="158">
        <f>詳細表!Y11</f>
        <v>0</v>
      </c>
      <c r="I12" s="158">
        <f>詳細表!P11</f>
        <v>0</v>
      </c>
      <c r="J12" s="158">
        <f>詳細表!Q11</f>
        <v>0</v>
      </c>
      <c r="K12" s="158">
        <f>詳細表!R11</f>
        <v>0</v>
      </c>
      <c r="L12" s="158">
        <f>詳細表!W11</f>
        <v>0</v>
      </c>
      <c r="M12" s="160">
        <f>詳細表!Z11</f>
        <v>0</v>
      </c>
      <c r="N12" s="158">
        <f t="shared" ref="N12:N75" si="0">D12+I12</f>
        <v>0</v>
      </c>
      <c r="O12" s="158">
        <f t="shared" ref="O12:O75" si="1">E12+J12</f>
        <v>0</v>
      </c>
      <c r="P12" s="158">
        <f t="shared" ref="P12:P75" si="2">F12+K12</f>
        <v>0</v>
      </c>
      <c r="Q12" s="158">
        <f t="shared" ref="Q12:Q75" si="3">G12+L12</f>
        <v>0</v>
      </c>
      <c r="R12" s="158">
        <f t="shared" ref="R12:R75" si="4">H12+M12</f>
        <v>0</v>
      </c>
    </row>
    <row r="13" spans="2:18" x14ac:dyDescent="0.15">
      <c r="B13" s="36" t="s">
        <v>21</v>
      </c>
      <c r="C13" s="37" t="s">
        <v>126</v>
      </c>
      <c r="D13" s="158">
        <f>詳細表!J12</f>
        <v>0</v>
      </c>
      <c r="E13" s="158">
        <f>詳細表!K12</f>
        <v>0</v>
      </c>
      <c r="F13" s="158">
        <f>詳細表!L12</f>
        <v>0</v>
      </c>
      <c r="G13" s="158">
        <f>詳細表!V12</f>
        <v>0</v>
      </c>
      <c r="H13" s="158">
        <f>詳細表!Y12</f>
        <v>0</v>
      </c>
      <c r="I13" s="158">
        <f>詳細表!P12</f>
        <v>0</v>
      </c>
      <c r="J13" s="158">
        <f>詳細表!Q12</f>
        <v>0</v>
      </c>
      <c r="K13" s="158">
        <f>詳細表!R12</f>
        <v>0</v>
      </c>
      <c r="L13" s="158">
        <f>詳細表!W12</f>
        <v>0</v>
      </c>
      <c r="M13" s="160">
        <f>詳細表!Z12</f>
        <v>0</v>
      </c>
      <c r="N13" s="158">
        <f t="shared" si="0"/>
        <v>0</v>
      </c>
      <c r="O13" s="158">
        <f t="shared" si="1"/>
        <v>0</v>
      </c>
      <c r="P13" s="158">
        <f t="shared" si="2"/>
        <v>0</v>
      </c>
      <c r="Q13" s="158">
        <f t="shared" si="3"/>
        <v>0</v>
      </c>
      <c r="R13" s="158">
        <f t="shared" si="4"/>
        <v>0</v>
      </c>
    </row>
    <row r="14" spans="2:18" x14ac:dyDescent="0.15">
      <c r="B14" s="36" t="s">
        <v>22</v>
      </c>
      <c r="C14" s="37" t="s">
        <v>127</v>
      </c>
      <c r="D14" s="158">
        <f>詳細表!J13</f>
        <v>0</v>
      </c>
      <c r="E14" s="158">
        <f>詳細表!K13</f>
        <v>0</v>
      </c>
      <c r="F14" s="158">
        <f>詳細表!L13</f>
        <v>0</v>
      </c>
      <c r="G14" s="158">
        <f>詳細表!V13</f>
        <v>0</v>
      </c>
      <c r="H14" s="158">
        <f>詳細表!Y13</f>
        <v>0</v>
      </c>
      <c r="I14" s="158">
        <f>詳細表!P13</f>
        <v>0</v>
      </c>
      <c r="J14" s="158">
        <f>詳細表!Q13</f>
        <v>0</v>
      </c>
      <c r="K14" s="158">
        <f>詳細表!R13</f>
        <v>0</v>
      </c>
      <c r="L14" s="158">
        <f>詳細表!W13</f>
        <v>0</v>
      </c>
      <c r="M14" s="160">
        <f>詳細表!Z13</f>
        <v>0</v>
      </c>
      <c r="N14" s="158">
        <f t="shared" si="0"/>
        <v>0</v>
      </c>
      <c r="O14" s="158">
        <f t="shared" si="1"/>
        <v>0</v>
      </c>
      <c r="P14" s="158">
        <f t="shared" si="2"/>
        <v>0</v>
      </c>
      <c r="Q14" s="158">
        <f t="shared" si="3"/>
        <v>0</v>
      </c>
      <c r="R14" s="158">
        <f t="shared" si="4"/>
        <v>0</v>
      </c>
    </row>
    <row r="15" spans="2:18" x14ac:dyDescent="0.15">
      <c r="B15" s="36" t="s">
        <v>23</v>
      </c>
      <c r="C15" s="37" t="s">
        <v>128</v>
      </c>
      <c r="D15" s="164">
        <f>詳細表!J14</f>
        <v>0</v>
      </c>
      <c r="E15" s="164">
        <f>詳細表!K14</f>
        <v>0</v>
      </c>
      <c r="F15" s="164">
        <f>詳細表!L14</f>
        <v>0</v>
      </c>
      <c r="G15" s="164">
        <f>詳細表!V14</f>
        <v>0</v>
      </c>
      <c r="H15" s="164">
        <f>詳細表!Y14</f>
        <v>0</v>
      </c>
      <c r="I15" s="164">
        <f>詳細表!P14</f>
        <v>0</v>
      </c>
      <c r="J15" s="164">
        <f>詳細表!Q14</f>
        <v>0</v>
      </c>
      <c r="K15" s="164">
        <f>詳細表!R14</f>
        <v>0</v>
      </c>
      <c r="L15" s="164">
        <f>詳細表!W14</f>
        <v>0</v>
      </c>
      <c r="M15" s="165">
        <f>詳細表!Z14</f>
        <v>0</v>
      </c>
      <c r="N15" s="164">
        <f t="shared" si="0"/>
        <v>0</v>
      </c>
      <c r="O15" s="164">
        <f t="shared" si="1"/>
        <v>0</v>
      </c>
      <c r="P15" s="164">
        <f t="shared" si="2"/>
        <v>0</v>
      </c>
      <c r="Q15" s="164">
        <f t="shared" si="3"/>
        <v>0</v>
      </c>
      <c r="R15" s="164">
        <f t="shared" si="4"/>
        <v>0</v>
      </c>
    </row>
    <row r="16" spans="2:18" x14ac:dyDescent="0.15">
      <c r="B16" s="46" t="s">
        <v>24</v>
      </c>
      <c r="C16" s="47" t="s">
        <v>171</v>
      </c>
      <c r="D16" s="158">
        <f>詳細表!J15</f>
        <v>0</v>
      </c>
      <c r="E16" s="158">
        <f>詳細表!K15</f>
        <v>0</v>
      </c>
      <c r="F16" s="158">
        <f>詳細表!L15</f>
        <v>0</v>
      </c>
      <c r="G16" s="158">
        <f>詳細表!V15</f>
        <v>0</v>
      </c>
      <c r="H16" s="158">
        <f>詳細表!Y15</f>
        <v>0</v>
      </c>
      <c r="I16" s="158">
        <f>詳細表!P15</f>
        <v>0</v>
      </c>
      <c r="J16" s="158">
        <f>詳細表!Q15</f>
        <v>0</v>
      </c>
      <c r="K16" s="158">
        <f>詳細表!R15</f>
        <v>0</v>
      </c>
      <c r="L16" s="158">
        <f>詳細表!W15</f>
        <v>0</v>
      </c>
      <c r="M16" s="160">
        <f>詳細表!Z15</f>
        <v>0</v>
      </c>
      <c r="N16" s="158">
        <f t="shared" si="0"/>
        <v>0</v>
      </c>
      <c r="O16" s="158">
        <f t="shared" si="1"/>
        <v>0</v>
      </c>
      <c r="P16" s="158">
        <f t="shared" si="2"/>
        <v>0</v>
      </c>
      <c r="Q16" s="158">
        <f t="shared" si="3"/>
        <v>0</v>
      </c>
      <c r="R16" s="158">
        <f t="shared" si="4"/>
        <v>0</v>
      </c>
    </row>
    <row r="17" spans="2:18" x14ac:dyDescent="0.15">
      <c r="B17" s="36" t="s">
        <v>25</v>
      </c>
      <c r="C17" s="37" t="s">
        <v>358</v>
      </c>
      <c r="D17" s="158">
        <f>詳細表!J16</f>
        <v>0</v>
      </c>
      <c r="E17" s="158">
        <f>詳細表!K16</f>
        <v>0</v>
      </c>
      <c r="F17" s="158">
        <f>詳細表!L16</f>
        <v>0</v>
      </c>
      <c r="G17" s="158">
        <f>詳細表!V16</f>
        <v>0</v>
      </c>
      <c r="H17" s="158">
        <f>詳細表!Y16</f>
        <v>0</v>
      </c>
      <c r="I17" s="158">
        <f>詳細表!P16</f>
        <v>0</v>
      </c>
      <c r="J17" s="158">
        <f>詳細表!Q16</f>
        <v>0</v>
      </c>
      <c r="K17" s="158">
        <f>詳細表!R16</f>
        <v>0</v>
      </c>
      <c r="L17" s="158">
        <f>詳細表!W16</f>
        <v>0</v>
      </c>
      <c r="M17" s="160">
        <f>詳細表!Z16</f>
        <v>0</v>
      </c>
      <c r="N17" s="158">
        <f t="shared" si="0"/>
        <v>0</v>
      </c>
      <c r="O17" s="158">
        <f t="shared" si="1"/>
        <v>0</v>
      </c>
      <c r="P17" s="158">
        <f t="shared" si="2"/>
        <v>0</v>
      </c>
      <c r="Q17" s="158">
        <f t="shared" si="3"/>
        <v>0</v>
      </c>
      <c r="R17" s="158">
        <f t="shared" si="4"/>
        <v>0</v>
      </c>
    </row>
    <row r="18" spans="2:18" x14ac:dyDescent="0.15">
      <c r="B18" s="36" t="s">
        <v>26</v>
      </c>
      <c r="C18" s="37" t="s">
        <v>129</v>
      </c>
      <c r="D18" s="158">
        <f>詳細表!J17</f>
        <v>0</v>
      </c>
      <c r="E18" s="158">
        <f>詳細表!K17</f>
        <v>0</v>
      </c>
      <c r="F18" s="158">
        <f>詳細表!L17</f>
        <v>0</v>
      </c>
      <c r="G18" s="158">
        <f>詳細表!V17</f>
        <v>0</v>
      </c>
      <c r="H18" s="158">
        <f>詳細表!Y17</f>
        <v>0</v>
      </c>
      <c r="I18" s="158">
        <f>詳細表!P17</f>
        <v>0</v>
      </c>
      <c r="J18" s="158">
        <f>詳細表!Q17</f>
        <v>0</v>
      </c>
      <c r="K18" s="158">
        <f>詳細表!R17</f>
        <v>0</v>
      </c>
      <c r="L18" s="158">
        <f>詳細表!W17</f>
        <v>0</v>
      </c>
      <c r="M18" s="160">
        <f>詳細表!Z17</f>
        <v>0</v>
      </c>
      <c r="N18" s="158">
        <f t="shared" si="0"/>
        <v>0</v>
      </c>
      <c r="O18" s="158">
        <f t="shared" si="1"/>
        <v>0</v>
      </c>
      <c r="P18" s="158">
        <f t="shared" si="2"/>
        <v>0</v>
      </c>
      <c r="Q18" s="158">
        <f t="shared" si="3"/>
        <v>0</v>
      </c>
      <c r="R18" s="158">
        <f t="shared" si="4"/>
        <v>0</v>
      </c>
    </row>
    <row r="19" spans="2:18" x14ac:dyDescent="0.15">
      <c r="B19" s="36" t="s">
        <v>27</v>
      </c>
      <c r="C19" s="37" t="s">
        <v>359</v>
      </c>
      <c r="D19" s="158">
        <f>詳細表!J18</f>
        <v>0</v>
      </c>
      <c r="E19" s="158">
        <f>詳細表!K18</f>
        <v>0</v>
      </c>
      <c r="F19" s="158">
        <f>詳細表!L18</f>
        <v>0</v>
      </c>
      <c r="G19" s="158">
        <f>詳細表!V18</f>
        <v>0</v>
      </c>
      <c r="H19" s="158">
        <f>詳細表!Y18</f>
        <v>0</v>
      </c>
      <c r="I19" s="158">
        <f>詳細表!P18</f>
        <v>0</v>
      </c>
      <c r="J19" s="158">
        <f>詳細表!Q18</f>
        <v>0</v>
      </c>
      <c r="K19" s="158">
        <f>詳細表!R18</f>
        <v>0</v>
      </c>
      <c r="L19" s="158">
        <f>詳細表!W18</f>
        <v>0</v>
      </c>
      <c r="M19" s="160">
        <f>詳細表!Z18</f>
        <v>0</v>
      </c>
      <c r="N19" s="158">
        <f t="shared" si="0"/>
        <v>0</v>
      </c>
      <c r="O19" s="158">
        <f t="shared" si="1"/>
        <v>0</v>
      </c>
      <c r="P19" s="158">
        <f t="shared" si="2"/>
        <v>0</v>
      </c>
      <c r="Q19" s="158">
        <f t="shared" si="3"/>
        <v>0</v>
      </c>
      <c r="R19" s="158">
        <f t="shared" si="4"/>
        <v>0</v>
      </c>
    </row>
    <row r="20" spans="2:18" x14ac:dyDescent="0.15">
      <c r="B20" s="49" t="s">
        <v>28</v>
      </c>
      <c r="C20" s="50" t="s">
        <v>360</v>
      </c>
      <c r="D20" s="164">
        <f>詳細表!J19</f>
        <v>0</v>
      </c>
      <c r="E20" s="164">
        <f>詳細表!K19</f>
        <v>0</v>
      </c>
      <c r="F20" s="164">
        <f>詳細表!L19</f>
        <v>0</v>
      </c>
      <c r="G20" s="164">
        <f>詳細表!V19</f>
        <v>0</v>
      </c>
      <c r="H20" s="164">
        <f>詳細表!Y19</f>
        <v>0</v>
      </c>
      <c r="I20" s="164">
        <f>詳細表!P19</f>
        <v>0</v>
      </c>
      <c r="J20" s="164">
        <f>詳細表!Q19</f>
        <v>0</v>
      </c>
      <c r="K20" s="164">
        <f>詳細表!R19</f>
        <v>0</v>
      </c>
      <c r="L20" s="164">
        <f>詳細表!W19</f>
        <v>0</v>
      </c>
      <c r="M20" s="165">
        <f>詳細表!Z19</f>
        <v>0</v>
      </c>
      <c r="N20" s="164">
        <f t="shared" si="0"/>
        <v>0</v>
      </c>
      <c r="O20" s="164">
        <f t="shared" si="1"/>
        <v>0</v>
      </c>
      <c r="P20" s="164">
        <f t="shared" si="2"/>
        <v>0</v>
      </c>
      <c r="Q20" s="164">
        <f t="shared" si="3"/>
        <v>0</v>
      </c>
      <c r="R20" s="164">
        <f t="shared" si="4"/>
        <v>0</v>
      </c>
    </row>
    <row r="21" spans="2:18" x14ac:dyDescent="0.15">
      <c r="B21" s="36" t="s">
        <v>29</v>
      </c>
      <c r="C21" s="37" t="s">
        <v>172</v>
      </c>
      <c r="D21" s="158">
        <f>詳細表!J20</f>
        <v>0</v>
      </c>
      <c r="E21" s="158">
        <f>詳細表!K20</f>
        <v>0</v>
      </c>
      <c r="F21" s="158">
        <f>詳細表!L20</f>
        <v>0</v>
      </c>
      <c r="G21" s="158">
        <f>詳細表!V20</f>
        <v>0</v>
      </c>
      <c r="H21" s="158">
        <f>詳細表!Y20</f>
        <v>0</v>
      </c>
      <c r="I21" s="158">
        <f>詳細表!P20</f>
        <v>0</v>
      </c>
      <c r="J21" s="158">
        <f>詳細表!Q20</f>
        <v>0</v>
      </c>
      <c r="K21" s="158">
        <f>詳細表!R20</f>
        <v>0</v>
      </c>
      <c r="L21" s="158">
        <f>詳細表!W20</f>
        <v>0</v>
      </c>
      <c r="M21" s="160">
        <f>詳細表!Z20</f>
        <v>0</v>
      </c>
      <c r="N21" s="158">
        <f t="shared" si="0"/>
        <v>0</v>
      </c>
      <c r="O21" s="158">
        <f t="shared" si="1"/>
        <v>0</v>
      </c>
      <c r="P21" s="158">
        <f t="shared" si="2"/>
        <v>0</v>
      </c>
      <c r="Q21" s="158">
        <f t="shared" si="3"/>
        <v>0</v>
      </c>
      <c r="R21" s="158">
        <f t="shared" si="4"/>
        <v>0</v>
      </c>
    </row>
    <row r="22" spans="2:18" x14ac:dyDescent="0.15">
      <c r="B22" s="36" t="s">
        <v>30</v>
      </c>
      <c r="C22" s="37" t="s">
        <v>130</v>
      </c>
      <c r="D22" s="158">
        <f>詳細表!J21</f>
        <v>0</v>
      </c>
      <c r="E22" s="158">
        <f>詳細表!K21</f>
        <v>0</v>
      </c>
      <c r="F22" s="158">
        <f>詳細表!L21</f>
        <v>0</v>
      </c>
      <c r="G22" s="158">
        <f>詳細表!V21</f>
        <v>0</v>
      </c>
      <c r="H22" s="158">
        <f>詳細表!Y21</f>
        <v>0</v>
      </c>
      <c r="I22" s="158">
        <f>詳細表!P21</f>
        <v>0</v>
      </c>
      <c r="J22" s="158">
        <f>詳細表!Q21</f>
        <v>0</v>
      </c>
      <c r="K22" s="158">
        <f>詳細表!R21</f>
        <v>0</v>
      </c>
      <c r="L22" s="158">
        <f>詳細表!W21</f>
        <v>0</v>
      </c>
      <c r="M22" s="160">
        <f>詳細表!Z21</f>
        <v>0</v>
      </c>
      <c r="N22" s="158">
        <f t="shared" si="0"/>
        <v>0</v>
      </c>
      <c r="O22" s="158">
        <f t="shared" si="1"/>
        <v>0</v>
      </c>
      <c r="P22" s="158">
        <f t="shared" si="2"/>
        <v>0</v>
      </c>
      <c r="Q22" s="158">
        <f t="shared" si="3"/>
        <v>0</v>
      </c>
      <c r="R22" s="158">
        <f t="shared" si="4"/>
        <v>0</v>
      </c>
    </row>
    <row r="23" spans="2:18" x14ac:dyDescent="0.15">
      <c r="B23" s="36" t="s">
        <v>31</v>
      </c>
      <c r="C23" s="37" t="s">
        <v>361</v>
      </c>
      <c r="D23" s="158">
        <f>詳細表!J22</f>
        <v>0</v>
      </c>
      <c r="E23" s="158">
        <f>詳細表!K22</f>
        <v>0</v>
      </c>
      <c r="F23" s="158">
        <f>詳細表!L22</f>
        <v>0</v>
      </c>
      <c r="G23" s="158">
        <f>詳細表!V22</f>
        <v>0</v>
      </c>
      <c r="H23" s="158">
        <f>詳細表!Y22</f>
        <v>0</v>
      </c>
      <c r="I23" s="158">
        <f>詳細表!P22</f>
        <v>0</v>
      </c>
      <c r="J23" s="158">
        <f>詳細表!Q22</f>
        <v>0</v>
      </c>
      <c r="K23" s="158">
        <f>詳細表!R22</f>
        <v>0</v>
      </c>
      <c r="L23" s="158">
        <f>詳細表!W22</f>
        <v>0</v>
      </c>
      <c r="M23" s="160">
        <f>詳細表!Z22</f>
        <v>0</v>
      </c>
      <c r="N23" s="158">
        <f t="shared" si="0"/>
        <v>0</v>
      </c>
      <c r="O23" s="158">
        <f t="shared" si="1"/>
        <v>0</v>
      </c>
      <c r="P23" s="158">
        <f t="shared" si="2"/>
        <v>0</v>
      </c>
      <c r="Q23" s="158">
        <f t="shared" si="3"/>
        <v>0</v>
      </c>
      <c r="R23" s="158">
        <f t="shared" si="4"/>
        <v>0</v>
      </c>
    </row>
    <row r="24" spans="2:18" x14ac:dyDescent="0.15">
      <c r="B24" s="36" t="s">
        <v>32</v>
      </c>
      <c r="C24" s="37" t="s">
        <v>362</v>
      </c>
      <c r="D24" s="158">
        <f>詳細表!J23</f>
        <v>0</v>
      </c>
      <c r="E24" s="158">
        <f>詳細表!K23</f>
        <v>0</v>
      </c>
      <c r="F24" s="158">
        <f>詳細表!L23</f>
        <v>0</v>
      </c>
      <c r="G24" s="158">
        <f>詳細表!V23</f>
        <v>0</v>
      </c>
      <c r="H24" s="158">
        <f>詳細表!Y23</f>
        <v>0</v>
      </c>
      <c r="I24" s="158">
        <f>詳細表!P23</f>
        <v>0</v>
      </c>
      <c r="J24" s="158">
        <f>詳細表!Q23</f>
        <v>0</v>
      </c>
      <c r="K24" s="158">
        <f>詳細表!R23</f>
        <v>0</v>
      </c>
      <c r="L24" s="158">
        <f>詳細表!W23</f>
        <v>0</v>
      </c>
      <c r="M24" s="160">
        <f>詳細表!Z23</f>
        <v>0</v>
      </c>
      <c r="N24" s="158">
        <f t="shared" si="0"/>
        <v>0</v>
      </c>
      <c r="O24" s="158">
        <f t="shared" si="1"/>
        <v>0</v>
      </c>
      <c r="P24" s="158">
        <f t="shared" si="2"/>
        <v>0</v>
      </c>
      <c r="Q24" s="158">
        <f t="shared" si="3"/>
        <v>0</v>
      </c>
      <c r="R24" s="158">
        <f t="shared" si="4"/>
        <v>0</v>
      </c>
    </row>
    <row r="25" spans="2:18" x14ac:dyDescent="0.15">
      <c r="B25" s="36" t="s">
        <v>33</v>
      </c>
      <c r="C25" s="37" t="s">
        <v>131</v>
      </c>
      <c r="D25" s="164">
        <f>詳細表!J24</f>
        <v>0</v>
      </c>
      <c r="E25" s="164">
        <f>詳細表!K24</f>
        <v>0</v>
      </c>
      <c r="F25" s="164">
        <f>詳細表!L24</f>
        <v>0</v>
      </c>
      <c r="G25" s="164">
        <f>詳細表!V24</f>
        <v>0</v>
      </c>
      <c r="H25" s="164">
        <f>詳細表!Y24</f>
        <v>0</v>
      </c>
      <c r="I25" s="164">
        <f>詳細表!P24</f>
        <v>0</v>
      </c>
      <c r="J25" s="164">
        <f>詳細表!Q24</f>
        <v>0</v>
      </c>
      <c r="K25" s="164">
        <f>詳細表!R24</f>
        <v>0</v>
      </c>
      <c r="L25" s="164">
        <f>詳細表!W24</f>
        <v>0</v>
      </c>
      <c r="M25" s="165">
        <f>詳細表!Z24</f>
        <v>0</v>
      </c>
      <c r="N25" s="164">
        <f t="shared" si="0"/>
        <v>0</v>
      </c>
      <c r="O25" s="164">
        <f t="shared" si="1"/>
        <v>0</v>
      </c>
      <c r="P25" s="164">
        <f t="shared" si="2"/>
        <v>0</v>
      </c>
      <c r="Q25" s="164">
        <f t="shared" si="3"/>
        <v>0</v>
      </c>
      <c r="R25" s="164">
        <f t="shared" si="4"/>
        <v>0</v>
      </c>
    </row>
    <row r="26" spans="2:18" x14ac:dyDescent="0.15">
      <c r="B26" s="46" t="s">
        <v>34</v>
      </c>
      <c r="C26" s="47" t="s">
        <v>132</v>
      </c>
      <c r="D26" s="158">
        <f>詳細表!J25</f>
        <v>0</v>
      </c>
      <c r="E26" s="158">
        <f>詳細表!K25</f>
        <v>0</v>
      </c>
      <c r="F26" s="158">
        <f>詳細表!L25</f>
        <v>0</v>
      </c>
      <c r="G26" s="158">
        <f>詳細表!V25</f>
        <v>0</v>
      </c>
      <c r="H26" s="158">
        <f>詳細表!Y25</f>
        <v>0</v>
      </c>
      <c r="I26" s="158">
        <f>詳細表!P25</f>
        <v>0</v>
      </c>
      <c r="J26" s="158">
        <f>詳細表!Q25</f>
        <v>0</v>
      </c>
      <c r="K26" s="158">
        <f>詳細表!R25</f>
        <v>0</v>
      </c>
      <c r="L26" s="158">
        <f>詳細表!W25</f>
        <v>0</v>
      </c>
      <c r="M26" s="160">
        <f>詳細表!Z25</f>
        <v>0</v>
      </c>
      <c r="N26" s="158">
        <f t="shared" si="0"/>
        <v>0</v>
      </c>
      <c r="O26" s="158">
        <f t="shared" si="1"/>
        <v>0</v>
      </c>
      <c r="P26" s="158">
        <f t="shared" si="2"/>
        <v>0</v>
      </c>
      <c r="Q26" s="158">
        <f t="shared" si="3"/>
        <v>0</v>
      </c>
      <c r="R26" s="158">
        <f t="shared" si="4"/>
        <v>0</v>
      </c>
    </row>
    <row r="27" spans="2:18" x14ac:dyDescent="0.15">
      <c r="B27" s="36" t="s">
        <v>35</v>
      </c>
      <c r="C27" s="37" t="s">
        <v>133</v>
      </c>
      <c r="D27" s="158">
        <f>詳細表!J26</f>
        <v>0</v>
      </c>
      <c r="E27" s="158">
        <f>詳細表!K26</f>
        <v>0</v>
      </c>
      <c r="F27" s="158">
        <f>詳細表!L26</f>
        <v>0</v>
      </c>
      <c r="G27" s="158">
        <f>詳細表!V26</f>
        <v>0</v>
      </c>
      <c r="H27" s="158">
        <f>詳細表!Y26</f>
        <v>0</v>
      </c>
      <c r="I27" s="158">
        <f>詳細表!P26</f>
        <v>0</v>
      </c>
      <c r="J27" s="158">
        <f>詳細表!Q26</f>
        <v>0</v>
      </c>
      <c r="K27" s="158">
        <f>詳細表!R26</f>
        <v>0</v>
      </c>
      <c r="L27" s="158">
        <f>詳細表!W26</f>
        <v>0</v>
      </c>
      <c r="M27" s="160">
        <f>詳細表!Z26</f>
        <v>0</v>
      </c>
      <c r="N27" s="158">
        <f t="shared" si="0"/>
        <v>0</v>
      </c>
      <c r="O27" s="158">
        <f t="shared" si="1"/>
        <v>0</v>
      </c>
      <c r="P27" s="158">
        <f t="shared" si="2"/>
        <v>0</v>
      </c>
      <c r="Q27" s="158">
        <f t="shared" si="3"/>
        <v>0</v>
      </c>
      <c r="R27" s="158">
        <f t="shared" si="4"/>
        <v>0</v>
      </c>
    </row>
    <row r="28" spans="2:18" x14ac:dyDescent="0.15">
      <c r="B28" s="36" t="s">
        <v>36</v>
      </c>
      <c r="C28" s="37" t="s">
        <v>363</v>
      </c>
      <c r="D28" s="158">
        <f>詳細表!J27</f>
        <v>0</v>
      </c>
      <c r="E28" s="158">
        <f>詳細表!K27</f>
        <v>0</v>
      </c>
      <c r="F28" s="158">
        <f>詳細表!L27</f>
        <v>0</v>
      </c>
      <c r="G28" s="158">
        <f>詳細表!V27</f>
        <v>0</v>
      </c>
      <c r="H28" s="158">
        <f>詳細表!Y27</f>
        <v>0</v>
      </c>
      <c r="I28" s="158">
        <f>詳細表!P27</f>
        <v>0</v>
      </c>
      <c r="J28" s="158">
        <f>詳細表!Q27</f>
        <v>0</v>
      </c>
      <c r="K28" s="158">
        <f>詳細表!R27</f>
        <v>0</v>
      </c>
      <c r="L28" s="158">
        <f>詳細表!W27</f>
        <v>0</v>
      </c>
      <c r="M28" s="160">
        <f>詳細表!Z27</f>
        <v>0</v>
      </c>
      <c r="N28" s="158">
        <f t="shared" si="0"/>
        <v>0</v>
      </c>
      <c r="O28" s="158">
        <f t="shared" si="1"/>
        <v>0</v>
      </c>
      <c r="P28" s="158">
        <f t="shared" si="2"/>
        <v>0</v>
      </c>
      <c r="Q28" s="158">
        <f t="shared" si="3"/>
        <v>0</v>
      </c>
      <c r="R28" s="158">
        <f t="shared" si="4"/>
        <v>0</v>
      </c>
    </row>
    <row r="29" spans="2:18" x14ac:dyDescent="0.15">
      <c r="B29" s="36" t="s">
        <v>37</v>
      </c>
      <c r="C29" s="37" t="s">
        <v>134</v>
      </c>
      <c r="D29" s="158">
        <f>詳細表!J28</f>
        <v>0</v>
      </c>
      <c r="E29" s="158">
        <f>詳細表!K28</f>
        <v>0</v>
      </c>
      <c r="F29" s="158">
        <f>詳細表!L28</f>
        <v>0</v>
      </c>
      <c r="G29" s="158">
        <f>詳細表!V28</f>
        <v>0</v>
      </c>
      <c r="H29" s="158">
        <f>詳細表!Y28</f>
        <v>0</v>
      </c>
      <c r="I29" s="158">
        <f>詳細表!P28</f>
        <v>0</v>
      </c>
      <c r="J29" s="158">
        <f>詳細表!Q28</f>
        <v>0</v>
      </c>
      <c r="K29" s="158">
        <f>詳細表!R28</f>
        <v>0</v>
      </c>
      <c r="L29" s="158">
        <f>詳細表!W28</f>
        <v>0</v>
      </c>
      <c r="M29" s="160">
        <f>詳細表!Z28</f>
        <v>0</v>
      </c>
      <c r="N29" s="158">
        <f t="shared" si="0"/>
        <v>0</v>
      </c>
      <c r="O29" s="158">
        <f t="shared" si="1"/>
        <v>0</v>
      </c>
      <c r="P29" s="158">
        <f t="shared" si="2"/>
        <v>0</v>
      </c>
      <c r="Q29" s="158">
        <f t="shared" si="3"/>
        <v>0</v>
      </c>
      <c r="R29" s="158">
        <f t="shared" si="4"/>
        <v>0</v>
      </c>
    </row>
    <row r="30" spans="2:18" x14ac:dyDescent="0.15">
      <c r="B30" s="49" t="s">
        <v>38</v>
      </c>
      <c r="C30" s="50" t="s">
        <v>364</v>
      </c>
      <c r="D30" s="164">
        <f>詳細表!J29</f>
        <v>0</v>
      </c>
      <c r="E30" s="164">
        <f>詳細表!K29</f>
        <v>0</v>
      </c>
      <c r="F30" s="164">
        <f>詳細表!L29</f>
        <v>0</v>
      </c>
      <c r="G30" s="164">
        <f>詳細表!V29</f>
        <v>0</v>
      </c>
      <c r="H30" s="164">
        <f>詳細表!Y29</f>
        <v>0</v>
      </c>
      <c r="I30" s="164">
        <f>詳細表!P29</f>
        <v>0</v>
      </c>
      <c r="J30" s="164">
        <f>詳細表!Q29</f>
        <v>0</v>
      </c>
      <c r="K30" s="164">
        <f>詳細表!R29</f>
        <v>0</v>
      </c>
      <c r="L30" s="164">
        <f>詳細表!W29</f>
        <v>0</v>
      </c>
      <c r="M30" s="165">
        <f>詳細表!Z29</f>
        <v>0</v>
      </c>
      <c r="N30" s="164">
        <f t="shared" si="0"/>
        <v>0</v>
      </c>
      <c r="O30" s="164">
        <f t="shared" si="1"/>
        <v>0</v>
      </c>
      <c r="P30" s="164">
        <f t="shared" si="2"/>
        <v>0</v>
      </c>
      <c r="Q30" s="164">
        <f t="shared" si="3"/>
        <v>0</v>
      </c>
      <c r="R30" s="164">
        <f t="shared" si="4"/>
        <v>0</v>
      </c>
    </row>
    <row r="31" spans="2:18" x14ac:dyDescent="0.15">
      <c r="B31" s="36" t="s">
        <v>39</v>
      </c>
      <c r="C31" s="37" t="s">
        <v>365</v>
      </c>
      <c r="D31" s="158">
        <f>詳細表!J30</f>
        <v>0</v>
      </c>
      <c r="E31" s="158">
        <f>詳細表!K30</f>
        <v>0</v>
      </c>
      <c r="F31" s="158">
        <f>詳細表!L30</f>
        <v>0</v>
      </c>
      <c r="G31" s="158">
        <f>詳細表!V30</f>
        <v>0</v>
      </c>
      <c r="H31" s="158">
        <f>詳細表!Y30</f>
        <v>0</v>
      </c>
      <c r="I31" s="158">
        <f>詳細表!P30</f>
        <v>0</v>
      </c>
      <c r="J31" s="158">
        <f>詳細表!Q30</f>
        <v>0</v>
      </c>
      <c r="K31" s="158">
        <f>詳細表!R30</f>
        <v>0</v>
      </c>
      <c r="L31" s="158">
        <f>詳細表!W30</f>
        <v>0</v>
      </c>
      <c r="M31" s="160">
        <f>詳細表!Z30</f>
        <v>0</v>
      </c>
      <c r="N31" s="158">
        <f t="shared" si="0"/>
        <v>0</v>
      </c>
      <c r="O31" s="158">
        <f t="shared" si="1"/>
        <v>0</v>
      </c>
      <c r="P31" s="158">
        <f t="shared" si="2"/>
        <v>0</v>
      </c>
      <c r="Q31" s="158">
        <f t="shared" si="3"/>
        <v>0</v>
      </c>
      <c r="R31" s="158">
        <f t="shared" si="4"/>
        <v>0</v>
      </c>
    </row>
    <row r="32" spans="2:18" x14ac:dyDescent="0.15">
      <c r="B32" s="36" t="s">
        <v>40</v>
      </c>
      <c r="C32" s="37" t="s">
        <v>366</v>
      </c>
      <c r="D32" s="158">
        <f>詳細表!J31</f>
        <v>0</v>
      </c>
      <c r="E32" s="158">
        <f>詳細表!K31</f>
        <v>0</v>
      </c>
      <c r="F32" s="158">
        <f>詳細表!L31</f>
        <v>0</v>
      </c>
      <c r="G32" s="158">
        <f>詳細表!V31</f>
        <v>0</v>
      </c>
      <c r="H32" s="158">
        <f>詳細表!Y31</f>
        <v>0</v>
      </c>
      <c r="I32" s="158">
        <f>詳細表!P31</f>
        <v>0</v>
      </c>
      <c r="J32" s="158">
        <f>詳細表!Q31</f>
        <v>0</v>
      </c>
      <c r="K32" s="158">
        <f>詳細表!R31</f>
        <v>0</v>
      </c>
      <c r="L32" s="158">
        <f>詳細表!W31</f>
        <v>0</v>
      </c>
      <c r="M32" s="160">
        <f>詳細表!Z31</f>
        <v>0</v>
      </c>
      <c r="N32" s="158">
        <f t="shared" si="0"/>
        <v>0</v>
      </c>
      <c r="O32" s="158">
        <f t="shared" si="1"/>
        <v>0</v>
      </c>
      <c r="P32" s="158">
        <f t="shared" si="2"/>
        <v>0</v>
      </c>
      <c r="Q32" s="158">
        <f t="shared" si="3"/>
        <v>0</v>
      </c>
      <c r="R32" s="158">
        <f t="shared" si="4"/>
        <v>0</v>
      </c>
    </row>
    <row r="33" spans="2:18" x14ac:dyDescent="0.15">
      <c r="B33" s="36" t="s">
        <v>41</v>
      </c>
      <c r="C33" s="37" t="s">
        <v>135</v>
      </c>
      <c r="D33" s="158">
        <f>詳細表!J32</f>
        <v>0</v>
      </c>
      <c r="E33" s="158">
        <f>詳細表!K32</f>
        <v>0</v>
      </c>
      <c r="F33" s="158">
        <f>詳細表!L32</f>
        <v>0</v>
      </c>
      <c r="G33" s="158">
        <f>詳細表!V32</f>
        <v>0</v>
      </c>
      <c r="H33" s="158">
        <f>詳細表!Y32</f>
        <v>0</v>
      </c>
      <c r="I33" s="158">
        <f>詳細表!P32</f>
        <v>0</v>
      </c>
      <c r="J33" s="158">
        <f>詳細表!Q32</f>
        <v>0</v>
      </c>
      <c r="K33" s="158">
        <f>詳細表!R32</f>
        <v>0</v>
      </c>
      <c r="L33" s="158">
        <f>詳細表!W32</f>
        <v>0</v>
      </c>
      <c r="M33" s="160">
        <f>詳細表!Z32</f>
        <v>0</v>
      </c>
      <c r="N33" s="158">
        <f t="shared" si="0"/>
        <v>0</v>
      </c>
      <c r="O33" s="158">
        <f t="shared" si="1"/>
        <v>0</v>
      </c>
      <c r="P33" s="158">
        <f t="shared" si="2"/>
        <v>0</v>
      </c>
      <c r="Q33" s="158">
        <f t="shared" si="3"/>
        <v>0</v>
      </c>
      <c r="R33" s="158">
        <f t="shared" si="4"/>
        <v>0</v>
      </c>
    </row>
    <row r="34" spans="2:18" x14ac:dyDescent="0.15">
      <c r="B34" s="36" t="s">
        <v>42</v>
      </c>
      <c r="C34" s="37" t="s">
        <v>136</v>
      </c>
      <c r="D34" s="158">
        <f>詳細表!J33</f>
        <v>0</v>
      </c>
      <c r="E34" s="158">
        <f>詳細表!K33</f>
        <v>0</v>
      </c>
      <c r="F34" s="158">
        <f>詳細表!L33</f>
        <v>0</v>
      </c>
      <c r="G34" s="158">
        <f>詳細表!V33</f>
        <v>0</v>
      </c>
      <c r="H34" s="158">
        <f>詳細表!Y33</f>
        <v>0</v>
      </c>
      <c r="I34" s="158">
        <f>詳細表!P33</f>
        <v>0</v>
      </c>
      <c r="J34" s="158">
        <f>詳細表!Q33</f>
        <v>0</v>
      </c>
      <c r="K34" s="158">
        <f>詳細表!R33</f>
        <v>0</v>
      </c>
      <c r="L34" s="158">
        <f>詳細表!W33</f>
        <v>0</v>
      </c>
      <c r="M34" s="160">
        <f>詳細表!Z33</f>
        <v>0</v>
      </c>
      <c r="N34" s="158">
        <f t="shared" si="0"/>
        <v>0</v>
      </c>
      <c r="O34" s="158">
        <f t="shared" si="1"/>
        <v>0</v>
      </c>
      <c r="P34" s="158">
        <f t="shared" si="2"/>
        <v>0</v>
      </c>
      <c r="Q34" s="158">
        <f t="shared" si="3"/>
        <v>0</v>
      </c>
      <c r="R34" s="158">
        <f t="shared" si="4"/>
        <v>0</v>
      </c>
    </row>
    <row r="35" spans="2:18" x14ac:dyDescent="0.15">
      <c r="B35" s="36" t="s">
        <v>43</v>
      </c>
      <c r="C35" s="37" t="s">
        <v>367</v>
      </c>
      <c r="D35" s="164">
        <f>詳細表!J34</f>
        <v>0</v>
      </c>
      <c r="E35" s="164">
        <f>詳細表!K34</f>
        <v>0</v>
      </c>
      <c r="F35" s="164">
        <f>詳細表!L34</f>
        <v>0</v>
      </c>
      <c r="G35" s="164">
        <f>詳細表!V34</f>
        <v>0</v>
      </c>
      <c r="H35" s="164">
        <f>詳細表!Y34</f>
        <v>0</v>
      </c>
      <c r="I35" s="164">
        <f>詳細表!P34</f>
        <v>0</v>
      </c>
      <c r="J35" s="164">
        <f>詳細表!Q34</f>
        <v>0</v>
      </c>
      <c r="K35" s="164">
        <f>詳細表!R34</f>
        <v>0</v>
      </c>
      <c r="L35" s="164">
        <f>詳細表!W34</f>
        <v>0</v>
      </c>
      <c r="M35" s="165">
        <f>詳細表!Z34</f>
        <v>0</v>
      </c>
      <c r="N35" s="164">
        <f t="shared" si="0"/>
        <v>0</v>
      </c>
      <c r="O35" s="164">
        <f t="shared" si="1"/>
        <v>0</v>
      </c>
      <c r="P35" s="164">
        <f t="shared" si="2"/>
        <v>0</v>
      </c>
      <c r="Q35" s="164">
        <f t="shared" si="3"/>
        <v>0</v>
      </c>
      <c r="R35" s="164">
        <f t="shared" si="4"/>
        <v>0</v>
      </c>
    </row>
    <row r="36" spans="2:18" x14ac:dyDescent="0.15">
      <c r="B36" s="46" t="s">
        <v>44</v>
      </c>
      <c r="C36" s="47" t="s">
        <v>368</v>
      </c>
      <c r="D36" s="158">
        <f>詳細表!J35</f>
        <v>0</v>
      </c>
      <c r="E36" s="158">
        <f>詳細表!K35</f>
        <v>0</v>
      </c>
      <c r="F36" s="158">
        <f>詳細表!L35</f>
        <v>0</v>
      </c>
      <c r="G36" s="158">
        <f>詳細表!V35</f>
        <v>0</v>
      </c>
      <c r="H36" s="158">
        <f>詳細表!Y35</f>
        <v>0</v>
      </c>
      <c r="I36" s="158">
        <f>詳細表!P35</f>
        <v>0</v>
      </c>
      <c r="J36" s="158">
        <f>詳細表!Q35</f>
        <v>0</v>
      </c>
      <c r="K36" s="158">
        <f>詳細表!R35</f>
        <v>0</v>
      </c>
      <c r="L36" s="158">
        <f>詳細表!W35</f>
        <v>0</v>
      </c>
      <c r="M36" s="160">
        <f>詳細表!Z35</f>
        <v>0</v>
      </c>
      <c r="N36" s="158">
        <f t="shared" si="0"/>
        <v>0</v>
      </c>
      <c r="O36" s="158">
        <f t="shared" si="1"/>
        <v>0</v>
      </c>
      <c r="P36" s="158">
        <f t="shared" si="2"/>
        <v>0</v>
      </c>
      <c r="Q36" s="158">
        <f t="shared" si="3"/>
        <v>0</v>
      </c>
      <c r="R36" s="158">
        <f t="shared" si="4"/>
        <v>0</v>
      </c>
    </row>
    <row r="37" spans="2:18" x14ac:dyDescent="0.15">
      <c r="B37" s="36" t="s">
        <v>45</v>
      </c>
      <c r="C37" s="37" t="s">
        <v>137</v>
      </c>
      <c r="D37" s="158">
        <f>詳細表!J36</f>
        <v>0</v>
      </c>
      <c r="E37" s="158">
        <f>詳細表!K36</f>
        <v>0</v>
      </c>
      <c r="F37" s="158">
        <f>詳細表!L36</f>
        <v>0</v>
      </c>
      <c r="G37" s="158">
        <f>詳細表!V36</f>
        <v>0</v>
      </c>
      <c r="H37" s="158">
        <f>詳細表!Y36</f>
        <v>0</v>
      </c>
      <c r="I37" s="158">
        <f>詳細表!P36</f>
        <v>0</v>
      </c>
      <c r="J37" s="158">
        <f>詳細表!Q36</f>
        <v>0</v>
      </c>
      <c r="K37" s="158">
        <f>詳細表!R36</f>
        <v>0</v>
      </c>
      <c r="L37" s="158">
        <f>詳細表!W36</f>
        <v>0</v>
      </c>
      <c r="M37" s="160">
        <f>詳細表!Z36</f>
        <v>0</v>
      </c>
      <c r="N37" s="158">
        <f t="shared" si="0"/>
        <v>0</v>
      </c>
      <c r="O37" s="158">
        <f t="shared" si="1"/>
        <v>0</v>
      </c>
      <c r="P37" s="158">
        <f t="shared" si="2"/>
        <v>0</v>
      </c>
      <c r="Q37" s="158">
        <f t="shared" si="3"/>
        <v>0</v>
      </c>
      <c r="R37" s="158">
        <f t="shared" si="4"/>
        <v>0</v>
      </c>
    </row>
    <row r="38" spans="2:18" x14ac:dyDescent="0.15">
      <c r="B38" s="36" t="s">
        <v>46</v>
      </c>
      <c r="C38" s="37" t="s">
        <v>138</v>
      </c>
      <c r="D38" s="158">
        <f>詳細表!J37</f>
        <v>0</v>
      </c>
      <c r="E38" s="158">
        <f>詳細表!K37</f>
        <v>0</v>
      </c>
      <c r="F38" s="158">
        <f>詳細表!L37</f>
        <v>0</v>
      </c>
      <c r="G38" s="158">
        <f>詳細表!V37</f>
        <v>0</v>
      </c>
      <c r="H38" s="158">
        <f>詳細表!Y37</f>
        <v>0</v>
      </c>
      <c r="I38" s="158">
        <f>詳細表!P37</f>
        <v>0</v>
      </c>
      <c r="J38" s="158">
        <f>詳細表!Q37</f>
        <v>0</v>
      </c>
      <c r="K38" s="158">
        <f>詳細表!R37</f>
        <v>0</v>
      </c>
      <c r="L38" s="158">
        <f>詳細表!W37</f>
        <v>0</v>
      </c>
      <c r="M38" s="160">
        <f>詳細表!Z37</f>
        <v>0</v>
      </c>
      <c r="N38" s="158">
        <f t="shared" si="0"/>
        <v>0</v>
      </c>
      <c r="O38" s="158">
        <f t="shared" si="1"/>
        <v>0</v>
      </c>
      <c r="P38" s="158">
        <f t="shared" si="2"/>
        <v>0</v>
      </c>
      <c r="Q38" s="158">
        <f t="shared" si="3"/>
        <v>0</v>
      </c>
      <c r="R38" s="158">
        <f t="shared" si="4"/>
        <v>0</v>
      </c>
    </row>
    <row r="39" spans="2:18" x14ac:dyDescent="0.15">
      <c r="B39" s="36" t="s">
        <v>47</v>
      </c>
      <c r="C39" s="37" t="s">
        <v>139</v>
      </c>
      <c r="D39" s="158">
        <f>詳細表!J38</f>
        <v>0</v>
      </c>
      <c r="E39" s="158">
        <f>詳細表!K38</f>
        <v>0</v>
      </c>
      <c r="F39" s="158">
        <f>詳細表!L38</f>
        <v>0</v>
      </c>
      <c r="G39" s="158">
        <f>詳細表!V38</f>
        <v>0</v>
      </c>
      <c r="H39" s="158">
        <f>詳細表!Y38</f>
        <v>0</v>
      </c>
      <c r="I39" s="158">
        <f>詳細表!P38</f>
        <v>0</v>
      </c>
      <c r="J39" s="158">
        <f>詳細表!Q38</f>
        <v>0</v>
      </c>
      <c r="K39" s="158">
        <f>詳細表!R38</f>
        <v>0</v>
      </c>
      <c r="L39" s="158">
        <f>詳細表!W38</f>
        <v>0</v>
      </c>
      <c r="M39" s="160">
        <f>詳細表!Z38</f>
        <v>0</v>
      </c>
      <c r="N39" s="158">
        <f t="shared" si="0"/>
        <v>0</v>
      </c>
      <c r="O39" s="158">
        <f t="shared" si="1"/>
        <v>0</v>
      </c>
      <c r="P39" s="158">
        <f t="shared" si="2"/>
        <v>0</v>
      </c>
      <c r="Q39" s="158">
        <f t="shared" si="3"/>
        <v>0</v>
      </c>
      <c r="R39" s="158">
        <f t="shared" si="4"/>
        <v>0</v>
      </c>
    </row>
    <row r="40" spans="2:18" x14ac:dyDescent="0.15">
      <c r="B40" s="49" t="s">
        <v>48</v>
      </c>
      <c r="C40" s="50" t="s">
        <v>140</v>
      </c>
      <c r="D40" s="164">
        <f>詳細表!J39</f>
        <v>0</v>
      </c>
      <c r="E40" s="164">
        <f>詳細表!K39</f>
        <v>0</v>
      </c>
      <c r="F40" s="164">
        <f>詳細表!L39</f>
        <v>0</v>
      </c>
      <c r="G40" s="164">
        <f>詳細表!V39</f>
        <v>0</v>
      </c>
      <c r="H40" s="164">
        <f>詳細表!Y39</f>
        <v>0</v>
      </c>
      <c r="I40" s="164">
        <f>詳細表!P39</f>
        <v>0</v>
      </c>
      <c r="J40" s="164">
        <f>詳細表!Q39</f>
        <v>0</v>
      </c>
      <c r="K40" s="164">
        <f>詳細表!R39</f>
        <v>0</v>
      </c>
      <c r="L40" s="164">
        <f>詳細表!W39</f>
        <v>0</v>
      </c>
      <c r="M40" s="165">
        <f>詳細表!Z39</f>
        <v>0</v>
      </c>
      <c r="N40" s="164">
        <f t="shared" si="0"/>
        <v>0</v>
      </c>
      <c r="O40" s="164">
        <f t="shared" si="1"/>
        <v>0</v>
      </c>
      <c r="P40" s="164">
        <f t="shared" si="2"/>
        <v>0</v>
      </c>
      <c r="Q40" s="164">
        <f t="shared" si="3"/>
        <v>0</v>
      </c>
      <c r="R40" s="164">
        <f t="shared" si="4"/>
        <v>0</v>
      </c>
    </row>
    <row r="41" spans="2:18" x14ac:dyDescent="0.15">
      <c r="B41" s="36" t="s">
        <v>49</v>
      </c>
      <c r="C41" s="37" t="s">
        <v>369</v>
      </c>
      <c r="D41" s="158">
        <f>詳細表!J40</f>
        <v>0</v>
      </c>
      <c r="E41" s="158">
        <f>詳細表!K40</f>
        <v>0</v>
      </c>
      <c r="F41" s="158">
        <f>詳細表!L40</f>
        <v>0</v>
      </c>
      <c r="G41" s="158">
        <f>詳細表!V40</f>
        <v>0</v>
      </c>
      <c r="H41" s="158">
        <f>詳細表!Y40</f>
        <v>0</v>
      </c>
      <c r="I41" s="158">
        <f>詳細表!P40</f>
        <v>0</v>
      </c>
      <c r="J41" s="158">
        <f>詳細表!Q40</f>
        <v>0</v>
      </c>
      <c r="K41" s="158">
        <f>詳細表!R40</f>
        <v>0</v>
      </c>
      <c r="L41" s="158">
        <f>詳細表!W40</f>
        <v>0</v>
      </c>
      <c r="M41" s="160">
        <f>詳細表!Z40</f>
        <v>0</v>
      </c>
      <c r="N41" s="158">
        <f t="shared" si="0"/>
        <v>0</v>
      </c>
      <c r="O41" s="158">
        <f t="shared" si="1"/>
        <v>0</v>
      </c>
      <c r="P41" s="158">
        <f t="shared" si="2"/>
        <v>0</v>
      </c>
      <c r="Q41" s="158">
        <f t="shared" si="3"/>
        <v>0</v>
      </c>
      <c r="R41" s="158">
        <f t="shared" si="4"/>
        <v>0</v>
      </c>
    </row>
    <row r="42" spans="2:18" x14ac:dyDescent="0.15">
      <c r="B42" s="36" t="s">
        <v>50</v>
      </c>
      <c r="C42" s="37" t="s">
        <v>141</v>
      </c>
      <c r="D42" s="158">
        <f>詳細表!J41</f>
        <v>0</v>
      </c>
      <c r="E42" s="158">
        <f>詳細表!K41</f>
        <v>0</v>
      </c>
      <c r="F42" s="158">
        <f>詳細表!L41</f>
        <v>0</v>
      </c>
      <c r="G42" s="158">
        <f>詳細表!V41</f>
        <v>0</v>
      </c>
      <c r="H42" s="158">
        <f>詳細表!Y41</f>
        <v>0</v>
      </c>
      <c r="I42" s="158">
        <f>詳細表!P41</f>
        <v>0</v>
      </c>
      <c r="J42" s="158">
        <f>詳細表!Q41</f>
        <v>0</v>
      </c>
      <c r="K42" s="158">
        <f>詳細表!R41</f>
        <v>0</v>
      </c>
      <c r="L42" s="158">
        <f>詳細表!W41</f>
        <v>0</v>
      </c>
      <c r="M42" s="160">
        <f>詳細表!Z41</f>
        <v>0</v>
      </c>
      <c r="N42" s="158">
        <f t="shared" si="0"/>
        <v>0</v>
      </c>
      <c r="O42" s="158">
        <f t="shared" si="1"/>
        <v>0</v>
      </c>
      <c r="P42" s="158">
        <f t="shared" si="2"/>
        <v>0</v>
      </c>
      <c r="Q42" s="158">
        <f t="shared" si="3"/>
        <v>0</v>
      </c>
      <c r="R42" s="158">
        <f t="shared" si="4"/>
        <v>0</v>
      </c>
    </row>
    <row r="43" spans="2:18" x14ac:dyDescent="0.15">
      <c r="B43" s="36" t="s">
        <v>51</v>
      </c>
      <c r="C43" s="37" t="s">
        <v>142</v>
      </c>
      <c r="D43" s="158">
        <f>詳細表!J42</f>
        <v>0</v>
      </c>
      <c r="E43" s="158">
        <f>詳細表!K42</f>
        <v>0</v>
      </c>
      <c r="F43" s="158">
        <f>詳細表!L42</f>
        <v>0</v>
      </c>
      <c r="G43" s="158">
        <f>詳細表!V42</f>
        <v>0</v>
      </c>
      <c r="H43" s="158">
        <f>詳細表!Y42</f>
        <v>0</v>
      </c>
      <c r="I43" s="158">
        <f>詳細表!P42</f>
        <v>0</v>
      </c>
      <c r="J43" s="158">
        <f>詳細表!Q42</f>
        <v>0</v>
      </c>
      <c r="K43" s="158">
        <f>詳細表!R42</f>
        <v>0</v>
      </c>
      <c r="L43" s="158">
        <f>詳細表!W42</f>
        <v>0</v>
      </c>
      <c r="M43" s="160">
        <f>詳細表!Z42</f>
        <v>0</v>
      </c>
      <c r="N43" s="158">
        <f t="shared" si="0"/>
        <v>0</v>
      </c>
      <c r="O43" s="158">
        <f t="shared" si="1"/>
        <v>0</v>
      </c>
      <c r="P43" s="158">
        <f t="shared" si="2"/>
        <v>0</v>
      </c>
      <c r="Q43" s="158">
        <f t="shared" si="3"/>
        <v>0</v>
      </c>
      <c r="R43" s="158">
        <f t="shared" si="4"/>
        <v>0</v>
      </c>
    </row>
    <row r="44" spans="2:18" x14ac:dyDescent="0.15">
      <c r="B44" s="36" t="s">
        <v>52</v>
      </c>
      <c r="C44" s="37" t="s">
        <v>143</v>
      </c>
      <c r="D44" s="158">
        <f>詳細表!J43</f>
        <v>0</v>
      </c>
      <c r="E44" s="158">
        <f>詳細表!K43</f>
        <v>0</v>
      </c>
      <c r="F44" s="158">
        <f>詳細表!L43</f>
        <v>0</v>
      </c>
      <c r="G44" s="158">
        <f>詳細表!V43</f>
        <v>0</v>
      </c>
      <c r="H44" s="158">
        <f>詳細表!Y43</f>
        <v>0</v>
      </c>
      <c r="I44" s="158">
        <f>詳細表!P43</f>
        <v>0</v>
      </c>
      <c r="J44" s="158">
        <f>詳細表!Q43</f>
        <v>0</v>
      </c>
      <c r="K44" s="158">
        <f>詳細表!R43</f>
        <v>0</v>
      </c>
      <c r="L44" s="158">
        <f>詳細表!W43</f>
        <v>0</v>
      </c>
      <c r="M44" s="160">
        <f>詳細表!Z43</f>
        <v>0</v>
      </c>
      <c r="N44" s="158">
        <f t="shared" si="0"/>
        <v>0</v>
      </c>
      <c r="O44" s="158">
        <f t="shared" si="1"/>
        <v>0</v>
      </c>
      <c r="P44" s="158">
        <f t="shared" si="2"/>
        <v>0</v>
      </c>
      <c r="Q44" s="158">
        <f t="shared" si="3"/>
        <v>0</v>
      </c>
      <c r="R44" s="158">
        <f t="shared" si="4"/>
        <v>0</v>
      </c>
    </row>
    <row r="45" spans="2:18" x14ac:dyDescent="0.15">
      <c r="B45" s="36" t="s">
        <v>53</v>
      </c>
      <c r="C45" s="37" t="s">
        <v>173</v>
      </c>
      <c r="D45" s="164">
        <f>詳細表!J44</f>
        <v>0</v>
      </c>
      <c r="E45" s="164">
        <f>詳細表!K44</f>
        <v>0</v>
      </c>
      <c r="F45" s="164">
        <f>詳細表!L44</f>
        <v>0</v>
      </c>
      <c r="G45" s="164">
        <f>詳細表!V44</f>
        <v>0</v>
      </c>
      <c r="H45" s="164">
        <f>詳細表!Y44</f>
        <v>0</v>
      </c>
      <c r="I45" s="164">
        <f>詳細表!P44</f>
        <v>0</v>
      </c>
      <c r="J45" s="164">
        <f>詳細表!Q44</f>
        <v>0</v>
      </c>
      <c r="K45" s="164">
        <f>詳細表!R44</f>
        <v>0</v>
      </c>
      <c r="L45" s="164">
        <f>詳細表!W44</f>
        <v>0</v>
      </c>
      <c r="M45" s="165">
        <f>詳細表!Z44</f>
        <v>0</v>
      </c>
      <c r="N45" s="164">
        <f t="shared" si="0"/>
        <v>0</v>
      </c>
      <c r="O45" s="164">
        <f t="shared" si="1"/>
        <v>0</v>
      </c>
      <c r="P45" s="164">
        <f t="shared" si="2"/>
        <v>0</v>
      </c>
      <c r="Q45" s="164">
        <f t="shared" si="3"/>
        <v>0</v>
      </c>
      <c r="R45" s="164">
        <f t="shared" si="4"/>
        <v>0</v>
      </c>
    </row>
    <row r="46" spans="2:18" x14ac:dyDescent="0.15">
      <c r="B46" s="46" t="s">
        <v>54</v>
      </c>
      <c r="C46" s="47" t="s">
        <v>144</v>
      </c>
      <c r="D46" s="158">
        <f>詳細表!J45</f>
        <v>0</v>
      </c>
      <c r="E46" s="158">
        <f>詳細表!K45</f>
        <v>0</v>
      </c>
      <c r="F46" s="158">
        <f>詳細表!L45</f>
        <v>0</v>
      </c>
      <c r="G46" s="158">
        <f>詳細表!V45</f>
        <v>0</v>
      </c>
      <c r="H46" s="158">
        <f>詳細表!Y45</f>
        <v>0</v>
      </c>
      <c r="I46" s="158">
        <f>詳細表!P45</f>
        <v>0</v>
      </c>
      <c r="J46" s="158">
        <f>詳細表!Q45</f>
        <v>0</v>
      </c>
      <c r="K46" s="158">
        <f>詳細表!R45</f>
        <v>0</v>
      </c>
      <c r="L46" s="158">
        <f>詳細表!W45</f>
        <v>0</v>
      </c>
      <c r="M46" s="160">
        <f>詳細表!Z45</f>
        <v>0</v>
      </c>
      <c r="N46" s="158">
        <f t="shared" si="0"/>
        <v>0</v>
      </c>
      <c r="O46" s="158">
        <f t="shared" si="1"/>
        <v>0</v>
      </c>
      <c r="P46" s="158">
        <f t="shared" si="2"/>
        <v>0</v>
      </c>
      <c r="Q46" s="158">
        <f t="shared" si="3"/>
        <v>0</v>
      </c>
      <c r="R46" s="158">
        <f t="shared" si="4"/>
        <v>0</v>
      </c>
    </row>
    <row r="47" spans="2:18" x14ac:dyDescent="0.15">
      <c r="B47" s="36" t="s">
        <v>55</v>
      </c>
      <c r="C47" s="37" t="s">
        <v>145</v>
      </c>
      <c r="D47" s="158">
        <f>詳細表!J46</f>
        <v>0</v>
      </c>
      <c r="E47" s="158">
        <f>詳細表!K46</f>
        <v>0</v>
      </c>
      <c r="F47" s="158">
        <f>詳細表!L46</f>
        <v>0</v>
      </c>
      <c r="G47" s="158">
        <f>詳細表!V46</f>
        <v>0</v>
      </c>
      <c r="H47" s="158">
        <f>詳細表!Y46</f>
        <v>0</v>
      </c>
      <c r="I47" s="158">
        <f>詳細表!P46</f>
        <v>0</v>
      </c>
      <c r="J47" s="158">
        <f>詳細表!Q46</f>
        <v>0</v>
      </c>
      <c r="K47" s="158">
        <f>詳細表!R46</f>
        <v>0</v>
      </c>
      <c r="L47" s="158">
        <f>詳細表!W46</f>
        <v>0</v>
      </c>
      <c r="M47" s="160">
        <f>詳細表!Z46</f>
        <v>0</v>
      </c>
      <c r="N47" s="158">
        <f t="shared" si="0"/>
        <v>0</v>
      </c>
      <c r="O47" s="158">
        <f t="shared" si="1"/>
        <v>0</v>
      </c>
      <c r="P47" s="158">
        <f t="shared" si="2"/>
        <v>0</v>
      </c>
      <c r="Q47" s="158">
        <f t="shared" si="3"/>
        <v>0</v>
      </c>
      <c r="R47" s="158">
        <f t="shared" si="4"/>
        <v>0</v>
      </c>
    </row>
    <row r="48" spans="2:18" x14ac:dyDescent="0.15">
      <c r="B48" s="36" t="s">
        <v>56</v>
      </c>
      <c r="C48" s="37" t="s">
        <v>370</v>
      </c>
      <c r="D48" s="158">
        <f>詳細表!J47</f>
        <v>0</v>
      </c>
      <c r="E48" s="158">
        <f>詳細表!K47</f>
        <v>0</v>
      </c>
      <c r="F48" s="158">
        <f>詳細表!L47</f>
        <v>0</v>
      </c>
      <c r="G48" s="158">
        <f>詳細表!V47</f>
        <v>0</v>
      </c>
      <c r="H48" s="158">
        <f>詳細表!Y47</f>
        <v>0</v>
      </c>
      <c r="I48" s="158">
        <f>詳細表!P47</f>
        <v>0</v>
      </c>
      <c r="J48" s="158">
        <f>詳細表!Q47</f>
        <v>0</v>
      </c>
      <c r="K48" s="158">
        <f>詳細表!R47</f>
        <v>0</v>
      </c>
      <c r="L48" s="158">
        <f>詳細表!W47</f>
        <v>0</v>
      </c>
      <c r="M48" s="160">
        <f>詳細表!Z47</f>
        <v>0</v>
      </c>
      <c r="N48" s="158">
        <f t="shared" si="0"/>
        <v>0</v>
      </c>
      <c r="O48" s="158">
        <f t="shared" si="1"/>
        <v>0</v>
      </c>
      <c r="P48" s="158">
        <f t="shared" si="2"/>
        <v>0</v>
      </c>
      <c r="Q48" s="158">
        <f t="shared" si="3"/>
        <v>0</v>
      </c>
      <c r="R48" s="158">
        <f t="shared" si="4"/>
        <v>0</v>
      </c>
    </row>
    <row r="49" spans="2:18" x14ac:dyDescent="0.15">
      <c r="B49" s="36" t="s">
        <v>57</v>
      </c>
      <c r="C49" s="37" t="s">
        <v>371</v>
      </c>
      <c r="D49" s="158">
        <f>詳細表!J48</f>
        <v>0</v>
      </c>
      <c r="E49" s="158">
        <f>詳細表!K48</f>
        <v>0</v>
      </c>
      <c r="F49" s="158">
        <f>詳細表!L48</f>
        <v>0</v>
      </c>
      <c r="G49" s="158">
        <f>詳細表!V48</f>
        <v>0</v>
      </c>
      <c r="H49" s="158">
        <f>詳細表!Y48</f>
        <v>0</v>
      </c>
      <c r="I49" s="158">
        <f>詳細表!P48</f>
        <v>0</v>
      </c>
      <c r="J49" s="158">
        <f>詳細表!Q48</f>
        <v>0</v>
      </c>
      <c r="K49" s="158">
        <f>詳細表!R48</f>
        <v>0</v>
      </c>
      <c r="L49" s="158">
        <f>詳細表!W48</f>
        <v>0</v>
      </c>
      <c r="M49" s="160">
        <f>詳細表!Z48</f>
        <v>0</v>
      </c>
      <c r="N49" s="158">
        <f t="shared" si="0"/>
        <v>0</v>
      </c>
      <c r="O49" s="158">
        <f t="shared" si="1"/>
        <v>0</v>
      </c>
      <c r="P49" s="158">
        <f t="shared" si="2"/>
        <v>0</v>
      </c>
      <c r="Q49" s="158">
        <f t="shared" si="3"/>
        <v>0</v>
      </c>
      <c r="R49" s="158">
        <f t="shared" si="4"/>
        <v>0</v>
      </c>
    </row>
    <row r="50" spans="2:18" x14ac:dyDescent="0.15">
      <c r="B50" s="49" t="s">
        <v>58</v>
      </c>
      <c r="C50" s="50" t="s">
        <v>146</v>
      </c>
      <c r="D50" s="164">
        <f>詳細表!J49</f>
        <v>0</v>
      </c>
      <c r="E50" s="164">
        <f>詳細表!K49</f>
        <v>0</v>
      </c>
      <c r="F50" s="164">
        <f>詳細表!L49</f>
        <v>0</v>
      </c>
      <c r="G50" s="164">
        <f>詳細表!V49</f>
        <v>0</v>
      </c>
      <c r="H50" s="164">
        <f>詳細表!Y49</f>
        <v>0</v>
      </c>
      <c r="I50" s="164">
        <f>詳細表!P49</f>
        <v>0</v>
      </c>
      <c r="J50" s="164">
        <f>詳細表!Q49</f>
        <v>0</v>
      </c>
      <c r="K50" s="164">
        <f>詳細表!R49</f>
        <v>0</v>
      </c>
      <c r="L50" s="164">
        <f>詳細表!W49</f>
        <v>0</v>
      </c>
      <c r="M50" s="165">
        <f>詳細表!Z49</f>
        <v>0</v>
      </c>
      <c r="N50" s="164">
        <f t="shared" si="0"/>
        <v>0</v>
      </c>
      <c r="O50" s="164">
        <f t="shared" si="1"/>
        <v>0</v>
      </c>
      <c r="P50" s="164">
        <f t="shared" si="2"/>
        <v>0</v>
      </c>
      <c r="Q50" s="164">
        <f t="shared" si="3"/>
        <v>0</v>
      </c>
      <c r="R50" s="164">
        <f t="shared" si="4"/>
        <v>0</v>
      </c>
    </row>
    <row r="51" spans="2:18" x14ac:dyDescent="0.15">
      <c r="B51" s="36" t="s">
        <v>59</v>
      </c>
      <c r="C51" s="37" t="s">
        <v>147</v>
      </c>
      <c r="D51" s="158">
        <f>詳細表!J50</f>
        <v>0</v>
      </c>
      <c r="E51" s="158">
        <f>詳細表!K50</f>
        <v>0</v>
      </c>
      <c r="F51" s="158">
        <f>詳細表!L50</f>
        <v>0</v>
      </c>
      <c r="G51" s="158">
        <f>詳細表!V50</f>
        <v>0</v>
      </c>
      <c r="H51" s="158">
        <f>詳細表!Y50</f>
        <v>0</v>
      </c>
      <c r="I51" s="158">
        <f>詳細表!P50</f>
        <v>0</v>
      </c>
      <c r="J51" s="158">
        <f>詳細表!Q50</f>
        <v>0</v>
      </c>
      <c r="K51" s="158">
        <f>詳細表!R50</f>
        <v>0</v>
      </c>
      <c r="L51" s="158">
        <f>詳細表!W50</f>
        <v>0</v>
      </c>
      <c r="M51" s="160">
        <f>詳細表!Z50</f>
        <v>0</v>
      </c>
      <c r="N51" s="158">
        <f t="shared" si="0"/>
        <v>0</v>
      </c>
      <c r="O51" s="158">
        <f t="shared" si="1"/>
        <v>0</v>
      </c>
      <c r="P51" s="158">
        <f t="shared" si="2"/>
        <v>0</v>
      </c>
      <c r="Q51" s="158">
        <f t="shared" si="3"/>
        <v>0</v>
      </c>
      <c r="R51" s="158">
        <f t="shared" si="4"/>
        <v>0</v>
      </c>
    </row>
    <row r="52" spans="2:18" x14ac:dyDescent="0.15">
      <c r="B52" s="36" t="s">
        <v>60</v>
      </c>
      <c r="C52" s="37" t="s">
        <v>372</v>
      </c>
      <c r="D52" s="158">
        <f>詳細表!J51</f>
        <v>0</v>
      </c>
      <c r="E52" s="158">
        <f>詳細表!K51</f>
        <v>0</v>
      </c>
      <c r="F52" s="158">
        <f>詳細表!L51</f>
        <v>0</v>
      </c>
      <c r="G52" s="158">
        <f>詳細表!V51</f>
        <v>0</v>
      </c>
      <c r="H52" s="158">
        <f>詳細表!Y51</f>
        <v>0</v>
      </c>
      <c r="I52" s="158">
        <f>詳細表!P51</f>
        <v>0</v>
      </c>
      <c r="J52" s="158">
        <f>詳細表!Q51</f>
        <v>0</v>
      </c>
      <c r="K52" s="158">
        <f>詳細表!R51</f>
        <v>0</v>
      </c>
      <c r="L52" s="158">
        <f>詳細表!W51</f>
        <v>0</v>
      </c>
      <c r="M52" s="160">
        <f>詳細表!Z51</f>
        <v>0</v>
      </c>
      <c r="N52" s="158">
        <f t="shared" si="0"/>
        <v>0</v>
      </c>
      <c r="O52" s="158">
        <f t="shared" si="1"/>
        <v>0</v>
      </c>
      <c r="P52" s="158">
        <f t="shared" si="2"/>
        <v>0</v>
      </c>
      <c r="Q52" s="158">
        <f t="shared" si="3"/>
        <v>0</v>
      </c>
      <c r="R52" s="158">
        <f t="shared" si="4"/>
        <v>0</v>
      </c>
    </row>
    <row r="53" spans="2:18" x14ac:dyDescent="0.15">
      <c r="B53" s="36" t="s">
        <v>61</v>
      </c>
      <c r="C53" s="37" t="s">
        <v>148</v>
      </c>
      <c r="D53" s="158">
        <f>詳細表!J52</f>
        <v>0</v>
      </c>
      <c r="E53" s="158">
        <f>詳細表!K52</f>
        <v>0</v>
      </c>
      <c r="F53" s="158">
        <f>詳細表!L52</f>
        <v>0</v>
      </c>
      <c r="G53" s="158">
        <f>詳細表!V52</f>
        <v>0</v>
      </c>
      <c r="H53" s="158">
        <f>詳細表!Y52</f>
        <v>0</v>
      </c>
      <c r="I53" s="158">
        <f>詳細表!P52</f>
        <v>0</v>
      </c>
      <c r="J53" s="158">
        <f>詳細表!Q52</f>
        <v>0</v>
      </c>
      <c r="K53" s="158">
        <f>詳細表!R52</f>
        <v>0</v>
      </c>
      <c r="L53" s="158">
        <f>詳細表!W52</f>
        <v>0</v>
      </c>
      <c r="M53" s="160">
        <f>詳細表!Z52</f>
        <v>0</v>
      </c>
      <c r="N53" s="158">
        <f t="shared" si="0"/>
        <v>0</v>
      </c>
      <c r="O53" s="158">
        <f t="shared" si="1"/>
        <v>0</v>
      </c>
      <c r="P53" s="158">
        <f t="shared" si="2"/>
        <v>0</v>
      </c>
      <c r="Q53" s="158">
        <f t="shared" si="3"/>
        <v>0</v>
      </c>
      <c r="R53" s="158">
        <f t="shared" si="4"/>
        <v>0</v>
      </c>
    </row>
    <row r="54" spans="2:18" x14ac:dyDescent="0.15">
      <c r="B54" s="36" t="s">
        <v>62</v>
      </c>
      <c r="C54" s="37" t="s">
        <v>373</v>
      </c>
      <c r="D54" s="158">
        <f>詳細表!J53</f>
        <v>0</v>
      </c>
      <c r="E54" s="158">
        <f>詳細表!K53</f>
        <v>0</v>
      </c>
      <c r="F54" s="158">
        <f>詳細表!L53</f>
        <v>0</v>
      </c>
      <c r="G54" s="158">
        <f>詳細表!V53</f>
        <v>0</v>
      </c>
      <c r="H54" s="158">
        <f>詳細表!Y53</f>
        <v>0</v>
      </c>
      <c r="I54" s="158">
        <f>詳細表!P53</f>
        <v>0</v>
      </c>
      <c r="J54" s="158">
        <f>詳細表!Q53</f>
        <v>0</v>
      </c>
      <c r="K54" s="158">
        <f>詳細表!R53</f>
        <v>0</v>
      </c>
      <c r="L54" s="158">
        <f>詳細表!W53</f>
        <v>0</v>
      </c>
      <c r="M54" s="160">
        <f>詳細表!Z53</f>
        <v>0</v>
      </c>
      <c r="N54" s="158">
        <f t="shared" si="0"/>
        <v>0</v>
      </c>
      <c r="O54" s="158">
        <f t="shared" si="1"/>
        <v>0</v>
      </c>
      <c r="P54" s="158">
        <f t="shared" si="2"/>
        <v>0</v>
      </c>
      <c r="Q54" s="158">
        <f t="shared" si="3"/>
        <v>0</v>
      </c>
      <c r="R54" s="158">
        <f t="shared" si="4"/>
        <v>0</v>
      </c>
    </row>
    <row r="55" spans="2:18" x14ac:dyDescent="0.15">
      <c r="B55" s="36" t="s">
        <v>63</v>
      </c>
      <c r="C55" s="37" t="s">
        <v>374</v>
      </c>
      <c r="D55" s="164">
        <f>詳細表!J54</f>
        <v>0</v>
      </c>
      <c r="E55" s="164">
        <f>詳細表!K54</f>
        <v>0</v>
      </c>
      <c r="F55" s="164">
        <f>詳細表!L54</f>
        <v>0</v>
      </c>
      <c r="G55" s="164">
        <f>詳細表!V54</f>
        <v>0</v>
      </c>
      <c r="H55" s="164">
        <f>詳細表!Y54</f>
        <v>0</v>
      </c>
      <c r="I55" s="164">
        <f>詳細表!P54</f>
        <v>0</v>
      </c>
      <c r="J55" s="164">
        <f>詳細表!Q54</f>
        <v>0</v>
      </c>
      <c r="K55" s="164">
        <f>詳細表!R54</f>
        <v>0</v>
      </c>
      <c r="L55" s="164">
        <f>詳細表!W54</f>
        <v>0</v>
      </c>
      <c r="M55" s="165">
        <f>詳細表!Z54</f>
        <v>0</v>
      </c>
      <c r="N55" s="164">
        <f t="shared" si="0"/>
        <v>0</v>
      </c>
      <c r="O55" s="164">
        <f t="shared" si="1"/>
        <v>0</v>
      </c>
      <c r="P55" s="164">
        <f t="shared" si="2"/>
        <v>0</v>
      </c>
      <c r="Q55" s="164">
        <f t="shared" si="3"/>
        <v>0</v>
      </c>
      <c r="R55" s="164">
        <f t="shared" si="4"/>
        <v>0</v>
      </c>
    </row>
    <row r="56" spans="2:18" x14ac:dyDescent="0.15">
      <c r="B56" s="46" t="s">
        <v>64</v>
      </c>
      <c r="C56" s="47" t="s">
        <v>375</v>
      </c>
      <c r="D56" s="158">
        <f>詳細表!J55</f>
        <v>0</v>
      </c>
      <c r="E56" s="158">
        <f>詳細表!K55</f>
        <v>0</v>
      </c>
      <c r="F56" s="158">
        <f>詳細表!L55</f>
        <v>0</v>
      </c>
      <c r="G56" s="158">
        <f>詳細表!V55</f>
        <v>0</v>
      </c>
      <c r="H56" s="158">
        <f>詳細表!Y55</f>
        <v>0</v>
      </c>
      <c r="I56" s="158">
        <f>詳細表!P55</f>
        <v>0</v>
      </c>
      <c r="J56" s="158">
        <f>詳細表!Q55</f>
        <v>0</v>
      </c>
      <c r="K56" s="158">
        <f>詳細表!R55</f>
        <v>0</v>
      </c>
      <c r="L56" s="158">
        <f>詳細表!W55</f>
        <v>0</v>
      </c>
      <c r="M56" s="160">
        <f>詳細表!Z55</f>
        <v>0</v>
      </c>
      <c r="N56" s="158">
        <f t="shared" si="0"/>
        <v>0</v>
      </c>
      <c r="O56" s="158">
        <f t="shared" si="1"/>
        <v>0</v>
      </c>
      <c r="P56" s="158">
        <f t="shared" si="2"/>
        <v>0</v>
      </c>
      <c r="Q56" s="158">
        <f t="shared" si="3"/>
        <v>0</v>
      </c>
      <c r="R56" s="158">
        <f t="shared" si="4"/>
        <v>0</v>
      </c>
    </row>
    <row r="57" spans="2:18" x14ac:dyDescent="0.15">
      <c r="B57" s="36" t="s">
        <v>65</v>
      </c>
      <c r="C57" s="37" t="s">
        <v>376</v>
      </c>
      <c r="D57" s="158">
        <f>詳細表!J56</f>
        <v>0</v>
      </c>
      <c r="E57" s="158">
        <f>詳細表!K56</f>
        <v>0</v>
      </c>
      <c r="F57" s="158">
        <f>詳細表!L56</f>
        <v>0</v>
      </c>
      <c r="G57" s="158">
        <f>詳細表!V56</f>
        <v>0</v>
      </c>
      <c r="H57" s="158">
        <f>詳細表!Y56</f>
        <v>0</v>
      </c>
      <c r="I57" s="158">
        <f>詳細表!P56</f>
        <v>0</v>
      </c>
      <c r="J57" s="158">
        <f>詳細表!Q56</f>
        <v>0</v>
      </c>
      <c r="K57" s="158">
        <f>詳細表!R56</f>
        <v>0</v>
      </c>
      <c r="L57" s="158">
        <f>詳細表!W56</f>
        <v>0</v>
      </c>
      <c r="M57" s="160">
        <f>詳細表!Z56</f>
        <v>0</v>
      </c>
      <c r="N57" s="158">
        <f t="shared" si="0"/>
        <v>0</v>
      </c>
      <c r="O57" s="158">
        <f t="shared" si="1"/>
        <v>0</v>
      </c>
      <c r="P57" s="158">
        <f t="shared" si="2"/>
        <v>0</v>
      </c>
      <c r="Q57" s="158">
        <f t="shared" si="3"/>
        <v>0</v>
      </c>
      <c r="R57" s="158">
        <f t="shared" si="4"/>
        <v>0</v>
      </c>
    </row>
    <row r="58" spans="2:18" x14ac:dyDescent="0.15">
      <c r="B58" s="36" t="s">
        <v>66</v>
      </c>
      <c r="C58" s="37" t="s">
        <v>377</v>
      </c>
      <c r="D58" s="158">
        <f>詳細表!J57</f>
        <v>0</v>
      </c>
      <c r="E58" s="158">
        <f>詳細表!K57</f>
        <v>0</v>
      </c>
      <c r="F58" s="158">
        <f>詳細表!L57</f>
        <v>0</v>
      </c>
      <c r="G58" s="158">
        <f>詳細表!V57</f>
        <v>0</v>
      </c>
      <c r="H58" s="158">
        <f>詳細表!Y57</f>
        <v>0</v>
      </c>
      <c r="I58" s="158">
        <f>詳細表!P57</f>
        <v>0</v>
      </c>
      <c r="J58" s="158">
        <f>詳細表!Q57</f>
        <v>0</v>
      </c>
      <c r="K58" s="158">
        <f>詳細表!R57</f>
        <v>0</v>
      </c>
      <c r="L58" s="158">
        <f>詳細表!W57</f>
        <v>0</v>
      </c>
      <c r="M58" s="160">
        <f>詳細表!Z57</f>
        <v>0</v>
      </c>
      <c r="N58" s="158">
        <f t="shared" si="0"/>
        <v>0</v>
      </c>
      <c r="O58" s="158">
        <f t="shared" si="1"/>
        <v>0</v>
      </c>
      <c r="P58" s="158">
        <f t="shared" si="2"/>
        <v>0</v>
      </c>
      <c r="Q58" s="158">
        <f t="shared" si="3"/>
        <v>0</v>
      </c>
      <c r="R58" s="158">
        <f t="shared" si="4"/>
        <v>0</v>
      </c>
    </row>
    <row r="59" spans="2:18" x14ac:dyDescent="0.15">
      <c r="B59" s="36" t="s">
        <v>67</v>
      </c>
      <c r="C59" s="37" t="s">
        <v>378</v>
      </c>
      <c r="D59" s="158">
        <f>詳細表!J58</f>
        <v>0</v>
      </c>
      <c r="E59" s="158">
        <f>詳細表!K58</f>
        <v>0</v>
      </c>
      <c r="F59" s="158">
        <f>詳細表!L58</f>
        <v>0</v>
      </c>
      <c r="G59" s="158">
        <f>詳細表!V58</f>
        <v>0</v>
      </c>
      <c r="H59" s="158">
        <f>詳細表!Y58</f>
        <v>0</v>
      </c>
      <c r="I59" s="158">
        <f>詳細表!P58</f>
        <v>0</v>
      </c>
      <c r="J59" s="158">
        <f>詳細表!Q58</f>
        <v>0</v>
      </c>
      <c r="K59" s="158">
        <f>詳細表!R58</f>
        <v>0</v>
      </c>
      <c r="L59" s="158">
        <f>詳細表!W58</f>
        <v>0</v>
      </c>
      <c r="M59" s="160">
        <f>詳細表!Z58</f>
        <v>0</v>
      </c>
      <c r="N59" s="158">
        <f t="shared" si="0"/>
        <v>0</v>
      </c>
      <c r="O59" s="158">
        <f t="shared" si="1"/>
        <v>0</v>
      </c>
      <c r="P59" s="158">
        <f t="shared" si="2"/>
        <v>0</v>
      </c>
      <c r="Q59" s="158">
        <f t="shared" si="3"/>
        <v>0</v>
      </c>
      <c r="R59" s="158">
        <f t="shared" si="4"/>
        <v>0</v>
      </c>
    </row>
    <row r="60" spans="2:18" x14ac:dyDescent="0.15">
      <c r="B60" s="49" t="s">
        <v>68</v>
      </c>
      <c r="C60" s="50" t="s">
        <v>379</v>
      </c>
      <c r="D60" s="164">
        <f>詳細表!J59</f>
        <v>0</v>
      </c>
      <c r="E60" s="164">
        <f>詳細表!K59</f>
        <v>0</v>
      </c>
      <c r="F60" s="164">
        <f>詳細表!L59</f>
        <v>0</v>
      </c>
      <c r="G60" s="164">
        <f>詳細表!V59</f>
        <v>0</v>
      </c>
      <c r="H60" s="164">
        <f>詳細表!Y59</f>
        <v>0</v>
      </c>
      <c r="I60" s="164">
        <f>詳細表!P59</f>
        <v>0</v>
      </c>
      <c r="J60" s="164">
        <f>詳細表!Q59</f>
        <v>0</v>
      </c>
      <c r="K60" s="164">
        <f>詳細表!R59</f>
        <v>0</v>
      </c>
      <c r="L60" s="164">
        <f>詳細表!W59</f>
        <v>0</v>
      </c>
      <c r="M60" s="165">
        <f>詳細表!Z59</f>
        <v>0</v>
      </c>
      <c r="N60" s="164">
        <f t="shared" si="0"/>
        <v>0</v>
      </c>
      <c r="O60" s="164">
        <f t="shared" si="1"/>
        <v>0</v>
      </c>
      <c r="P60" s="164">
        <f t="shared" si="2"/>
        <v>0</v>
      </c>
      <c r="Q60" s="164">
        <f t="shared" si="3"/>
        <v>0</v>
      </c>
      <c r="R60" s="164">
        <f t="shared" si="4"/>
        <v>0</v>
      </c>
    </row>
    <row r="61" spans="2:18" x14ac:dyDescent="0.15">
      <c r="B61" s="36" t="s">
        <v>69</v>
      </c>
      <c r="C61" s="37" t="s">
        <v>380</v>
      </c>
      <c r="D61" s="158">
        <f>詳細表!J60</f>
        <v>0</v>
      </c>
      <c r="E61" s="158">
        <f>詳細表!K60</f>
        <v>0</v>
      </c>
      <c r="F61" s="158">
        <f>詳細表!L60</f>
        <v>0</v>
      </c>
      <c r="G61" s="158">
        <f>詳細表!V60</f>
        <v>0</v>
      </c>
      <c r="H61" s="158">
        <f>詳細表!Y60</f>
        <v>0</v>
      </c>
      <c r="I61" s="158">
        <f>詳細表!P60</f>
        <v>0</v>
      </c>
      <c r="J61" s="158">
        <f>詳細表!Q60</f>
        <v>0</v>
      </c>
      <c r="K61" s="158">
        <f>詳細表!R60</f>
        <v>0</v>
      </c>
      <c r="L61" s="158">
        <f>詳細表!W60</f>
        <v>0</v>
      </c>
      <c r="M61" s="160">
        <f>詳細表!Z60</f>
        <v>0</v>
      </c>
      <c r="N61" s="158">
        <f t="shared" si="0"/>
        <v>0</v>
      </c>
      <c r="O61" s="158">
        <f t="shared" si="1"/>
        <v>0</v>
      </c>
      <c r="P61" s="158">
        <f t="shared" si="2"/>
        <v>0</v>
      </c>
      <c r="Q61" s="158">
        <f t="shared" si="3"/>
        <v>0</v>
      </c>
      <c r="R61" s="158">
        <f t="shared" si="4"/>
        <v>0</v>
      </c>
    </row>
    <row r="62" spans="2:18" x14ac:dyDescent="0.15">
      <c r="B62" s="36" t="s">
        <v>70</v>
      </c>
      <c r="C62" s="37" t="s">
        <v>381</v>
      </c>
      <c r="D62" s="158">
        <f>詳細表!J61</f>
        <v>0</v>
      </c>
      <c r="E62" s="158">
        <f>詳細表!K61</f>
        <v>0</v>
      </c>
      <c r="F62" s="158">
        <f>詳細表!L61</f>
        <v>0</v>
      </c>
      <c r="G62" s="158">
        <f>詳細表!V61</f>
        <v>0</v>
      </c>
      <c r="H62" s="158">
        <f>詳細表!Y61</f>
        <v>0</v>
      </c>
      <c r="I62" s="158">
        <f>詳細表!P61</f>
        <v>0</v>
      </c>
      <c r="J62" s="158">
        <f>詳細表!Q61</f>
        <v>0</v>
      </c>
      <c r="K62" s="158">
        <f>詳細表!R61</f>
        <v>0</v>
      </c>
      <c r="L62" s="158">
        <f>詳細表!W61</f>
        <v>0</v>
      </c>
      <c r="M62" s="160">
        <f>詳細表!Z61</f>
        <v>0</v>
      </c>
      <c r="N62" s="158">
        <f t="shared" si="0"/>
        <v>0</v>
      </c>
      <c r="O62" s="158">
        <f t="shared" si="1"/>
        <v>0</v>
      </c>
      <c r="P62" s="158">
        <f t="shared" si="2"/>
        <v>0</v>
      </c>
      <c r="Q62" s="158">
        <f t="shared" si="3"/>
        <v>0</v>
      </c>
      <c r="R62" s="158">
        <f t="shared" si="4"/>
        <v>0</v>
      </c>
    </row>
    <row r="63" spans="2:18" x14ac:dyDescent="0.15">
      <c r="B63" s="36" t="s">
        <v>71</v>
      </c>
      <c r="C63" s="37" t="s">
        <v>382</v>
      </c>
      <c r="D63" s="158">
        <f>詳細表!J62</f>
        <v>0</v>
      </c>
      <c r="E63" s="158">
        <f>詳細表!K62</f>
        <v>0</v>
      </c>
      <c r="F63" s="158">
        <f>詳細表!L62</f>
        <v>0</v>
      </c>
      <c r="G63" s="158">
        <f>詳細表!V62</f>
        <v>0</v>
      </c>
      <c r="H63" s="158">
        <f>詳細表!Y62</f>
        <v>0</v>
      </c>
      <c r="I63" s="158">
        <f>詳細表!P62</f>
        <v>0</v>
      </c>
      <c r="J63" s="158">
        <f>詳細表!Q62</f>
        <v>0</v>
      </c>
      <c r="K63" s="158">
        <f>詳細表!R62</f>
        <v>0</v>
      </c>
      <c r="L63" s="158">
        <f>詳細表!W62</f>
        <v>0</v>
      </c>
      <c r="M63" s="160">
        <f>詳細表!Z62</f>
        <v>0</v>
      </c>
      <c r="N63" s="158">
        <f t="shared" si="0"/>
        <v>0</v>
      </c>
      <c r="O63" s="158">
        <f t="shared" si="1"/>
        <v>0</v>
      </c>
      <c r="P63" s="158">
        <f t="shared" si="2"/>
        <v>0</v>
      </c>
      <c r="Q63" s="158">
        <f t="shared" si="3"/>
        <v>0</v>
      </c>
      <c r="R63" s="158">
        <f t="shared" si="4"/>
        <v>0</v>
      </c>
    </row>
    <row r="64" spans="2:18" x14ac:dyDescent="0.15">
      <c r="B64" s="36" t="s">
        <v>72</v>
      </c>
      <c r="C64" s="37" t="s">
        <v>383</v>
      </c>
      <c r="D64" s="158">
        <f>詳細表!J63</f>
        <v>0</v>
      </c>
      <c r="E64" s="158">
        <f>詳細表!K63</f>
        <v>0</v>
      </c>
      <c r="F64" s="158">
        <f>詳細表!L63</f>
        <v>0</v>
      </c>
      <c r="G64" s="158">
        <f>詳細表!V63</f>
        <v>0</v>
      </c>
      <c r="H64" s="158">
        <f>詳細表!Y63</f>
        <v>0</v>
      </c>
      <c r="I64" s="158">
        <f>詳細表!P63</f>
        <v>0</v>
      </c>
      <c r="J64" s="158">
        <f>詳細表!Q63</f>
        <v>0</v>
      </c>
      <c r="K64" s="158">
        <f>詳細表!R63</f>
        <v>0</v>
      </c>
      <c r="L64" s="158">
        <f>詳細表!W63</f>
        <v>0</v>
      </c>
      <c r="M64" s="160">
        <f>詳細表!Z63</f>
        <v>0</v>
      </c>
      <c r="N64" s="158">
        <f t="shared" si="0"/>
        <v>0</v>
      </c>
      <c r="O64" s="158">
        <f t="shared" si="1"/>
        <v>0</v>
      </c>
      <c r="P64" s="158">
        <f t="shared" si="2"/>
        <v>0</v>
      </c>
      <c r="Q64" s="158">
        <f t="shared" si="3"/>
        <v>0</v>
      </c>
      <c r="R64" s="158">
        <f t="shared" si="4"/>
        <v>0</v>
      </c>
    </row>
    <row r="65" spans="2:18" x14ac:dyDescent="0.15">
      <c r="B65" s="36" t="s">
        <v>73</v>
      </c>
      <c r="C65" s="37" t="s">
        <v>384</v>
      </c>
      <c r="D65" s="164">
        <f>詳細表!J64</f>
        <v>0</v>
      </c>
      <c r="E65" s="164">
        <f>詳細表!K64</f>
        <v>0</v>
      </c>
      <c r="F65" s="164">
        <f>詳細表!L64</f>
        <v>0</v>
      </c>
      <c r="G65" s="164">
        <f>詳細表!V64</f>
        <v>0</v>
      </c>
      <c r="H65" s="164">
        <f>詳細表!Y64</f>
        <v>0</v>
      </c>
      <c r="I65" s="164">
        <f>詳細表!P64</f>
        <v>0</v>
      </c>
      <c r="J65" s="164">
        <f>詳細表!Q64</f>
        <v>0</v>
      </c>
      <c r="K65" s="164">
        <f>詳細表!R64</f>
        <v>0</v>
      </c>
      <c r="L65" s="164">
        <f>詳細表!W64</f>
        <v>0</v>
      </c>
      <c r="M65" s="165">
        <f>詳細表!Z64</f>
        <v>0</v>
      </c>
      <c r="N65" s="164">
        <f t="shared" si="0"/>
        <v>0</v>
      </c>
      <c r="O65" s="164">
        <f t="shared" si="1"/>
        <v>0</v>
      </c>
      <c r="P65" s="164">
        <f t="shared" si="2"/>
        <v>0</v>
      </c>
      <c r="Q65" s="164">
        <f t="shared" si="3"/>
        <v>0</v>
      </c>
      <c r="R65" s="164">
        <f t="shared" si="4"/>
        <v>0</v>
      </c>
    </row>
    <row r="66" spans="2:18" x14ac:dyDescent="0.15">
      <c r="B66" s="46" t="s">
        <v>74</v>
      </c>
      <c r="C66" s="47" t="s">
        <v>385</v>
      </c>
      <c r="D66" s="158">
        <f>詳細表!J65</f>
        <v>0</v>
      </c>
      <c r="E66" s="158">
        <f>詳細表!K65</f>
        <v>0</v>
      </c>
      <c r="F66" s="158">
        <f>詳細表!L65</f>
        <v>0</v>
      </c>
      <c r="G66" s="158">
        <f>詳細表!V65</f>
        <v>0</v>
      </c>
      <c r="H66" s="158">
        <f>詳細表!Y65</f>
        <v>0</v>
      </c>
      <c r="I66" s="158">
        <f>詳細表!P65</f>
        <v>0</v>
      </c>
      <c r="J66" s="158">
        <f>詳細表!Q65</f>
        <v>0</v>
      </c>
      <c r="K66" s="158">
        <f>詳細表!R65</f>
        <v>0</v>
      </c>
      <c r="L66" s="158">
        <f>詳細表!W65</f>
        <v>0</v>
      </c>
      <c r="M66" s="160">
        <f>詳細表!Z65</f>
        <v>0</v>
      </c>
      <c r="N66" s="158">
        <f t="shared" si="0"/>
        <v>0</v>
      </c>
      <c r="O66" s="158">
        <f t="shared" si="1"/>
        <v>0</v>
      </c>
      <c r="P66" s="158">
        <f t="shared" si="2"/>
        <v>0</v>
      </c>
      <c r="Q66" s="158">
        <f t="shared" si="3"/>
        <v>0</v>
      </c>
      <c r="R66" s="158">
        <f t="shared" si="4"/>
        <v>0</v>
      </c>
    </row>
    <row r="67" spans="2:18" x14ac:dyDescent="0.15">
      <c r="B67" s="36" t="s">
        <v>75</v>
      </c>
      <c r="C67" s="37" t="s">
        <v>174</v>
      </c>
      <c r="D67" s="158">
        <f>詳細表!J66</f>
        <v>0</v>
      </c>
      <c r="E67" s="158">
        <f>詳細表!K66</f>
        <v>0</v>
      </c>
      <c r="F67" s="158">
        <f>詳細表!L66</f>
        <v>0</v>
      </c>
      <c r="G67" s="158">
        <f>詳細表!V66</f>
        <v>0</v>
      </c>
      <c r="H67" s="158">
        <f>詳細表!Y66</f>
        <v>0</v>
      </c>
      <c r="I67" s="158">
        <f>詳細表!P66</f>
        <v>0</v>
      </c>
      <c r="J67" s="158">
        <f>詳細表!Q66</f>
        <v>0</v>
      </c>
      <c r="K67" s="158">
        <f>詳細表!R66</f>
        <v>0</v>
      </c>
      <c r="L67" s="158">
        <f>詳細表!W66</f>
        <v>0</v>
      </c>
      <c r="M67" s="160">
        <f>詳細表!Z66</f>
        <v>0</v>
      </c>
      <c r="N67" s="158">
        <f t="shared" si="0"/>
        <v>0</v>
      </c>
      <c r="O67" s="158">
        <f t="shared" si="1"/>
        <v>0</v>
      </c>
      <c r="P67" s="158">
        <f t="shared" si="2"/>
        <v>0</v>
      </c>
      <c r="Q67" s="158">
        <f t="shared" si="3"/>
        <v>0</v>
      </c>
      <c r="R67" s="158">
        <f t="shared" si="4"/>
        <v>0</v>
      </c>
    </row>
    <row r="68" spans="2:18" x14ac:dyDescent="0.15">
      <c r="B68" s="36" t="s">
        <v>76</v>
      </c>
      <c r="C68" s="37" t="s">
        <v>149</v>
      </c>
      <c r="D68" s="158">
        <f>詳細表!J67</f>
        <v>0</v>
      </c>
      <c r="E68" s="158">
        <f>詳細表!K67</f>
        <v>0</v>
      </c>
      <c r="F68" s="158">
        <f>詳細表!L67</f>
        <v>0</v>
      </c>
      <c r="G68" s="158">
        <f>詳細表!V67</f>
        <v>0</v>
      </c>
      <c r="H68" s="158">
        <f>詳細表!Y67</f>
        <v>0</v>
      </c>
      <c r="I68" s="158">
        <f>詳細表!P67</f>
        <v>0</v>
      </c>
      <c r="J68" s="158">
        <f>詳細表!Q67</f>
        <v>0</v>
      </c>
      <c r="K68" s="158">
        <f>詳細表!R67</f>
        <v>0</v>
      </c>
      <c r="L68" s="158">
        <f>詳細表!W67</f>
        <v>0</v>
      </c>
      <c r="M68" s="160">
        <f>詳細表!Z67</f>
        <v>0</v>
      </c>
      <c r="N68" s="158">
        <f t="shared" si="0"/>
        <v>0</v>
      </c>
      <c r="O68" s="158">
        <f t="shared" si="1"/>
        <v>0</v>
      </c>
      <c r="P68" s="158">
        <f t="shared" si="2"/>
        <v>0</v>
      </c>
      <c r="Q68" s="158">
        <f t="shared" si="3"/>
        <v>0</v>
      </c>
      <c r="R68" s="158">
        <f t="shared" si="4"/>
        <v>0</v>
      </c>
    </row>
    <row r="69" spans="2:18" x14ac:dyDescent="0.15">
      <c r="B69" s="36" t="s">
        <v>77</v>
      </c>
      <c r="C69" s="37" t="s">
        <v>150</v>
      </c>
      <c r="D69" s="158">
        <f>詳細表!J68</f>
        <v>0</v>
      </c>
      <c r="E69" s="158">
        <f>詳細表!K68</f>
        <v>0</v>
      </c>
      <c r="F69" s="158">
        <f>詳細表!L68</f>
        <v>0</v>
      </c>
      <c r="G69" s="158">
        <f>詳細表!V68</f>
        <v>0</v>
      </c>
      <c r="H69" s="158">
        <f>詳細表!Y68</f>
        <v>0</v>
      </c>
      <c r="I69" s="158">
        <f>詳細表!P68</f>
        <v>0</v>
      </c>
      <c r="J69" s="158">
        <f>詳細表!Q68</f>
        <v>0</v>
      </c>
      <c r="K69" s="158">
        <f>詳細表!R68</f>
        <v>0</v>
      </c>
      <c r="L69" s="158">
        <f>詳細表!W68</f>
        <v>0</v>
      </c>
      <c r="M69" s="160">
        <f>詳細表!Z68</f>
        <v>0</v>
      </c>
      <c r="N69" s="158">
        <f t="shared" si="0"/>
        <v>0</v>
      </c>
      <c r="O69" s="158">
        <f t="shared" si="1"/>
        <v>0</v>
      </c>
      <c r="P69" s="158">
        <f t="shared" si="2"/>
        <v>0</v>
      </c>
      <c r="Q69" s="158">
        <f t="shared" si="3"/>
        <v>0</v>
      </c>
      <c r="R69" s="158">
        <f t="shared" si="4"/>
        <v>0</v>
      </c>
    </row>
    <row r="70" spans="2:18" x14ac:dyDescent="0.15">
      <c r="B70" s="49" t="s">
        <v>78</v>
      </c>
      <c r="C70" s="50" t="s">
        <v>151</v>
      </c>
      <c r="D70" s="164">
        <f>詳細表!J69</f>
        <v>0</v>
      </c>
      <c r="E70" s="164">
        <f>詳細表!K69</f>
        <v>0</v>
      </c>
      <c r="F70" s="164">
        <f>詳細表!L69</f>
        <v>0</v>
      </c>
      <c r="G70" s="164">
        <f>詳細表!V69</f>
        <v>0</v>
      </c>
      <c r="H70" s="164">
        <f>詳細表!Y69</f>
        <v>0</v>
      </c>
      <c r="I70" s="164">
        <f>詳細表!P69</f>
        <v>0</v>
      </c>
      <c r="J70" s="164">
        <f>詳細表!Q69</f>
        <v>0</v>
      </c>
      <c r="K70" s="164">
        <f>詳細表!R69</f>
        <v>0</v>
      </c>
      <c r="L70" s="164">
        <f>詳細表!W69</f>
        <v>0</v>
      </c>
      <c r="M70" s="165">
        <f>詳細表!Z69</f>
        <v>0</v>
      </c>
      <c r="N70" s="164">
        <f t="shared" si="0"/>
        <v>0</v>
      </c>
      <c r="O70" s="164">
        <f t="shared" si="1"/>
        <v>0</v>
      </c>
      <c r="P70" s="164">
        <f t="shared" si="2"/>
        <v>0</v>
      </c>
      <c r="Q70" s="164">
        <f t="shared" si="3"/>
        <v>0</v>
      </c>
      <c r="R70" s="164">
        <f t="shared" si="4"/>
        <v>0</v>
      </c>
    </row>
    <row r="71" spans="2:18" x14ac:dyDescent="0.15">
      <c r="B71" s="36" t="s">
        <v>79</v>
      </c>
      <c r="C71" s="37" t="s">
        <v>386</v>
      </c>
      <c r="D71" s="158">
        <f>詳細表!J70</f>
        <v>0</v>
      </c>
      <c r="E71" s="158">
        <f>詳細表!K70</f>
        <v>0</v>
      </c>
      <c r="F71" s="158">
        <f>詳細表!L70</f>
        <v>0</v>
      </c>
      <c r="G71" s="158">
        <f>詳細表!V70</f>
        <v>0</v>
      </c>
      <c r="H71" s="158">
        <f>詳細表!Y70</f>
        <v>0</v>
      </c>
      <c r="I71" s="158">
        <f>詳細表!P70</f>
        <v>0</v>
      </c>
      <c r="J71" s="158">
        <f>詳細表!Q70</f>
        <v>0</v>
      </c>
      <c r="K71" s="158">
        <f>詳細表!R70</f>
        <v>0</v>
      </c>
      <c r="L71" s="158">
        <f>詳細表!W70</f>
        <v>0</v>
      </c>
      <c r="M71" s="160">
        <f>詳細表!Z70</f>
        <v>0</v>
      </c>
      <c r="N71" s="158">
        <f t="shared" si="0"/>
        <v>0</v>
      </c>
      <c r="O71" s="158">
        <f t="shared" si="1"/>
        <v>0</v>
      </c>
      <c r="P71" s="158">
        <f t="shared" si="2"/>
        <v>0</v>
      </c>
      <c r="Q71" s="158">
        <f t="shared" si="3"/>
        <v>0</v>
      </c>
      <c r="R71" s="158">
        <f t="shared" si="4"/>
        <v>0</v>
      </c>
    </row>
    <row r="72" spans="2:18" x14ac:dyDescent="0.15">
      <c r="B72" s="36" t="s">
        <v>80</v>
      </c>
      <c r="C72" s="37" t="s">
        <v>175</v>
      </c>
      <c r="D72" s="158">
        <f>詳細表!J71</f>
        <v>0</v>
      </c>
      <c r="E72" s="158">
        <f>詳細表!K71</f>
        <v>0</v>
      </c>
      <c r="F72" s="158">
        <f>詳細表!L71</f>
        <v>0</v>
      </c>
      <c r="G72" s="158">
        <f>詳細表!V71</f>
        <v>0</v>
      </c>
      <c r="H72" s="158">
        <f>詳細表!Y71</f>
        <v>0</v>
      </c>
      <c r="I72" s="158">
        <f>詳細表!P71</f>
        <v>0</v>
      </c>
      <c r="J72" s="158">
        <f>詳細表!Q71</f>
        <v>0</v>
      </c>
      <c r="K72" s="158">
        <f>詳細表!R71</f>
        <v>0</v>
      </c>
      <c r="L72" s="158">
        <f>詳細表!W71</f>
        <v>0</v>
      </c>
      <c r="M72" s="160">
        <f>詳細表!Z71</f>
        <v>0</v>
      </c>
      <c r="N72" s="158">
        <f t="shared" si="0"/>
        <v>0</v>
      </c>
      <c r="O72" s="158">
        <f t="shared" si="1"/>
        <v>0</v>
      </c>
      <c r="P72" s="158">
        <f t="shared" si="2"/>
        <v>0</v>
      </c>
      <c r="Q72" s="158">
        <f t="shared" si="3"/>
        <v>0</v>
      </c>
      <c r="R72" s="158">
        <f t="shared" si="4"/>
        <v>0</v>
      </c>
    </row>
    <row r="73" spans="2:18" x14ac:dyDescent="0.15">
      <c r="B73" s="36" t="s">
        <v>81</v>
      </c>
      <c r="C73" s="37" t="s">
        <v>152</v>
      </c>
      <c r="D73" s="158">
        <f>詳細表!J72</f>
        <v>0</v>
      </c>
      <c r="E73" s="158">
        <f>詳細表!K72</f>
        <v>0</v>
      </c>
      <c r="F73" s="158">
        <f>詳細表!L72</f>
        <v>0</v>
      </c>
      <c r="G73" s="158">
        <f>詳細表!V72</f>
        <v>0</v>
      </c>
      <c r="H73" s="158">
        <f>詳細表!Y72</f>
        <v>0</v>
      </c>
      <c r="I73" s="158">
        <f>詳細表!P72</f>
        <v>0</v>
      </c>
      <c r="J73" s="158">
        <f>詳細表!Q72</f>
        <v>0</v>
      </c>
      <c r="K73" s="158">
        <f>詳細表!R72</f>
        <v>0</v>
      </c>
      <c r="L73" s="158">
        <f>詳細表!W72</f>
        <v>0</v>
      </c>
      <c r="M73" s="160">
        <f>詳細表!Z72</f>
        <v>0</v>
      </c>
      <c r="N73" s="158">
        <f t="shared" si="0"/>
        <v>0</v>
      </c>
      <c r="O73" s="158">
        <f t="shared" si="1"/>
        <v>0</v>
      </c>
      <c r="P73" s="158">
        <f t="shared" si="2"/>
        <v>0</v>
      </c>
      <c r="Q73" s="158">
        <f t="shared" si="3"/>
        <v>0</v>
      </c>
      <c r="R73" s="158">
        <f t="shared" si="4"/>
        <v>0</v>
      </c>
    </row>
    <row r="74" spans="2:18" x14ac:dyDescent="0.15">
      <c r="B74" s="36" t="s">
        <v>82</v>
      </c>
      <c r="C74" s="37" t="s">
        <v>387</v>
      </c>
      <c r="D74" s="158">
        <f>詳細表!J73</f>
        <v>0</v>
      </c>
      <c r="E74" s="158">
        <f>詳細表!K73</f>
        <v>0</v>
      </c>
      <c r="F74" s="158">
        <f>詳細表!L73</f>
        <v>0</v>
      </c>
      <c r="G74" s="158">
        <f>詳細表!V73</f>
        <v>0</v>
      </c>
      <c r="H74" s="158">
        <f>詳細表!Y73</f>
        <v>0</v>
      </c>
      <c r="I74" s="158">
        <f>詳細表!P73</f>
        <v>0</v>
      </c>
      <c r="J74" s="158">
        <f>詳細表!Q73</f>
        <v>0</v>
      </c>
      <c r="K74" s="158">
        <f>詳細表!R73</f>
        <v>0</v>
      </c>
      <c r="L74" s="158">
        <f>詳細表!W73</f>
        <v>0</v>
      </c>
      <c r="M74" s="160">
        <f>詳細表!Z73</f>
        <v>0</v>
      </c>
      <c r="N74" s="158">
        <f t="shared" si="0"/>
        <v>0</v>
      </c>
      <c r="O74" s="158">
        <f t="shared" si="1"/>
        <v>0</v>
      </c>
      <c r="P74" s="158">
        <f t="shared" si="2"/>
        <v>0</v>
      </c>
      <c r="Q74" s="158">
        <f t="shared" si="3"/>
        <v>0</v>
      </c>
      <c r="R74" s="158">
        <f t="shared" si="4"/>
        <v>0</v>
      </c>
    </row>
    <row r="75" spans="2:18" x14ac:dyDescent="0.15">
      <c r="B75" s="36" t="s">
        <v>83</v>
      </c>
      <c r="C75" s="37" t="s">
        <v>388</v>
      </c>
      <c r="D75" s="164">
        <f>詳細表!J74</f>
        <v>0</v>
      </c>
      <c r="E75" s="164">
        <f>詳細表!K74</f>
        <v>0</v>
      </c>
      <c r="F75" s="164">
        <f>詳細表!L74</f>
        <v>0</v>
      </c>
      <c r="G75" s="164">
        <f>詳細表!V74</f>
        <v>0</v>
      </c>
      <c r="H75" s="164">
        <f>詳細表!Y74</f>
        <v>0</v>
      </c>
      <c r="I75" s="164">
        <f>詳細表!P74</f>
        <v>0</v>
      </c>
      <c r="J75" s="164">
        <f>詳細表!Q74</f>
        <v>0</v>
      </c>
      <c r="K75" s="164">
        <f>詳細表!R74</f>
        <v>0</v>
      </c>
      <c r="L75" s="164">
        <f>詳細表!W74</f>
        <v>0</v>
      </c>
      <c r="M75" s="165">
        <f>詳細表!Z74</f>
        <v>0</v>
      </c>
      <c r="N75" s="164">
        <f t="shared" si="0"/>
        <v>0</v>
      </c>
      <c r="O75" s="164">
        <f t="shared" si="1"/>
        <v>0</v>
      </c>
      <c r="P75" s="164">
        <f t="shared" si="2"/>
        <v>0</v>
      </c>
      <c r="Q75" s="164">
        <f t="shared" si="3"/>
        <v>0</v>
      </c>
      <c r="R75" s="164">
        <f t="shared" si="4"/>
        <v>0</v>
      </c>
    </row>
    <row r="76" spans="2:18" x14ac:dyDescent="0.15">
      <c r="B76" s="46" t="s">
        <v>84</v>
      </c>
      <c r="C76" s="47" t="s">
        <v>153</v>
      </c>
      <c r="D76" s="158">
        <f>詳細表!J75</f>
        <v>0</v>
      </c>
      <c r="E76" s="158">
        <f>詳細表!K75</f>
        <v>0</v>
      </c>
      <c r="F76" s="158">
        <f>詳細表!L75</f>
        <v>0</v>
      </c>
      <c r="G76" s="158">
        <f>詳細表!V75</f>
        <v>0</v>
      </c>
      <c r="H76" s="158">
        <f>詳細表!Y75</f>
        <v>0</v>
      </c>
      <c r="I76" s="158">
        <f>詳細表!P75</f>
        <v>0</v>
      </c>
      <c r="J76" s="158">
        <f>詳細表!Q75</f>
        <v>0</v>
      </c>
      <c r="K76" s="158">
        <f>詳細表!R75</f>
        <v>0</v>
      </c>
      <c r="L76" s="158">
        <f>詳細表!W75</f>
        <v>0</v>
      </c>
      <c r="M76" s="160">
        <f>詳細表!Z75</f>
        <v>0</v>
      </c>
      <c r="N76" s="158">
        <f t="shared" ref="N76:N117" si="5">D76+I76</f>
        <v>0</v>
      </c>
      <c r="O76" s="158">
        <f t="shared" ref="O76:O117" si="6">E76+J76</f>
        <v>0</v>
      </c>
      <c r="P76" s="158">
        <f t="shared" ref="P76:P117" si="7">F76+K76</f>
        <v>0</v>
      </c>
      <c r="Q76" s="158">
        <f t="shared" ref="Q76:Q117" si="8">G76+L76</f>
        <v>0</v>
      </c>
      <c r="R76" s="158">
        <f t="shared" ref="R76:R117" si="9">H76+M76</f>
        <v>0</v>
      </c>
    </row>
    <row r="77" spans="2:18" x14ac:dyDescent="0.15">
      <c r="B77" s="36" t="s">
        <v>85</v>
      </c>
      <c r="C77" s="37" t="s">
        <v>154</v>
      </c>
      <c r="D77" s="158">
        <f>詳細表!J76</f>
        <v>0</v>
      </c>
      <c r="E77" s="158">
        <f>詳細表!K76</f>
        <v>0</v>
      </c>
      <c r="F77" s="158">
        <f>詳細表!L76</f>
        <v>0</v>
      </c>
      <c r="G77" s="158">
        <f>詳細表!V76</f>
        <v>0</v>
      </c>
      <c r="H77" s="158">
        <f>詳細表!Y76</f>
        <v>0</v>
      </c>
      <c r="I77" s="158">
        <f>詳細表!P76</f>
        <v>0</v>
      </c>
      <c r="J77" s="158">
        <f>詳細表!Q76</f>
        <v>0</v>
      </c>
      <c r="K77" s="158">
        <f>詳細表!R76</f>
        <v>0</v>
      </c>
      <c r="L77" s="158">
        <f>詳細表!W76</f>
        <v>0</v>
      </c>
      <c r="M77" s="160">
        <f>詳細表!Z76</f>
        <v>0</v>
      </c>
      <c r="N77" s="158">
        <f t="shared" si="5"/>
        <v>0</v>
      </c>
      <c r="O77" s="158">
        <f t="shared" si="6"/>
        <v>0</v>
      </c>
      <c r="P77" s="158">
        <f t="shared" si="7"/>
        <v>0</v>
      </c>
      <c r="Q77" s="158">
        <f t="shared" si="8"/>
        <v>0</v>
      </c>
      <c r="R77" s="158">
        <f t="shared" si="9"/>
        <v>0</v>
      </c>
    </row>
    <row r="78" spans="2:18" x14ac:dyDescent="0.15">
      <c r="B78" s="36" t="s">
        <v>86</v>
      </c>
      <c r="C78" s="37" t="s">
        <v>155</v>
      </c>
      <c r="D78" s="158">
        <f>詳細表!J77</f>
        <v>0</v>
      </c>
      <c r="E78" s="158">
        <f>詳細表!K77</f>
        <v>0</v>
      </c>
      <c r="F78" s="158">
        <f>詳細表!L77</f>
        <v>0</v>
      </c>
      <c r="G78" s="158">
        <f>詳細表!V77</f>
        <v>0</v>
      </c>
      <c r="H78" s="158">
        <f>詳細表!Y77</f>
        <v>0</v>
      </c>
      <c r="I78" s="158">
        <f>詳細表!P77</f>
        <v>0</v>
      </c>
      <c r="J78" s="158">
        <f>詳細表!Q77</f>
        <v>0</v>
      </c>
      <c r="K78" s="158">
        <f>詳細表!R77</f>
        <v>0</v>
      </c>
      <c r="L78" s="158">
        <f>詳細表!W77</f>
        <v>0</v>
      </c>
      <c r="M78" s="160">
        <f>詳細表!Z77</f>
        <v>0</v>
      </c>
      <c r="N78" s="158">
        <f t="shared" si="5"/>
        <v>0</v>
      </c>
      <c r="O78" s="158">
        <f t="shared" si="6"/>
        <v>0</v>
      </c>
      <c r="P78" s="158">
        <f t="shared" si="7"/>
        <v>0</v>
      </c>
      <c r="Q78" s="158">
        <f t="shared" si="8"/>
        <v>0</v>
      </c>
      <c r="R78" s="158">
        <f t="shared" si="9"/>
        <v>0</v>
      </c>
    </row>
    <row r="79" spans="2:18" x14ac:dyDescent="0.15">
      <c r="B79" s="36" t="s">
        <v>87</v>
      </c>
      <c r="C79" s="37" t="s">
        <v>156</v>
      </c>
      <c r="D79" s="158">
        <f>詳細表!J78</f>
        <v>0</v>
      </c>
      <c r="E79" s="158">
        <f>詳細表!K78</f>
        <v>0</v>
      </c>
      <c r="F79" s="158">
        <f>詳細表!L78</f>
        <v>0</v>
      </c>
      <c r="G79" s="158">
        <f>詳細表!V78</f>
        <v>0</v>
      </c>
      <c r="H79" s="158">
        <f>詳細表!Y78</f>
        <v>0</v>
      </c>
      <c r="I79" s="158">
        <f>詳細表!P78</f>
        <v>0</v>
      </c>
      <c r="J79" s="158">
        <f>詳細表!Q78</f>
        <v>0</v>
      </c>
      <c r="K79" s="158">
        <f>詳細表!R78</f>
        <v>0</v>
      </c>
      <c r="L79" s="158">
        <f>詳細表!W78</f>
        <v>0</v>
      </c>
      <c r="M79" s="160">
        <f>詳細表!Z78</f>
        <v>0</v>
      </c>
      <c r="N79" s="158">
        <f t="shared" si="5"/>
        <v>0</v>
      </c>
      <c r="O79" s="158">
        <f t="shared" si="6"/>
        <v>0</v>
      </c>
      <c r="P79" s="158">
        <f t="shared" si="7"/>
        <v>0</v>
      </c>
      <c r="Q79" s="158">
        <f t="shared" si="8"/>
        <v>0</v>
      </c>
      <c r="R79" s="158">
        <f t="shared" si="9"/>
        <v>0</v>
      </c>
    </row>
    <row r="80" spans="2:18" x14ac:dyDescent="0.15">
      <c r="B80" s="49" t="s">
        <v>88</v>
      </c>
      <c r="C80" s="50" t="s">
        <v>157</v>
      </c>
      <c r="D80" s="164">
        <f>詳細表!J79</f>
        <v>0</v>
      </c>
      <c r="E80" s="164">
        <f>詳細表!K79</f>
        <v>0</v>
      </c>
      <c r="F80" s="164">
        <f>詳細表!L79</f>
        <v>0</v>
      </c>
      <c r="G80" s="164">
        <f>詳細表!V79</f>
        <v>0</v>
      </c>
      <c r="H80" s="164">
        <f>詳細表!Y79</f>
        <v>0</v>
      </c>
      <c r="I80" s="164">
        <f>詳細表!P79</f>
        <v>0</v>
      </c>
      <c r="J80" s="164">
        <f>詳細表!Q79</f>
        <v>0</v>
      </c>
      <c r="K80" s="164">
        <f>詳細表!R79</f>
        <v>0</v>
      </c>
      <c r="L80" s="164">
        <f>詳細表!W79</f>
        <v>0</v>
      </c>
      <c r="M80" s="165">
        <f>詳細表!Z79</f>
        <v>0</v>
      </c>
      <c r="N80" s="164">
        <f t="shared" si="5"/>
        <v>0</v>
      </c>
      <c r="O80" s="164">
        <f t="shared" si="6"/>
        <v>0</v>
      </c>
      <c r="P80" s="164">
        <f t="shared" si="7"/>
        <v>0</v>
      </c>
      <c r="Q80" s="164">
        <f t="shared" si="8"/>
        <v>0</v>
      </c>
      <c r="R80" s="164">
        <f t="shared" si="9"/>
        <v>0</v>
      </c>
    </row>
    <row r="81" spans="2:18" x14ac:dyDescent="0.15">
      <c r="B81" s="36" t="s">
        <v>89</v>
      </c>
      <c r="C81" s="37" t="s">
        <v>158</v>
      </c>
      <c r="D81" s="158">
        <f>詳細表!J80</f>
        <v>0</v>
      </c>
      <c r="E81" s="158">
        <f>詳細表!K80</f>
        <v>0</v>
      </c>
      <c r="F81" s="158">
        <f>詳細表!L80</f>
        <v>0</v>
      </c>
      <c r="G81" s="158">
        <f>詳細表!V80</f>
        <v>0</v>
      </c>
      <c r="H81" s="158">
        <f>詳細表!Y80</f>
        <v>0</v>
      </c>
      <c r="I81" s="158">
        <f>詳細表!P80</f>
        <v>0</v>
      </c>
      <c r="J81" s="158">
        <f>詳細表!Q80</f>
        <v>0</v>
      </c>
      <c r="K81" s="158">
        <f>詳細表!R80</f>
        <v>0</v>
      </c>
      <c r="L81" s="158">
        <f>詳細表!W80</f>
        <v>0</v>
      </c>
      <c r="M81" s="160">
        <f>詳細表!Z80</f>
        <v>0</v>
      </c>
      <c r="N81" s="158">
        <f t="shared" si="5"/>
        <v>0</v>
      </c>
      <c r="O81" s="158">
        <f t="shared" si="6"/>
        <v>0</v>
      </c>
      <c r="P81" s="158">
        <f t="shared" si="7"/>
        <v>0</v>
      </c>
      <c r="Q81" s="158">
        <f t="shared" si="8"/>
        <v>0</v>
      </c>
      <c r="R81" s="158">
        <f t="shared" si="9"/>
        <v>0</v>
      </c>
    </row>
    <row r="82" spans="2:18" x14ac:dyDescent="0.15">
      <c r="B82" s="36" t="s">
        <v>90</v>
      </c>
      <c r="C82" s="37" t="s">
        <v>159</v>
      </c>
      <c r="D82" s="158">
        <f>詳細表!J81</f>
        <v>0</v>
      </c>
      <c r="E82" s="158">
        <f>詳細表!K81</f>
        <v>0</v>
      </c>
      <c r="F82" s="158">
        <f>詳細表!L81</f>
        <v>0</v>
      </c>
      <c r="G82" s="158">
        <f>詳細表!V81</f>
        <v>0</v>
      </c>
      <c r="H82" s="158">
        <f>詳細表!Y81</f>
        <v>0</v>
      </c>
      <c r="I82" s="158">
        <f>詳細表!P81</f>
        <v>0</v>
      </c>
      <c r="J82" s="158">
        <f>詳細表!Q81</f>
        <v>0</v>
      </c>
      <c r="K82" s="158">
        <f>詳細表!R81</f>
        <v>0</v>
      </c>
      <c r="L82" s="158">
        <f>詳細表!W81</f>
        <v>0</v>
      </c>
      <c r="M82" s="160">
        <f>詳細表!Z81</f>
        <v>0</v>
      </c>
      <c r="N82" s="158">
        <f t="shared" si="5"/>
        <v>0</v>
      </c>
      <c r="O82" s="158">
        <f t="shared" si="6"/>
        <v>0</v>
      </c>
      <c r="P82" s="158">
        <f t="shared" si="7"/>
        <v>0</v>
      </c>
      <c r="Q82" s="158">
        <f t="shared" si="8"/>
        <v>0</v>
      </c>
      <c r="R82" s="158">
        <f t="shared" si="9"/>
        <v>0</v>
      </c>
    </row>
    <row r="83" spans="2:18" x14ac:dyDescent="0.15">
      <c r="B83" s="36" t="s">
        <v>91</v>
      </c>
      <c r="C83" s="37" t="s">
        <v>176</v>
      </c>
      <c r="D83" s="158">
        <f>詳細表!J82</f>
        <v>0</v>
      </c>
      <c r="E83" s="158">
        <f>詳細表!K82</f>
        <v>0</v>
      </c>
      <c r="F83" s="158">
        <f>詳細表!L82</f>
        <v>0</v>
      </c>
      <c r="G83" s="158">
        <f>詳細表!V82</f>
        <v>0</v>
      </c>
      <c r="H83" s="158">
        <f>詳細表!Y82</f>
        <v>0</v>
      </c>
      <c r="I83" s="158">
        <f>詳細表!P82</f>
        <v>0</v>
      </c>
      <c r="J83" s="158">
        <f>詳細表!Q82</f>
        <v>0</v>
      </c>
      <c r="K83" s="158">
        <f>詳細表!R82</f>
        <v>0</v>
      </c>
      <c r="L83" s="158">
        <f>詳細表!W82</f>
        <v>0</v>
      </c>
      <c r="M83" s="160">
        <f>詳細表!Z82</f>
        <v>0</v>
      </c>
      <c r="N83" s="158">
        <f t="shared" si="5"/>
        <v>0</v>
      </c>
      <c r="O83" s="158">
        <f t="shared" si="6"/>
        <v>0</v>
      </c>
      <c r="P83" s="158">
        <f t="shared" si="7"/>
        <v>0</v>
      </c>
      <c r="Q83" s="158">
        <f t="shared" si="8"/>
        <v>0</v>
      </c>
      <c r="R83" s="158">
        <f t="shared" si="9"/>
        <v>0</v>
      </c>
    </row>
    <row r="84" spans="2:18" x14ac:dyDescent="0.15">
      <c r="B84" s="36" t="s">
        <v>92</v>
      </c>
      <c r="C84" s="37" t="s">
        <v>389</v>
      </c>
      <c r="D84" s="158">
        <f>詳細表!J83</f>
        <v>0</v>
      </c>
      <c r="E84" s="158">
        <f>詳細表!K83</f>
        <v>0</v>
      </c>
      <c r="F84" s="158">
        <f>詳細表!L83</f>
        <v>0</v>
      </c>
      <c r="G84" s="158">
        <f>詳細表!V83</f>
        <v>0</v>
      </c>
      <c r="H84" s="158">
        <f>詳細表!Y83</f>
        <v>0</v>
      </c>
      <c r="I84" s="158">
        <f>詳細表!P83</f>
        <v>0</v>
      </c>
      <c r="J84" s="158">
        <f>詳細表!Q83</f>
        <v>0</v>
      </c>
      <c r="K84" s="158">
        <f>詳細表!R83</f>
        <v>0</v>
      </c>
      <c r="L84" s="158">
        <f>詳細表!W83</f>
        <v>0</v>
      </c>
      <c r="M84" s="160">
        <f>詳細表!Z83</f>
        <v>0</v>
      </c>
      <c r="N84" s="158">
        <f t="shared" si="5"/>
        <v>0</v>
      </c>
      <c r="O84" s="158">
        <f t="shared" si="6"/>
        <v>0</v>
      </c>
      <c r="P84" s="158">
        <f t="shared" si="7"/>
        <v>0</v>
      </c>
      <c r="Q84" s="158">
        <f t="shared" si="8"/>
        <v>0</v>
      </c>
      <c r="R84" s="158">
        <f t="shared" si="9"/>
        <v>0</v>
      </c>
    </row>
    <row r="85" spans="2:18" x14ac:dyDescent="0.15">
      <c r="B85" s="36" t="s">
        <v>93</v>
      </c>
      <c r="C85" s="37" t="s">
        <v>160</v>
      </c>
      <c r="D85" s="164">
        <f>詳細表!J84</f>
        <v>0</v>
      </c>
      <c r="E85" s="164">
        <f>詳細表!K84</f>
        <v>0</v>
      </c>
      <c r="F85" s="164">
        <f>詳細表!L84</f>
        <v>0</v>
      </c>
      <c r="G85" s="164">
        <f>詳細表!V84</f>
        <v>0</v>
      </c>
      <c r="H85" s="164">
        <f>詳細表!Y84</f>
        <v>0</v>
      </c>
      <c r="I85" s="164">
        <f>詳細表!P84</f>
        <v>0</v>
      </c>
      <c r="J85" s="164">
        <f>詳細表!Q84</f>
        <v>0</v>
      </c>
      <c r="K85" s="164">
        <f>詳細表!R84</f>
        <v>0</v>
      </c>
      <c r="L85" s="164">
        <f>詳細表!W84</f>
        <v>0</v>
      </c>
      <c r="M85" s="165">
        <f>詳細表!Z84</f>
        <v>0</v>
      </c>
      <c r="N85" s="164">
        <f t="shared" si="5"/>
        <v>0</v>
      </c>
      <c r="O85" s="164">
        <f t="shared" si="6"/>
        <v>0</v>
      </c>
      <c r="P85" s="164">
        <f t="shared" si="7"/>
        <v>0</v>
      </c>
      <c r="Q85" s="164">
        <f t="shared" si="8"/>
        <v>0</v>
      </c>
      <c r="R85" s="164">
        <f t="shared" si="9"/>
        <v>0</v>
      </c>
    </row>
    <row r="86" spans="2:18" x14ac:dyDescent="0.15">
      <c r="B86" s="46" t="s">
        <v>94</v>
      </c>
      <c r="C86" s="47" t="s">
        <v>390</v>
      </c>
      <c r="D86" s="158">
        <f>詳細表!J85</f>
        <v>0</v>
      </c>
      <c r="E86" s="158">
        <f>詳細表!K85</f>
        <v>0</v>
      </c>
      <c r="F86" s="158">
        <f>詳細表!L85</f>
        <v>0</v>
      </c>
      <c r="G86" s="158">
        <f>詳細表!V85</f>
        <v>0</v>
      </c>
      <c r="H86" s="158">
        <f>詳細表!Y85</f>
        <v>0</v>
      </c>
      <c r="I86" s="158">
        <f>詳細表!P85</f>
        <v>0</v>
      </c>
      <c r="J86" s="158">
        <f>詳細表!Q85</f>
        <v>0</v>
      </c>
      <c r="K86" s="158">
        <f>詳細表!R85</f>
        <v>0</v>
      </c>
      <c r="L86" s="158">
        <f>詳細表!W85</f>
        <v>0</v>
      </c>
      <c r="M86" s="160">
        <f>詳細表!Z85</f>
        <v>0</v>
      </c>
      <c r="N86" s="158">
        <f t="shared" si="5"/>
        <v>0</v>
      </c>
      <c r="O86" s="158">
        <f t="shared" si="6"/>
        <v>0</v>
      </c>
      <c r="P86" s="158">
        <f t="shared" si="7"/>
        <v>0</v>
      </c>
      <c r="Q86" s="158">
        <f t="shared" si="8"/>
        <v>0</v>
      </c>
      <c r="R86" s="158">
        <f t="shared" si="9"/>
        <v>0</v>
      </c>
    </row>
    <row r="87" spans="2:18" x14ac:dyDescent="0.15">
      <c r="B87" s="36" t="s">
        <v>95</v>
      </c>
      <c r="C87" s="37" t="s">
        <v>177</v>
      </c>
      <c r="D87" s="158">
        <f>詳細表!J86</f>
        <v>0</v>
      </c>
      <c r="E87" s="158">
        <f>詳細表!K86</f>
        <v>0</v>
      </c>
      <c r="F87" s="158">
        <f>詳細表!L86</f>
        <v>0</v>
      </c>
      <c r="G87" s="158">
        <f>詳細表!V86</f>
        <v>0</v>
      </c>
      <c r="H87" s="158">
        <f>詳細表!Y86</f>
        <v>0</v>
      </c>
      <c r="I87" s="158">
        <f>詳細表!P86</f>
        <v>0</v>
      </c>
      <c r="J87" s="158">
        <f>詳細表!Q86</f>
        <v>0</v>
      </c>
      <c r="K87" s="158">
        <f>詳細表!R86</f>
        <v>0</v>
      </c>
      <c r="L87" s="158">
        <f>詳細表!W86</f>
        <v>0</v>
      </c>
      <c r="M87" s="160">
        <f>詳細表!Z86</f>
        <v>0</v>
      </c>
      <c r="N87" s="158">
        <f t="shared" si="5"/>
        <v>0</v>
      </c>
      <c r="O87" s="158">
        <f t="shared" si="6"/>
        <v>0</v>
      </c>
      <c r="P87" s="158">
        <f t="shared" si="7"/>
        <v>0</v>
      </c>
      <c r="Q87" s="158">
        <f t="shared" si="8"/>
        <v>0</v>
      </c>
      <c r="R87" s="158">
        <f t="shared" si="9"/>
        <v>0</v>
      </c>
    </row>
    <row r="88" spans="2:18" x14ac:dyDescent="0.15">
      <c r="B88" s="36" t="s">
        <v>96</v>
      </c>
      <c r="C88" s="37" t="s">
        <v>161</v>
      </c>
      <c r="D88" s="158">
        <f>詳細表!J87</f>
        <v>0</v>
      </c>
      <c r="E88" s="158">
        <f>詳細表!K87</f>
        <v>0</v>
      </c>
      <c r="F88" s="158">
        <f>詳細表!L87</f>
        <v>0</v>
      </c>
      <c r="G88" s="158">
        <f>詳細表!V87</f>
        <v>0</v>
      </c>
      <c r="H88" s="158">
        <f>詳細表!Y87</f>
        <v>0</v>
      </c>
      <c r="I88" s="158">
        <f>詳細表!P87</f>
        <v>0</v>
      </c>
      <c r="J88" s="158">
        <f>詳細表!Q87</f>
        <v>0</v>
      </c>
      <c r="K88" s="158">
        <f>詳細表!R87</f>
        <v>0</v>
      </c>
      <c r="L88" s="158">
        <f>詳細表!W87</f>
        <v>0</v>
      </c>
      <c r="M88" s="160">
        <f>詳細表!Z87</f>
        <v>0</v>
      </c>
      <c r="N88" s="158">
        <f t="shared" si="5"/>
        <v>0</v>
      </c>
      <c r="O88" s="158">
        <f t="shared" si="6"/>
        <v>0</v>
      </c>
      <c r="P88" s="158">
        <f t="shared" si="7"/>
        <v>0</v>
      </c>
      <c r="Q88" s="158">
        <f t="shared" si="8"/>
        <v>0</v>
      </c>
      <c r="R88" s="158">
        <f t="shared" si="9"/>
        <v>0</v>
      </c>
    </row>
    <row r="89" spans="2:18" x14ac:dyDescent="0.15">
      <c r="B89" s="36" t="s">
        <v>97</v>
      </c>
      <c r="C89" s="37" t="s">
        <v>162</v>
      </c>
      <c r="D89" s="158">
        <f>詳細表!J88</f>
        <v>0</v>
      </c>
      <c r="E89" s="158">
        <f>詳細表!K88</f>
        <v>0</v>
      </c>
      <c r="F89" s="158">
        <f>詳細表!L88</f>
        <v>0</v>
      </c>
      <c r="G89" s="158">
        <f>詳細表!V88</f>
        <v>0</v>
      </c>
      <c r="H89" s="158">
        <f>詳細表!Y88</f>
        <v>0</v>
      </c>
      <c r="I89" s="158">
        <f>詳細表!P88</f>
        <v>0</v>
      </c>
      <c r="J89" s="158">
        <f>詳細表!Q88</f>
        <v>0</v>
      </c>
      <c r="K89" s="158">
        <f>詳細表!R88</f>
        <v>0</v>
      </c>
      <c r="L89" s="158">
        <f>詳細表!W88</f>
        <v>0</v>
      </c>
      <c r="M89" s="160">
        <f>詳細表!Z88</f>
        <v>0</v>
      </c>
      <c r="N89" s="158">
        <f t="shared" si="5"/>
        <v>0</v>
      </c>
      <c r="O89" s="158">
        <f t="shared" si="6"/>
        <v>0</v>
      </c>
      <c r="P89" s="158">
        <f t="shared" si="7"/>
        <v>0</v>
      </c>
      <c r="Q89" s="158">
        <f t="shared" si="8"/>
        <v>0</v>
      </c>
      <c r="R89" s="158">
        <f t="shared" si="9"/>
        <v>0</v>
      </c>
    </row>
    <row r="90" spans="2:18" x14ac:dyDescent="0.15">
      <c r="B90" s="49" t="s">
        <v>98</v>
      </c>
      <c r="C90" s="50" t="s">
        <v>391</v>
      </c>
      <c r="D90" s="164">
        <f>詳細表!J89</f>
        <v>0</v>
      </c>
      <c r="E90" s="164">
        <f>詳細表!K89</f>
        <v>0</v>
      </c>
      <c r="F90" s="164">
        <f>詳細表!L89</f>
        <v>0</v>
      </c>
      <c r="G90" s="164">
        <f>詳細表!V89</f>
        <v>0</v>
      </c>
      <c r="H90" s="164">
        <f>詳細表!Y89</f>
        <v>0</v>
      </c>
      <c r="I90" s="164">
        <f>詳細表!P89</f>
        <v>0</v>
      </c>
      <c r="J90" s="164">
        <f>詳細表!Q89</f>
        <v>0</v>
      </c>
      <c r="K90" s="164">
        <f>詳細表!R89</f>
        <v>0</v>
      </c>
      <c r="L90" s="164">
        <f>詳細表!W89</f>
        <v>0</v>
      </c>
      <c r="M90" s="165">
        <f>詳細表!Z89</f>
        <v>0</v>
      </c>
      <c r="N90" s="164">
        <f t="shared" si="5"/>
        <v>0</v>
      </c>
      <c r="O90" s="164">
        <f t="shared" si="6"/>
        <v>0</v>
      </c>
      <c r="P90" s="164">
        <f t="shared" si="7"/>
        <v>0</v>
      </c>
      <c r="Q90" s="164">
        <f t="shared" si="8"/>
        <v>0</v>
      </c>
      <c r="R90" s="164">
        <f t="shared" si="9"/>
        <v>0</v>
      </c>
    </row>
    <row r="91" spans="2:18" x14ac:dyDescent="0.15">
      <c r="B91" s="36" t="s">
        <v>99</v>
      </c>
      <c r="C91" s="37" t="s">
        <v>163</v>
      </c>
      <c r="D91" s="158">
        <f>詳細表!J90</f>
        <v>0</v>
      </c>
      <c r="E91" s="158">
        <f>詳細表!K90</f>
        <v>0</v>
      </c>
      <c r="F91" s="158">
        <f>詳細表!L90</f>
        <v>0</v>
      </c>
      <c r="G91" s="158">
        <f>詳細表!V90</f>
        <v>0</v>
      </c>
      <c r="H91" s="158">
        <f>詳細表!Y90</f>
        <v>0</v>
      </c>
      <c r="I91" s="158">
        <f>詳細表!P90</f>
        <v>0</v>
      </c>
      <c r="J91" s="158">
        <f>詳細表!Q90</f>
        <v>0</v>
      </c>
      <c r="K91" s="158">
        <f>詳細表!R90</f>
        <v>0</v>
      </c>
      <c r="L91" s="158">
        <f>詳細表!W90</f>
        <v>0</v>
      </c>
      <c r="M91" s="160">
        <f>詳細表!Z90</f>
        <v>0</v>
      </c>
      <c r="N91" s="158">
        <f t="shared" si="5"/>
        <v>0</v>
      </c>
      <c r="O91" s="158">
        <f t="shared" si="6"/>
        <v>0</v>
      </c>
      <c r="P91" s="158">
        <f t="shared" si="7"/>
        <v>0</v>
      </c>
      <c r="Q91" s="158">
        <f t="shared" si="8"/>
        <v>0</v>
      </c>
      <c r="R91" s="158">
        <f t="shared" si="9"/>
        <v>0</v>
      </c>
    </row>
    <row r="92" spans="2:18" x14ac:dyDescent="0.15">
      <c r="B92" s="36" t="s">
        <v>100</v>
      </c>
      <c r="C92" s="37" t="s">
        <v>392</v>
      </c>
      <c r="D92" s="158">
        <f>詳細表!J91</f>
        <v>0</v>
      </c>
      <c r="E92" s="158">
        <f>詳細表!K91</f>
        <v>0</v>
      </c>
      <c r="F92" s="158">
        <f>詳細表!L91</f>
        <v>0</v>
      </c>
      <c r="G92" s="158">
        <f>詳細表!V91</f>
        <v>0</v>
      </c>
      <c r="H92" s="158">
        <f>詳細表!Y91</f>
        <v>0</v>
      </c>
      <c r="I92" s="158">
        <f>詳細表!P91</f>
        <v>0</v>
      </c>
      <c r="J92" s="158">
        <f>詳細表!Q91</f>
        <v>0</v>
      </c>
      <c r="K92" s="158">
        <f>詳細表!R91</f>
        <v>0</v>
      </c>
      <c r="L92" s="158">
        <f>詳細表!W91</f>
        <v>0</v>
      </c>
      <c r="M92" s="160">
        <f>詳細表!Z91</f>
        <v>0</v>
      </c>
      <c r="N92" s="158">
        <f t="shared" si="5"/>
        <v>0</v>
      </c>
      <c r="O92" s="158">
        <f t="shared" si="6"/>
        <v>0</v>
      </c>
      <c r="P92" s="158">
        <f t="shared" si="7"/>
        <v>0</v>
      </c>
      <c r="Q92" s="158">
        <f t="shared" si="8"/>
        <v>0</v>
      </c>
      <c r="R92" s="158">
        <f t="shared" si="9"/>
        <v>0</v>
      </c>
    </row>
    <row r="93" spans="2:18" x14ac:dyDescent="0.15">
      <c r="B93" s="36" t="s">
        <v>101</v>
      </c>
      <c r="C93" s="37" t="s">
        <v>393</v>
      </c>
      <c r="D93" s="158">
        <f>詳細表!J92</f>
        <v>0</v>
      </c>
      <c r="E93" s="158">
        <f>詳細表!K92</f>
        <v>0</v>
      </c>
      <c r="F93" s="158">
        <f>詳細表!L92</f>
        <v>0</v>
      </c>
      <c r="G93" s="158">
        <f>詳細表!V92</f>
        <v>0</v>
      </c>
      <c r="H93" s="158">
        <f>詳細表!Y92</f>
        <v>0</v>
      </c>
      <c r="I93" s="158">
        <f>詳細表!P92</f>
        <v>0</v>
      </c>
      <c r="J93" s="158">
        <f>詳細表!Q92</f>
        <v>0</v>
      </c>
      <c r="K93" s="158">
        <f>詳細表!R92</f>
        <v>0</v>
      </c>
      <c r="L93" s="158">
        <f>詳細表!W92</f>
        <v>0</v>
      </c>
      <c r="M93" s="160">
        <f>詳細表!Z92</f>
        <v>0</v>
      </c>
      <c r="N93" s="158">
        <f t="shared" si="5"/>
        <v>0</v>
      </c>
      <c r="O93" s="158">
        <f t="shared" si="6"/>
        <v>0</v>
      </c>
      <c r="P93" s="158">
        <f t="shared" si="7"/>
        <v>0</v>
      </c>
      <c r="Q93" s="158">
        <f t="shared" si="8"/>
        <v>0</v>
      </c>
      <c r="R93" s="158">
        <f t="shared" si="9"/>
        <v>0</v>
      </c>
    </row>
    <row r="94" spans="2:18" x14ac:dyDescent="0.15">
      <c r="B94" s="36" t="s">
        <v>102</v>
      </c>
      <c r="C94" s="37" t="s">
        <v>394</v>
      </c>
      <c r="D94" s="158">
        <f>詳細表!J93</f>
        <v>0</v>
      </c>
      <c r="E94" s="158">
        <f>詳細表!K93</f>
        <v>0</v>
      </c>
      <c r="F94" s="158">
        <f>詳細表!L93</f>
        <v>0</v>
      </c>
      <c r="G94" s="158">
        <f>詳細表!V93</f>
        <v>0</v>
      </c>
      <c r="H94" s="158">
        <f>詳細表!Y93</f>
        <v>0</v>
      </c>
      <c r="I94" s="158">
        <f>詳細表!P93</f>
        <v>0</v>
      </c>
      <c r="J94" s="158">
        <f>詳細表!Q93</f>
        <v>0</v>
      </c>
      <c r="K94" s="158">
        <f>詳細表!R93</f>
        <v>0</v>
      </c>
      <c r="L94" s="158">
        <f>詳細表!W93</f>
        <v>0</v>
      </c>
      <c r="M94" s="160">
        <f>詳細表!Z93</f>
        <v>0</v>
      </c>
      <c r="N94" s="158">
        <f t="shared" si="5"/>
        <v>0</v>
      </c>
      <c r="O94" s="158">
        <f t="shared" si="6"/>
        <v>0</v>
      </c>
      <c r="P94" s="158">
        <f t="shared" si="7"/>
        <v>0</v>
      </c>
      <c r="Q94" s="158">
        <f t="shared" si="8"/>
        <v>0</v>
      </c>
      <c r="R94" s="158">
        <f t="shared" si="9"/>
        <v>0</v>
      </c>
    </row>
    <row r="95" spans="2:18" x14ac:dyDescent="0.15">
      <c r="B95" s="36" t="s">
        <v>103</v>
      </c>
      <c r="C95" s="37" t="s">
        <v>164</v>
      </c>
      <c r="D95" s="164">
        <f>詳細表!J94</f>
        <v>0</v>
      </c>
      <c r="E95" s="164">
        <f>詳細表!K94</f>
        <v>0</v>
      </c>
      <c r="F95" s="164">
        <f>詳細表!L94</f>
        <v>0</v>
      </c>
      <c r="G95" s="164">
        <f>詳細表!V94</f>
        <v>0</v>
      </c>
      <c r="H95" s="164">
        <f>詳細表!Y94</f>
        <v>0</v>
      </c>
      <c r="I95" s="164">
        <f>詳細表!P94</f>
        <v>0</v>
      </c>
      <c r="J95" s="164">
        <f>詳細表!Q94</f>
        <v>0</v>
      </c>
      <c r="K95" s="164">
        <f>詳細表!R94</f>
        <v>0</v>
      </c>
      <c r="L95" s="164">
        <f>詳細表!W94</f>
        <v>0</v>
      </c>
      <c r="M95" s="165">
        <f>詳細表!Z94</f>
        <v>0</v>
      </c>
      <c r="N95" s="164">
        <f t="shared" si="5"/>
        <v>0</v>
      </c>
      <c r="O95" s="164">
        <f t="shared" si="6"/>
        <v>0</v>
      </c>
      <c r="P95" s="164">
        <f t="shared" si="7"/>
        <v>0</v>
      </c>
      <c r="Q95" s="164">
        <f t="shared" si="8"/>
        <v>0</v>
      </c>
      <c r="R95" s="164">
        <f t="shared" si="9"/>
        <v>0</v>
      </c>
    </row>
    <row r="96" spans="2:18" x14ac:dyDescent="0.15">
      <c r="B96" s="46" t="s">
        <v>104</v>
      </c>
      <c r="C96" s="47" t="s">
        <v>395</v>
      </c>
      <c r="D96" s="158">
        <f>詳細表!J95</f>
        <v>0</v>
      </c>
      <c r="E96" s="158">
        <f>詳細表!K95</f>
        <v>0</v>
      </c>
      <c r="F96" s="158">
        <f>詳細表!L95</f>
        <v>0</v>
      </c>
      <c r="G96" s="158">
        <f>詳細表!V95</f>
        <v>0</v>
      </c>
      <c r="H96" s="158">
        <f>詳細表!Y95</f>
        <v>0</v>
      </c>
      <c r="I96" s="158">
        <f>詳細表!P95</f>
        <v>0</v>
      </c>
      <c r="J96" s="158">
        <f>詳細表!Q95</f>
        <v>0</v>
      </c>
      <c r="K96" s="158">
        <f>詳細表!R95</f>
        <v>0</v>
      </c>
      <c r="L96" s="158">
        <f>詳細表!W95</f>
        <v>0</v>
      </c>
      <c r="M96" s="160">
        <f>詳細表!Z95</f>
        <v>0</v>
      </c>
      <c r="N96" s="158">
        <f t="shared" si="5"/>
        <v>0</v>
      </c>
      <c r="O96" s="158">
        <f t="shared" si="6"/>
        <v>0</v>
      </c>
      <c r="P96" s="158">
        <f t="shared" si="7"/>
        <v>0</v>
      </c>
      <c r="Q96" s="158">
        <f t="shared" si="8"/>
        <v>0</v>
      </c>
      <c r="R96" s="158">
        <f t="shared" si="9"/>
        <v>0</v>
      </c>
    </row>
    <row r="97" spans="2:18" x14ac:dyDescent="0.15">
      <c r="B97" s="36" t="s">
        <v>105</v>
      </c>
      <c r="C97" s="37" t="s">
        <v>396</v>
      </c>
      <c r="D97" s="158">
        <f>詳細表!J96</f>
        <v>0</v>
      </c>
      <c r="E97" s="158">
        <f>詳細表!K96</f>
        <v>0</v>
      </c>
      <c r="F97" s="158">
        <f>詳細表!L96</f>
        <v>0</v>
      </c>
      <c r="G97" s="158">
        <f>詳細表!V96</f>
        <v>0</v>
      </c>
      <c r="H97" s="158">
        <f>詳細表!Y96</f>
        <v>0</v>
      </c>
      <c r="I97" s="158">
        <f>詳細表!P96</f>
        <v>0</v>
      </c>
      <c r="J97" s="158">
        <f>詳細表!Q96</f>
        <v>0</v>
      </c>
      <c r="K97" s="158">
        <f>詳細表!R96</f>
        <v>0</v>
      </c>
      <c r="L97" s="158">
        <f>詳細表!W96</f>
        <v>0</v>
      </c>
      <c r="M97" s="160">
        <f>詳細表!Z96</f>
        <v>0</v>
      </c>
      <c r="N97" s="158">
        <f t="shared" si="5"/>
        <v>0</v>
      </c>
      <c r="O97" s="158">
        <f t="shared" si="6"/>
        <v>0</v>
      </c>
      <c r="P97" s="158">
        <f t="shared" si="7"/>
        <v>0</v>
      </c>
      <c r="Q97" s="158">
        <f t="shared" si="8"/>
        <v>0</v>
      </c>
      <c r="R97" s="158">
        <f t="shared" si="9"/>
        <v>0</v>
      </c>
    </row>
    <row r="98" spans="2:18" x14ac:dyDescent="0.15">
      <c r="B98" s="36" t="s">
        <v>106</v>
      </c>
      <c r="C98" s="37" t="s">
        <v>397</v>
      </c>
      <c r="D98" s="158">
        <f>詳細表!J97</f>
        <v>0</v>
      </c>
      <c r="E98" s="158">
        <f>詳細表!K97</f>
        <v>0</v>
      </c>
      <c r="F98" s="158">
        <f>詳細表!L97</f>
        <v>0</v>
      </c>
      <c r="G98" s="158">
        <f>詳細表!V97</f>
        <v>0</v>
      </c>
      <c r="H98" s="158">
        <f>詳細表!Y97</f>
        <v>0</v>
      </c>
      <c r="I98" s="158">
        <f>詳細表!P97</f>
        <v>0</v>
      </c>
      <c r="J98" s="158">
        <f>詳細表!Q97</f>
        <v>0</v>
      </c>
      <c r="K98" s="158">
        <f>詳細表!R97</f>
        <v>0</v>
      </c>
      <c r="L98" s="158">
        <f>詳細表!W97</f>
        <v>0</v>
      </c>
      <c r="M98" s="160">
        <f>詳細表!Z97</f>
        <v>0</v>
      </c>
      <c r="N98" s="158">
        <f t="shared" si="5"/>
        <v>0</v>
      </c>
      <c r="O98" s="158">
        <f t="shared" si="6"/>
        <v>0</v>
      </c>
      <c r="P98" s="158">
        <f t="shared" si="7"/>
        <v>0</v>
      </c>
      <c r="Q98" s="158">
        <f t="shared" si="8"/>
        <v>0</v>
      </c>
      <c r="R98" s="158">
        <f t="shared" si="9"/>
        <v>0</v>
      </c>
    </row>
    <row r="99" spans="2:18" x14ac:dyDescent="0.15">
      <c r="B99" s="36" t="s">
        <v>107</v>
      </c>
      <c r="C99" s="37" t="s">
        <v>165</v>
      </c>
      <c r="D99" s="158">
        <f>詳細表!J98</f>
        <v>0</v>
      </c>
      <c r="E99" s="158">
        <f>詳細表!K98</f>
        <v>0</v>
      </c>
      <c r="F99" s="158">
        <f>詳細表!L98</f>
        <v>0</v>
      </c>
      <c r="G99" s="158">
        <f>詳細表!V98</f>
        <v>0</v>
      </c>
      <c r="H99" s="158">
        <f>詳細表!Y98</f>
        <v>0</v>
      </c>
      <c r="I99" s="158">
        <f>詳細表!P98</f>
        <v>0</v>
      </c>
      <c r="J99" s="158">
        <f>詳細表!Q98</f>
        <v>0</v>
      </c>
      <c r="K99" s="158">
        <f>詳細表!R98</f>
        <v>0</v>
      </c>
      <c r="L99" s="158">
        <f>詳細表!W98</f>
        <v>0</v>
      </c>
      <c r="M99" s="160">
        <f>詳細表!Z98</f>
        <v>0</v>
      </c>
      <c r="N99" s="158">
        <f t="shared" si="5"/>
        <v>0</v>
      </c>
      <c r="O99" s="158">
        <f t="shared" si="6"/>
        <v>0</v>
      </c>
      <c r="P99" s="158">
        <f t="shared" si="7"/>
        <v>0</v>
      </c>
      <c r="Q99" s="158">
        <f t="shared" si="8"/>
        <v>0</v>
      </c>
      <c r="R99" s="158">
        <f t="shared" si="9"/>
        <v>0</v>
      </c>
    </row>
    <row r="100" spans="2:18" x14ac:dyDescent="0.15">
      <c r="B100" s="49" t="s">
        <v>108</v>
      </c>
      <c r="C100" s="50" t="s">
        <v>166</v>
      </c>
      <c r="D100" s="164">
        <f>詳細表!J99</f>
        <v>0</v>
      </c>
      <c r="E100" s="164">
        <f>詳細表!K99</f>
        <v>0</v>
      </c>
      <c r="F100" s="164">
        <f>詳細表!L99</f>
        <v>0</v>
      </c>
      <c r="G100" s="164">
        <f>詳細表!V99</f>
        <v>0</v>
      </c>
      <c r="H100" s="164">
        <f>詳細表!Y99</f>
        <v>0</v>
      </c>
      <c r="I100" s="164">
        <f>詳細表!P99</f>
        <v>0</v>
      </c>
      <c r="J100" s="164">
        <f>詳細表!Q99</f>
        <v>0</v>
      </c>
      <c r="K100" s="164">
        <f>詳細表!R99</f>
        <v>0</v>
      </c>
      <c r="L100" s="164">
        <f>詳細表!W99</f>
        <v>0</v>
      </c>
      <c r="M100" s="165">
        <f>詳細表!Z99</f>
        <v>0</v>
      </c>
      <c r="N100" s="164">
        <f t="shared" si="5"/>
        <v>0</v>
      </c>
      <c r="O100" s="164">
        <f t="shared" si="6"/>
        <v>0</v>
      </c>
      <c r="P100" s="164">
        <f t="shared" si="7"/>
        <v>0</v>
      </c>
      <c r="Q100" s="164">
        <f t="shared" si="8"/>
        <v>0</v>
      </c>
      <c r="R100" s="164">
        <f t="shared" si="9"/>
        <v>0</v>
      </c>
    </row>
    <row r="101" spans="2:18" x14ac:dyDescent="0.15">
      <c r="B101" s="36" t="s">
        <v>109</v>
      </c>
      <c r="C101" s="37" t="s">
        <v>167</v>
      </c>
      <c r="D101" s="158">
        <f>詳細表!J100</f>
        <v>0</v>
      </c>
      <c r="E101" s="158">
        <f>詳細表!K100</f>
        <v>0</v>
      </c>
      <c r="F101" s="158">
        <f>詳細表!L100</f>
        <v>0</v>
      </c>
      <c r="G101" s="158">
        <f>詳細表!V100</f>
        <v>0</v>
      </c>
      <c r="H101" s="158">
        <f>詳細表!Y100</f>
        <v>0</v>
      </c>
      <c r="I101" s="158">
        <f>詳細表!P100</f>
        <v>0</v>
      </c>
      <c r="J101" s="158">
        <f>詳細表!Q100</f>
        <v>0</v>
      </c>
      <c r="K101" s="158">
        <f>詳細表!R100</f>
        <v>0</v>
      </c>
      <c r="L101" s="158">
        <f>詳細表!W100</f>
        <v>0</v>
      </c>
      <c r="M101" s="160">
        <f>詳細表!Z100</f>
        <v>0</v>
      </c>
      <c r="N101" s="158">
        <f t="shared" si="5"/>
        <v>0</v>
      </c>
      <c r="O101" s="158">
        <f t="shared" si="6"/>
        <v>0</v>
      </c>
      <c r="P101" s="158">
        <f t="shared" si="7"/>
        <v>0</v>
      </c>
      <c r="Q101" s="158">
        <f t="shared" si="8"/>
        <v>0</v>
      </c>
      <c r="R101" s="158">
        <f t="shared" si="9"/>
        <v>0</v>
      </c>
    </row>
    <row r="102" spans="2:18" x14ac:dyDescent="0.15">
      <c r="B102" s="36" t="s">
        <v>110</v>
      </c>
      <c r="C102" s="37" t="s">
        <v>398</v>
      </c>
      <c r="D102" s="158">
        <f>詳細表!J101</f>
        <v>0</v>
      </c>
      <c r="E102" s="158">
        <f>詳細表!K101</f>
        <v>0</v>
      </c>
      <c r="F102" s="158">
        <f>詳細表!L101</f>
        <v>0</v>
      </c>
      <c r="G102" s="158">
        <f>詳細表!V101</f>
        <v>0</v>
      </c>
      <c r="H102" s="158">
        <f>詳細表!Y101</f>
        <v>0</v>
      </c>
      <c r="I102" s="158">
        <f>詳細表!P101</f>
        <v>0</v>
      </c>
      <c r="J102" s="158">
        <f>詳細表!Q101</f>
        <v>0</v>
      </c>
      <c r="K102" s="158">
        <f>詳細表!R101</f>
        <v>0</v>
      </c>
      <c r="L102" s="158">
        <f>詳細表!W101</f>
        <v>0</v>
      </c>
      <c r="M102" s="160">
        <f>詳細表!Z101</f>
        <v>0</v>
      </c>
      <c r="N102" s="158">
        <f t="shared" si="5"/>
        <v>0</v>
      </c>
      <c r="O102" s="158">
        <f t="shared" si="6"/>
        <v>0</v>
      </c>
      <c r="P102" s="158">
        <f t="shared" si="7"/>
        <v>0</v>
      </c>
      <c r="Q102" s="158">
        <f t="shared" si="8"/>
        <v>0</v>
      </c>
      <c r="R102" s="158">
        <f t="shared" si="9"/>
        <v>0</v>
      </c>
    </row>
    <row r="103" spans="2:18" x14ac:dyDescent="0.15">
      <c r="B103" s="36" t="s">
        <v>111</v>
      </c>
      <c r="C103" s="37" t="s">
        <v>399</v>
      </c>
      <c r="D103" s="158">
        <f>詳細表!J102</f>
        <v>0</v>
      </c>
      <c r="E103" s="158">
        <f>詳細表!K102</f>
        <v>0</v>
      </c>
      <c r="F103" s="158">
        <f>詳細表!L102</f>
        <v>0</v>
      </c>
      <c r="G103" s="158">
        <f>詳細表!V102</f>
        <v>0</v>
      </c>
      <c r="H103" s="158">
        <f>詳細表!Y102</f>
        <v>0</v>
      </c>
      <c r="I103" s="158">
        <f>詳細表!P102</f>
        <v>0</v>
      </c>
      <c r="J103" s="158">
        <f>詳細表!Q102</f>
        <v>0</v>
      </c>
      <c r="K103" s="158">
        <f>詳細表!R102</f>
        <v>0</v>
      </c>
      <c r="L103" s="158">
        <f>詳細表!W102</f>
        <v>0</v>
      </c>
      <c r="M103" s="160">
        <f>詳細表!Z102</f>
        <v>0</v>
      </c>
      <c r="N103" s="158">
        <f t="shared" si="5"/>
        <v>0</v>
      </c>
      <c r="O103" s="158">
        <f t="shared" si="6"/>
        <v>0</v>
      </c>
      <c r="P103" s="158">
        <f t="shared" si="7"/>
        <v>0</v>
      </c>
      <c r="Q103" s="158">
        <f t="shared" si="8"/>
        <v>0</v>
      </c>
      <c r="R103" s="158">
        <f t="shared" si="9"/>
        <v>0</v>
      </c>
    </row>
    <row r="104" spans="2:18" x14ac:dyDescent="0.15">
      <c r="B104" s="36" t="s">
        <v>112</v>
      </c>
      <c r="C104" s="37" t="s">
        <v>400</v>
      </c>
      <c r="D104" s="158">
        <f>詳細表!J103</f>
        <v>0</v>
      </c>
      <c r="E104" s="158">
        <f>詳細表!K103</f>
        <v>0</v>
      </c>
      <c r="F104" s="158">
        <f>詳細表!L103</f>
        <v>0</v>
      </c>
      <c r="G104" s="158">
        <f>詳細表!V103</f>
        <v>0</v>
      </c>
      <c r="H104" s="158">
        <f>詳細表!Y103</f>
        <v>0</v>
      </c>
      <c r="I104" s="158">
        <f>詳細表!P103</f>
        <v>0</v>
      </c>
      <c r="J104" s="158">
        <f>詳細表!Q103</f>
        <v>0</v>
      </c>
      <c r="K104" s="158">
        <f>詳細表!R103</f>
        <v>0</v>
      </c>
      <c r="L104" s="158">
        <f>詳細表!W103</f>
        <v>0</v>
      </c>
      <c r="M104" s="160">
        <f>詳細表!Z103</f>
        <v>0</v>
      </c>
      <c r="N104" s="158">
        <f t="shared" si="5"/>
        <v>0</v>
      </c>
      <c r="O104" s="158">
        <f t="shared" si="6"/>
        <v>0</v>
      </c>
      <c r="P104" s="158">
        <f t="shared" si="7"/>
        <v>0</v>
      </c>
      <c r="Q104" s="158">
        <f t="shared" si="8"/>
        <v>0</v>
      </c>
      <c r="R104" s="158">
        <f t="shared" si="9"/>
        <v>0</v>
      </c>
    </row>
    <row r="105" spans="2:18" x14ac:dyDescent="0.15">
      <c r="B105" s="36" t="s">
        <v>113</v>
      </c>
      <c r="C105" s="37" t="s">
        <v>401</v>
      </c>
      <c r="D105" s="164">
        <f>詳細表!J104</f>
        <v>0</v>
      </c>
      <c r="E105" s="164">
        <f>詳細表!K104</f>
        <v>0</v>
      </c>
      <c r="F105" s="164">
        <f>詳細表!L104</f>
        <v>0</v>
      </c>
      <c r="G105" s="164">
        <f>詳細表!V104</f>
        <v>0</v>
      </c>
      <c r="H105" s="164">
        <f>詳細表!Y104</f>
        <v>0</v>
      </c>
      <c r="I105" s="164">
        <f>詳細表!P104</f>
        <v>0</v>
      </c>
      <c r="J105" s="164">
        <f>詳細表!Q104</f>
        <v>0</v>
      </c>
      <c r="K105" s="164">
        <f>詳細表!R104</f>
        <v>0</v>
      </c>
      <c r="L105" s="164">
        <f>詳細表!W104</f>
        <v>0</v>
      </c>
      <c r="M105" s="165">
        <f>詳細表!Z104</f>
        <v>0</v>
      </c>
      <c r="N105" s="164">
        <f t="shared" si="5"/>
        <v>0</v>
      </c>
      <c r="O105" s="164">
        <f t="shared" si="6"/>
        <v>0</v>
      </c>
      <c r="P105" s="164">
        <f t="shared" si="7"/>
        <v>0</v>
      </c>
      <c r="Q105" s="164">
        <f t="shared" si="8"/>
        <v>0</v>
      </c>
      <c r="R105" s="164">
        <f t="shared" si="9"/>
        <v>0</v>
      </c>
    </row>
    <row r="106" spans="2:18" x14ac:dyDescent="0.15">
      <c r="B106" s="46" t="s">
        <v>114</v>
      </c>
      <c r="C106" s="47" t="s">
        <v>402</v>
      </c>
      <c r="D106" s="158">
        <f>詳細表!J105</f>
        <v>0</v>
      </c>
      <c r="E106" s="158">
        <f>詳細表!K105</f>
        <v>0</v>
      </c>
      <c r="F106" s="158">
        <f>詳細表!L105</f>
        <v>0</v>
      </c>
      <c r="G106" s="158">
        <f>詳細表!V105</f>
        <v>0</v>
      </c>
      <c r="H106" s="158">
        <f>詳細表!Y105</f>
        <v>0</v>
      </c>
      <c r="I106" s="158">
        <f>詳細表!P105</f>
        <v>0</v>
      </c>
      <c r="J106" s="158">
        <f>詳細表!Q105</f>
        <v>0</v>
      </c>
      <c r="K106" s="158">
        <f>詳細表!R105</f>
        <v>0</v>
      </c>
      <c r="L106" s="158">
        <f>詳細表!W105</f>
        <v>0</v>
      </c>
      <c r="M106" s="160">
        <f>詳細表!Z105</f>
        <v>0</v>
      </c>
      <c r="N106" s="158">
        <f t="shared" si="5"/>
        <v>0</v>
      </c>
      <c r="O106" s="158">
        <f t="shared" si="6"/>
        <v>0</v>
      </c>
      <c r="P106" s="158">
        <f t="shared" si="7"/>
        <v>0</v>
      </c>
      <c r="Q106" s="158">
        <f t="shared" si="8"/>
        <v>0</v>
      </c>
      <c r="R106" s="158">
        <f t="shared" si="9"/>
        <v>0</v>
      </c>
    </row>
    <row r="107" spans="2:18" x14ac:dyDescent="0.15">
      <c r="B107" s="36" t="s">
        <v>115</v>
      </c>
      <c r="C107" s="37" t="s">
        <v>168</v>
      </c>
      <c r="D107" s="158">
        <f>詳細表!J106</f>
        <v>0</v>
      </c>
      <c r="E107" s="158">
        <f>詳細表!K106</f>
        <v>0</v>
      </c>
      <c r="F107" s="158">
        <f>詳細表!L106</f>
        <v>0</v>
      </c>
      <c r="G107" s="158">
        <f>詳細表!V106</f>
        <v>0</v>
      </c>
      <c r="H107" s="158">
        <f>詳細表!Y106</f>
        <v>0</v>
      </c>
      <c r="I107" s="158">
        <f>詳細表!P106</f>
        <v>0</v>
      </c>
      <c r="J107" s="158">
        <f>詳細表!Q106</f>
        <v>0</v>
      </c>
      <c r="K107" s="158">
        <f>詳細表!R106</f>
        <v>0</v>
      </c>
      <c r="L107" s="158">
        <f>詳細表!W106</f>
        <v>0</v>
      </c>
      <c r="M107" s="160">
        <f>詳細表!Z106</f>
        <v>0</v>
      </c>
      <c r="N107" s="158">
        <f t="shared" si="5"/>
        <v>0</v>
      </c>
      <c r="O107" s="158">
        <f t="shared" si="6"/>
        <v>0</v>
      </c>
      <c r="P107" s="158">
        <f t="shared" si="7"/>
        <v>0</v>
      </c>
      <c r="Q107" s="158">
        <f t="shared" si="8"/>
        <v>0</v>
      </c>
      <c r="R107" s="158">
        <f t="shared" si="9"/>
        <v>0</v>
      </c>
    </row>
    <row r="108" spans="2:18" x14ac:dyDescent="0.15">
      <c r="B108" s="36" t="s">
        <v>116</v>
      </c>
      <c r="C108" s="37" t="s">
        <v>178</v>
      </c>
      <c r="D108" s="158">
        <f>詳細表!J107</f>
        <v>0</v>
      </c>
      <c r="E108" s="158">
        <f>詳細表!K107</f>
        <v>0</v>
      </c>
      <c r="F108" s="158">
        <f>詳細表!L107</f>
        <v>0</v>
      </c>
      <c r="G108" s="158">
        <f>詳細表!V107</f>
        <v>0</v>
      </c>
      <c r="H108" s="158">
        <f>詳細表!Y107</f>
        <v>0</v>
      </c>
      <c r="I108" s="158">
        <f>詳細表!P107</f>
        <v>0</v>
      </c>
      <c r="J108" s="158">
        <f>詳細表!Q107</f>
        <v>0</v>
      </c>
      <c r="K108" s="158">
        <f>詳細表!R107</f>
        <v>0</v>
      </c>
      <c r="L108" s="158">
        <f>詳細表!W107</f>
        <v>0</v>
      </c>
      <c r="M108" s="160">
        <f>詳細表!Z107</f>
        <v>0</v>
      </c>
      <c r="N108" s="158">
        <f t="shared" si="5"/>
        <v>0</v>
      </c>
      <c r="O108" s="158">
        <f t="shared" si="6"/>
        <v>0</v>
      </c>
      <c r="P108" s="158">
        <f t="shared" si="7"/>
        <v>0</v>
      </c>
      <c r="Q108" s="158">
        <f t="shared" si="8"/>
        <v>0</v>
      </c>
      <c r="R108" s="158">
        <f t="shared" si="9"/>
        <v>0</v>
      </c>
    </row>
    <row r="109" spans="2:18" x14ac:dyDescent="0.15">
      <c r="B109" s="36" t="s">
        <v>117</v>
      </c>
      <c r="C109" s="37" t="s">
        <v>179</v>
      </c>
      <c r="D109" s="158">
        <f>詳細表!J108</f>
        <v>0</v>
      </c>
      <c r="E109" s="158">
        <f>詳細表!K108</f>
        <v>0</v>
      </c>
      <c r="F109" s="158">
        <f>詳細表!L108</f>
        <v>0</v>
      </c>
      <c r="G109" s="158">
        <f>詳細表!V108</f>
        <v>0</v>
      </c>
      <c r="H109" s="158">
        <f>詳細表!Y108</f>
        <v>0</v>
      </c>
      <c r="I109" s="158">
        <f>詳細表!P108</f>
        <v>0</v>
      </c>
      <c r="J109" s="158">
        <f>詳細表!Q108</f>
        <v>0</v>
      </c>
      <c r="K109" s="158">
        <f>詳細表!R108</f>
        <v>0</v>
      </c>
      <c r="L109" s="158">
        <f>詳細表!W108</f>
        <v>0</v>
      </c>
      <c r="M109" s="160">
        <f>詳細表!Z108</f>
        <v>0</v>
      </c>
      <c r="N109" s="158">
        <f t="shared" si="5"/>
        <v>0</v>
      </c>
      <c r="O109" s="158">
        <f t="shared" si="6"/>
        <v>0</v>
      </c>
      <c r="P109" s="158">
        <f t="shared" si="7"/>
        <v>0</v>
      </c>
      <c r="Q109" s="158">
        <f t="shared" si="8"/>
        <v>0</v>
      </c>
      <c r="R109" s="158">
        <f t="shared" si="9"/>
        <v>0</v>
      </c>
    </row>
    <row r="110" spans="2:18" x14ac:dyDescent="0.15">
      <c r="B110" s="49" t="s">
        <v>118</v>
      </c>
      <c r="C110" s="50" t="s">
        <v>403</v>
      </c>
      <c r="D110" s="164">
        <f>詳細表!J109</f>
        <v>0</v>
      </c>
      <c r="E110" s="164">
        <f>詳細表!K109</f>
        <v>0</v>
      </c>
      <c r="F110" s="164">
        <f>詳細表!L109</f>
        <v>0</v>
      </c>
      <c r="G110" s="164">
        <f>詳細表!V109</f>
        <v>0</v>
      </c>
      <c r="H110" s="164">
        <f>詳細表!Y109</f>
        <v>0</v>
      </c>
      <c r="I110" s="164">
        <f>詳細表!P109</f>
        <v>0</v>
      </c>
      <c r="J110" s="164">
        <f>詳細表!Q109</f>
        <v>0</v>
      </c>
      <c r="K110" s="164">
        <f>詳細表!R109</f>
        <v>0</v>
      </c>
      <c r="L110" s="164">
        <f>詳細表!W109</f>
        <v>0</v>
      </c>
      <c r="M110" s="165">
        <f>詳細表!Z109</f>
        <v>0</v>
      </c>
      <c r="N110" s="164">
        <f t="shared" si="5"/>
        <v>0</v>
      </c>
      <c r="O110" s="164">
        <f t="shared" si="6"/>
        <v>0</v>
      </c>
      <c r="P110" s="164">
        <f t="shared" si="7"/>
        <v>0</v>
      </c>
      <c r="Q110" s="164">
        <f t="shared" si="8"/>
        <v>0</v>
      </c>
      <c r="R110" s="164">
        <f t="shared" si="9"/>
        <v>0</v>
      </c>
    </row>
    <row r="111" spans="2:18" x14ac:dyDescent="0.15">
      <c r="B111" s="46" t="s">
        <v>119</v>
      </c>
      <c r="C111" s="47" t="s">
        <v>404</v>
      </c>
      <c r="D111" s="158">
        <f>詳細表!J110</f>
        <v>0</v>
      </c>
      <c r="E111" s="158">
        <f>詳細表!K110</f>
        <v>0</v>
      </c>
      <c r="F111" s="158">
        <f>詳細表!L110</f>
        <v>0</v>
      </c>
      <c r="G111" s="158">
        <f>詳細表!V110</f>
        <v>0</v>
      </c>
      <c r="H111" s="158">
        <f>詳細表!Y110</f>
        <v>0</v>
      </c>
      <c r="I111" s="158">
        <f>詳細表!P110</f>
        <v>0</v>
      </c>
      <c r="J111" s="158">
        <f>詳細表!Q110</f>
        <v>0</v>
      </c>
      <c r="K111" s="158">
        <f>詳細表!R110</f>
        <v>0</v>
      </c>
      <c r="L111" s="158">
        <f>詳細表!W110</f>
        <v>0</v>
      </c>
      <c r="M111" s="160">
        <f>詳細表!Z110</f>
        <v>0</v>
      </c>
      <c r="N111" s="158">
        <f t="shared" si="5"/>
        <v>0</v>
      </c>
      <c r="O111" s="158">
        <f t="shared" si="6"/>
        <v>0</v>
      </c>
      <c r="P111" s="158">
        <f t="shared" si="7"/>
        <v>0</v>
      </c>
      <c r="Q111" s="158">
        <f t="shared" si="8"/>
        <v>0</v>
      </c>
      <c r="R111" s="158">
        <f t="shared" si="9"/>
        <v>0</v>
      </c>
    </row>
    <row r="112" spans="2:18" x14ac:dyDescent="0.15">
      <c r="B112" s="36" t="s">
        <v>120</v>
      </c>
      <c r="C112" s="37" t="s">
        <v>405</v>
      </c>
      <c r="D112" s="158">
        <f>詳細表!J111</f>
        <v>0</v>
      </c>
      <c r="E112" s="158">
        <f>詳細表!K111</f>
        <v>0</v>
      </c>
      <c r="F112" s="158">
        <f>詳細表!L111</f>
        <v>0</v>
      </c>
      <c r="G112" s="158">
        <f>詳細表!V111</f>
        <v>0</v>
      </c>
      <c r="H112" s="158">
        <f>詳細表!Y111</f>
        <v>0</v>
      </c>
      <c r="I112" s="158">
        <f>詳細表!P111</f>
        <v>0</v>
      </c>
      <c r="J112" s="158">
        <f>詳細表!Q111</f>
        <v>0</v>
      </c>
      <c r="K112" s="158">
        <f>詳細表!R111</f>
        <v>0</v>
      </c>
      <c r="L112" s="158">
        <f>詳細表!W111</f>
        <v>0</v>
      </c>
      <c r="M112" s="160">
        <f>詳細表!Z111</f>
        <v>0</v>
      </c>
      <c r="N112" s="158">
        <f t="shared" si="5"/>
        <v>0</v>
      </c>
      <c r="O112" s="158">
        <f t="shared" si="6"/>
        <v>0</v>
      </c>
      <c r="P112" s="158">
        <f t="shared" si="7"/>
        <v>0</v>
      </c>
      <c r="Q112" s="158">
        <f t="shared" si="8"/>
        <v>0</v>
      </c>
      <c r="R112" s="158">
        <f t="shared" si="9"/>
        <v>0</v>
      </c>
    </row>
    <row r="113" spans="2:18" x14ac:dyDescent="0.15">
      <c r="B113" s="36" t="s">
        <v>121</v>
      </c>
      <c r="C113" s="37" t="s">
        <v>406</v>
      </c>
      <c r="D113" s="158">
        <f>詳細表!J112</f>
        <v>0</v>
      </c>
      <c r="E113" s="158">
        <f>詳細表!K112</f>
        <v>0</v>
      </c>
      <c r="F113" s="158">
        <f>詳細表!L112</f>
        <v>0</v>
      </c>
      <c r="G113" s="158">
        <f>詳細表!V112</f>
        <v>0</v>
      </c>
      <c r="H113" s="158">
        <f>詳細表!Y112</f>
        <v>0</v>
      </c>
      <c r="I113" s="158">
        <f>詳細表!P112</f>
        <v>0</v>
      </c>
      <c r="J113" s="158">
        <f>詳細表!Q112</f>
        <v>0</v>
      </c>
      <c r="K113" s="158">
        <f>詳細表!R112</f>
        <v>0</v>
      </c>
      <c r="L113" s="158">
        <f>詳細表!W112</f>
        <v>0</v>
      </c>
      <c r="M113" s="160">
        <f>詳細表!Z112</f>
        <v>0</v>
      </c>
      <c r="N113" s="158">
        <f t="shared" si="5"/>
        <v>0</v>
      </c>
      <c r="O113" s="158">
        <f t="shared" si="6"/>
        <v>0</v>
      </c>
      <c r="P113" s="158">
        <f t="shared" si="7"/>
        <v>0</v>
      </c>
      <c r="Q113" s="158">
        <f t="shared" si="8"/>
        <v>0</v>
      </c>
      <c r="R113" s="158">
        <f t="shared" si="9"/>
        <v>0</v>
      </c>
    </row>
    <row r="114" spans="2:18" x14ac:dyDescent="0.15">
      <c r="B114" s="36" t="s">
        <v>122</v>
      </c>
      <c r="C114" s="37" t="s">
        <v>407</v>
      </c>
      <c r="D114" s="158">
        <f>詳細表!J113</f>
        <v>0</v>
      </c>
      <c r="E114" s="158">
        <f>詳細表!K113</f>
        <v>0</v>
      </c>
      <c r="F114" s="158">
        <f>詳細表!L113</f>
        <v>0</v>
      </c>
      <c r="G114" s="158">
        <f>詳細表!V113</f>
        <v>0</v>
      </c>
      <c r="H114" s="158">
        <f>詳細表!Y113</f>
        <v>0</v>
      </c>
      <c r="I114" s="158">
        <f>詳細表!P113</f>
        <v>0</v>
      </c>
      <c r="J114" s="158">
        <f>詳細表!Q113</f>
        <v>0</v>
      </c>
      <c r="K114" s="158">
        <f>詳細表!R113</f>
        <v>0</v>
      </c>
      <c r="L114" s="158">
        <f>詳細表!W113</f>
        <v>0</v>
      </c>
      <c r="M114" s="160">
        <f>詳細表!Z113</f>
        <v>0</v>
      </c>
      <c r="N114" s="158">
        <f t="shared" si="5"/>
        <v>0</v>
      </c>
      <c r="O114" s="158">
        <f t="shared" si="6"/>
        <v>0</v>
      </c>
      <c r="P114" s="158">
        <f t="shared" si="7"/>
        <v>0</v>
      </c>
      <c r="Q114" s="158">
        <f t="shared" si="8"/>
        <v>0</v>
      </c>
      <c r="R114" s="158">
        <f t="shared" si="9"/>
        <v>0</v>
      </c>
    </row>
    <row r="115" spans="2:18" x14ac:dyDescent="0.15">
      <c r="B115" s="49" t="s">
        <v>123</v>
      </c>
      <c r="C115" s="50" t="s">
        <v>169</v>
      </c>
      <c r="D115" s="164">
        <f>詳細表!J114</f>
        <v>0</v>
      </c>
      <c r="E115" s="164">
        <f>詳細表!K114</f>
        <v>0</v>
      </c>
      <c r="F115" s="164">
        <f>詳細表!L114</f>
        <v>0</v>
      </c>
      <c r="G115" s="164">
        <f>詳細表!V114</f>
        <v>0</v>
      </c>
      <c r="H115" s="164">
        <f>詳細表!Y114</f>
        <v>0</v>
      </c>
      <c r="I115" s="164">
        <f>詳細表!P114</f>
        <v>0</v>
      </c>
      <c r="J115" s="164">
        <f>詳細表!Q114</f>
        <v>0</v>
      </c>
      <c r="K115" s="164">
        <f>詳細表!R114</f>
        <v>0</v>
      </c>
      <c r="L115" s="164">
        <f>詳細表!W114</f>
        <v>0</v>
      </c>
      <c r="M115" s="165">
        <f>詳細表!Z114</f>
        <v>0</v>
      </c>
      <c r="N115" s="164">
        <f t="shared" si="5"/>
        <v>0</v>
      </c>
      <c r="O115" s="164">
        <f t="shared" si="6"/>
        <v>0</v>
      </c>
      <c r="P115" s="164">
        <f t="shared" si="7"/>
        <v>0</v>
      </c>
      <c r="Q115" s="164">
        <f t="shared" si="8"/>
        <v>0</v>
      </c>
      <c r="R115" s="164">
        <f t="shared" si="9"/>
        <v>0</v>
      </c>
    </row>
    <row r="116" spans="2:18" x14ac:dyDescent="0.15">
      <c r="B116" s="36" t="s">
        <v>124</v>
      </c>
      <c r="C116" s="37" t="s">
        <v>408</v>
      </c>
      <c r="D116" s="158">
        <f>詳細表!J115</f>
        <v>0</v>
      </c>
      <c r="E116" s="158">
        <f>詳細表!K115</f>
        <v>0</v>
      </c>
      <c r="F116" s="158">
        <f>詳細表!L115</f>
        <v>0</v>
      </c>
      <c r="G116" s="158">
        <f>詳細表!V115</f>
        <v>0</v>
      </c>
      <c r="H116" s="158">
        <f>詳細表!Y115</f>
        <v>0</v>
      </c>
      <c r="I116" s="158">
        <f>詳細表!P115</f>
        <v>0</v>
      </c>
      <c r="J116" s="158">
        <f>詳細表!Q115</f>
        <v>0</v>
      </c>
      <c r="K116" s="158">
        <f>詳細表!R115</f>
        <v>0</v>
      </c>
      <c r="L116" s="158">
        <f>詳細表!W115</f>
        <v>0</v>
      </c>
      <c r="M116" s="160">
        <f>詳細表!Z115</f>
        <v>0</v>
      </c>
      <c r="N116" s="158">
        <f t="shared" si="5"/>
        <v>0</v>
      </c>
      <c r="O116" s="158">
        <f t="shared" si="6"/>
        <v>0</v>
      </c>
      <c r="P116" s="158">
        <f t="shared" si="7"/>
        <v>0</v>
      </c>
      <c r="Q116" s="158">
        <f t="shared" si="8"/>
        <v>0</v>
      </c>
      <c r="R116" s="158">
        <f t="shared" si="9"/>
        <v>0</v>
      </c>
    </row>
    <row r="117" spans="2:18" x14ac:dyDescent="0.15">
      <c r="B117" s="36" t="s">
        <v>357</v>
      </c>
      <c r="C117" s="37" t="s">
        <v>409</v>
      </c>
      <c r="D117" s="179">
        <f>詳細表!J116</f>
        <v>0</v>
      </c>
      <c r="E117" s="179">
        <f>詳細表!K116</f>
        <v>0</v>
      </c>
      <c r="F117" s="179">
        <f>詳細表!L116</f>
        <v>0</v>
      </c>
      <c r="G117" s="179">
        <f>詳細表!V116</f>
        <v>0</v>
      </c>
      <c r="H117" s="179">
        <f>詳細表!Y116</f>
        <v>0</v>
      </c>
      <c r="I117" s="179">
        <f>詳細表!P116</f>
        <v>0</v>
      </c>
      <c r="J117" s="179">
        <f>詳細表!Q116</f>
        <v>0</v>
      </c>
      <c r="K117" s="179">
        <f>詳細表!R116</f>
        <v>0</v>
      </c>
      <c r="L117" s="179">
        <f>詳細表!W116</f>
        <v>0</v>
      </c>
      <c r="M117" s="181">
        <f>詳細表!Z116</f>
        <v>0</v>
      </c>
      <c r="N117" s="179">
        <f t="shared" si="5"/>
        <v>0</v>
      </c>
      <c r="O117" s="179">
        <f t="shared" si="6"/>
        <v>0</v>
      </c>
      <c r="P117" s="179">
        <f t="shared" si="7"/>
        <v>0</v>
      </c>
      <c r="Q117" s="179">
        <f t="shared" si="8"/>
        <v>0</v>
      </c>
      <c r="R117" s="179">
        <f t="shared" si="9"/>
        <v>0</v>
      </c>
    </row>
    <row r="118" spans="2:18" x14ac:dyDescent="0.15">
      <c r="B118" s="196"/>
      <c r="C118" s="197" t="s">
        <v>193</v>
      </c>
      <c r="D118" s="198">
        <f t="shared" ref="D118:R118" si="10">SUM(D11:D117)</f>
        <v>0</v>
      </c>
      <c r="E118" s="198">
        <f t="shared" si="10"/>
        <v>0</v>
      </c>
      <c r="F118" s="198">
        <f t="shared" si="10"/>
        <v>0</v>
      </c>
      <c r="G118" s="198">
        <f t="shared" si="10"/>
        <v>0</v>
      </c>
      <c r="H118" s="198">
        <f t="shared" si="10"/>
        <v>0</v>
      </c>
      <c r="I118" s="198">
        <f t="shared" si="10"/>
        <v>0</v>
      </c>
      <c r="J118" s="198">
        <f t="shared" si="10"/>
        <v>0</v>
      </c>
      <c r="K118" s="198">
        <f t="shared" si="10"/>
        <v>0</v>
      </c>
      <c r="L118" s="198">
        <f t="shared" si="10"/>
        <v>0</v>
      </c>
      <c r="M118" s="198">
        <f t="shared" si="10"/>
        <v>0</v>
      </c>
      <c r="N118" s="179">
        <f t="shared" si="10"/>
        <v>0</v>
      </c>
      <c r="O118" s="179">
        <f t="shared" si="10"/>
        <v>0</v>
      </c>
      <c r="P118" s="179">
        <f t="shared" si="10"/>
        <v>0</v>
      </c>
      <c r="Q118" s="179">
        <f t="shared" si="10"/>
        <v>0</v>
      </c>
      <c r="R118" s="179">
        <f t="shared" si="10"/>
        <v>0</v>
      </c>
    </row>
    <row r="119" spans="2:18" x14ac:dyDescent="0.15">
      <c r="B119" s="199" t="s">
        <v>199</v>
      </c>
    </row>
  </sheetData>
  <mergeCells count="17">
    <mergeCell ref="B6:B10"/>
    <mergeCell ref="C6:C10"/>
    <mergeCell ref="D8:D10"/>
    <mergeCell ref="E8:E10"/>
    <mergeCell ref="F8:F10"/>
    <mergeCell ref="Q8:Q10"/>
    <mergeCell ref="R8:R10"/>
    <mergeCell ref="G8:G10"/>
    <mergeCell ref="L8:L10"/>
    <mergeCell ref="M8:M10"/>
    <mergeCell ref="K8:K10"/>
    <mergeCell ref="N8:N10"/>
    <mergeCell ref="O8:O10"/>
    <mergeCell ref="P8:P10"/>
    <mergeCell ref="H8:H10"/>
    <mergeCell ref="I8:I10"/>
    <mergeCell ref="J8:J10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5:R49"/>
  <sheetViews>
    <sheetView showGridLines="0" workbookViewId="0">
      <pane xSplit="3" ySplit="10" topLeftCell="D11" activePane="bottomRight" state="frozen"/>
      <selection activeCell="I7" sqref="I7:I10"/>
      <selection pane="topRight" activeCell="I7" sqref="I7:I10"/>
      <selection pane="bottomLeft" activeCell="I7" sqref="I7:I10"/>
      <selection pane="bottomRight"/>
    </sheetView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60.625" style="2" customWidth="1"/>
    <col min="4" max="18" width="12.625" style="2" customWidth="1"/>
    <col min="19" max="16384" width="8.75" style="2"/>
  </cols>
  <sheetData>
    <row r="5" spans="2:18" x14ac:dyDescent="0.15">
      <c r="R5" s="7" t="str">
        <f>"（単位："&amp;入力表!I7&amp;"、人）"</f>
        <v>（単位：千円、人）</v>
      </c>
    </row>
    <row r="6" spans="2:18" x14ac:dyDescent="0.15">
      <c r="B6" s="270" t="s">
        <v>18</v>
      </c>
      <c r="C6" s="270" t="s">
        <v>335</v>
      </c>
      <c r="D6" s="184" t="s">
        <v>339</v>
      </c>
      <c r="E6" s="185"/>
      <c r="F6" s="185"/>
      <c r="G6" s="185"/>
      <c r="H6" s="186"/>
      <c r="I6" s="187" t="s">
        <v>340</v>
      </c>
      <c r="J6" s="188"/>
      <c r="K6" s="188"/>
      <c r="L6" s="188"/>
      <c r="M6" s="189"/>
      <c r="N6" s="190" t="s">
        <v>278</v>
      </c>
      <c r="O6" s="191"/>
      <c r="P6" s="191"/>
      <c r="Q6" s="191"/>
      <c r="R6" s="192"/>
    </row>
    <row r="7" spans="2:18" x14ac:dyDescent="0.15">
      <c r="B7" s="271"/>
      <c r="C7" s="271"/>
      <c r="D7" s="193"/>
      <c r="E7" s="185"/>
      <c r="F7" s="186"/>
      <c r="G7" s="193"/>
      <c r="H7" s="186"/>
      <c r="I7" s="194"/>
      <c r="J7" s="188"/>
      <c r="K7" s="189"/>
      <c r="L7" s="194"/>
      <c r="M7" s="189"/>
      <c r="N7" s="195"/>
      <c r="O7" s="191"/>
      <c r="P7" s="192"/>
      <c r="Q7" s="195"/>
      <c r="R7" s="192"/>
    </row>
    <row r="8" spans="2:18" ht="12.95" customHeight="1" x14ac:dyDescent="0.15">
      <c r="B8" s="271"/>
      <c r="C8" s="271"/>
      <c r="D8" s="312" t="s">
        <v>276</v>
      </c>
      <c r="E8" s="313" t="s">
        <v>441</v>
      </c>
      <c r="F8" s="314" t="s">
        <v>277</v>
      </c>
      <c r="G8" s="296" t="s">
        <v>280</v>
      </c>
      <c r="H8" s="308" t="s">
        <v>279</v>
      </c>
      <c r="I8" s="310" t="s">
        <v>276</v>
      </c>
      <c r="J8" s="311" t="s">
        <v>441</v>
      </c>
      <c r="K8" s="302" t="s">
        <v>277</v>
      </c>
      <c r="L8" s="298" t="s">
        <v>280</v>
      </c>
      <c r="M8" s="300" t="s">
        <v>279</v>
      </c>
      <c r="N8" s="304" t="s">
        <v>276</v>
      </c>
      <c r="O8" s="305" t="s">
        <v>441</v>
      </c>
      <c r="P8" s="306" t="s">
        <v>277</v>
      </c>
      <c r="Q8" s="292" t="s">
        <v>280</v>
      </c>
      <c r="R8" s="294" t="s">
        <v>279</v>
      </c>
    </row>
    <row r="9" spans="2:18" x14ac:dyDescent="0.15">
      <c r="B9" s="271"/>
      <c r="C9" s="271"/>
      <c r="D9" s="312"/>
      <c r="E9" s="313"/>
      <c r="F9" s="315"/>
      <c r="G9" s="297"/>
      <c r="H9" s="309"/>
      <c r="I9" s="310"/>
      <c r="J9" s="311"/>
      <c r="K9" s="303"/>
      <c r="L9" s="299"/>
      <c r="M9" s="301"/>
      <c r="N9" s="304"/>
      <c r="O9" s="305"/>
      <c r="P9" s="307"/>
      <c r="Q9" s="293"/>
      <c r="R9" s="295"/>
    </row>
    <row r="10" spans="2:18" x14ac:dyDescent="0.15">
      <c r="B10" s="272"/>
      <c r="C10" s="272"/>
      <c r="D10" s="312"/>
      <c r="E10" s="313"/>
      <c r="F10" s="315"/>
      <c r="G10" s="297"/>
      <c r="H10" s="309"/>
      <c r="I10" s="310"/>
      <c r="J10" s="311"/>
      <c r="K10" s="303"/>
      <c r="L10" s="299"/>
      <c r="M10" s="301"/>
      <c r="N10" s="304"/>
      <c r="O10" s="305"/>
      <c r="P10" s="307"/>
      <c r="Q10" s="293"/>
      <c r="R10" s="295"/>
    </row>
    <row r="11" spans="2:18" x14ac:dyDescent="0.15">
      <c r="B11" s="36" t="s">
        <v>239</v>
      </c>
      <c r="C11" s="37" t="s">
        <v>410</v>
      </c>
      <c r="D11" s="151">
        <f>SUMIF(詳細表!$C$10:$C$116,'結果表（37部門）'!$B11,詳細表!J$10:J$116)</f>
        <v>0</v>
      </c>
      <c r="E11" s="151">
        <f>SUMIF(詳細表!$C$10:$C$116,'結果表（37部門）'!$B11,詳細表!K$10:K$116)</f>
        <v>0</v>
      </c>
      <c r="F11" s="151">
        <f>SUMIF(詳細表!$C$10:$C$116,'結果表（37部門）'!$B11,詳細表!L$10:L$116)</f>
        <v>0</v>
      </c>
      <c r="G11" s="151">
        <f>SUMIF(詳細表!$C$10:$C$116,'結果表（37部門）'!$B11,詳細表!V$10:V$116)</f>
        <v>0</v>
      </c>
      <c r="H11" s="151">
        <f>SUMIF(詳細表!$C$10:$C$116,'結果表（37部門）'!$B11,詳細表!Y$10:Y$116)</f>
        <v>0</v>
      </c>
      <c r="I11" s="151">
        <f>SUMIF(詳細表!$C$10:$C$116,'結果表（37部門）'!$B11,詳細表!P$10:P$116)</f>
        <v>0</v>
      </c>
      <c r="J11" s="151">
        <f>SUMIF(詳細表!$C$10:$C$116,'結果表（37部門）'!$B11,詳細表!Q$10:Q$116)</f>
        <v>0</v>
      </c>
      <c r="K11" s="151">
        <f>SUMIF(詳細表!$C$10:$C$116,'結果表（37部門）'!$B11,詳細表!R$10:R$116)</f>
        <v>0</v>
      </c>
      <c r="L11" s="151">
        <f>SUMIF(詳細表!$C$10:$C$116,'結果表（37部門）'!$B11,詳細表!W$10:W$116)</f>
        <v>0</v>
      </c>
      <c r="M11" s="151">
        <f>SUMIF(詳細表!$C$10:$C$116,'結果表（37部門）'!$B11,詳細表!Z$10:Z$116)</f>
        <v>0</v>
      </c>
      <c r="N11" s="151">
        <f>SUMIF(詳細表!$C$10:$C$116,'結果表（37部門）'!$B11,詳細表!S$10:S$116)</f>
        <v>0</v>
      </c>
      <c r="O11" s="151">
        <f>SUMIF(詳細表!$C$10:$C$116,'結果表（37部門）'!$B11,詳細表!T$10:T$116)</f>
        <v>0</v>
      </c>
      <c r="P11" s="151">
        <f>SUMIF(詳細表!$C$10:$C$116,'結果表（37部門）'!$B11,詳細表!U$10:U$116)</f>
        <v>0</v>
      </c>
      <c r="Q11" s="151">
        <f>SUMIF(詳細表!$C$10:$C$116,'結果表（37部門）'!$B11,詳細表!X$10:X$116)</f>
        <v>0</v>
      </c>
      <c r="R11" s="151">
        <f>SUMIF(詳細表!$C$10:$C$116,'結果表（37部門）'!$B11,詳細表!AA$10:AA$116)</f>
        <v>0</v>
      </c>
    </row>
    <row r="12" spans="2:18" x14ac:dyDescent="0.15">
      <c r="B12" s="36" t="s">
        <v>240</v>
      </c>
      <c r="C12" s="37" t="s">
        <v>413</v>
      </c>
      <c r="D12" s="158">
        <f>SUMIF(詳細表!$C$10:$C$116,'結果表（37部門）'!$B12,詳細表!J$10:J$116)</f>
        <v>0</v>
      </c>
      <c r="E12" s="158">
        <f>SUMIF(詳細表!$C$10:$C$116,'結果表（37部門）'!$B12,詳細表!K$10:K$116)</f>
        <v>0</v>
      </c>
      <c r="F12" s="158">
        <f>SUMIF(詳細表!$C$10:$C$116,'結果表（37部門）'!$B12,詳細表!L$10:L$116)</f>
        <v>0</v>
      </c>
      <c r="G12" s="158">
        <f>SUMIF(詳細表!$C$10:$C$116,'結果表（37部門）'!$B12,詳細表!V$10:V$116)</f>
        <v>0</v>
      </c>
      <c r="H12" s="158">
        <f>SUMIF(詳細表!$C$10:$C$116,'結果表（37部門）'!$B12,詳細表!Y$10:Y$116)</f>
        <v>0</v>
      </c>
      <c r="I12" s="158">
        <f>SUMIF(詳細表!$C$10:$C$116,'結果表（37部門）'!$B12,詳細表!P$10:P$116)</f>
        <v>0</v>
      </c>
      <c r="J12" s="158">
        <f>SUMIF(詳細表!$C$10:$C$116,'結果表（37部門）'!$B12,詳細表!Q$10:Q$116)</f>
        <v>0</v>
      </c>
      <c r="K12" s="158">
        <f>SUMIF(詳細表!$C$10:$C$116,'結果表（37部門）'!$B12,詳細表!R$10:R$116)</f>
        <v>0</v>
      </c>
      <c r="L12" s="158">
        <f>SUMIF(詳細表!$C$10:$C$116,'結果表（37部門）'!$B12,詳細表!W$10:W$116)</f>
        <v>0</v>
      </c>
      <c r="M12" s="158">
        <f>SUMIF(詳細表!$C$10:$C$116,'結果表（37部門）'!$B12,詳細表!Z$10:Z$116)</f>
        <v>0</v>
      </c>
      <c r="N12" s="158">
        <f>SUMIF(詳細表!$C$10:$C$116,'結果表（37部門）'!$B12,詳細表!S$10:S$116)</f>
        <v>0</v>
      </c>
      <c r="O12" s="158">
        <f>SUMIF(詳細表!$C$10:$C$116,'結果表（37部門）'!$B12,詳細表!T$10:T$116)</f>
        <v>0</v>
      </c>
      <c r="P12" s="158">
        <f>SUMIF(詳細表!$C$10:$C$116,'結果表（37部門）'!$B12,詳細表!U$10:U$116)</f>
        <v>0</v>
      </c>
      <c r="Q12" s="158">
        <f>SUMIF(詳細表!$C$10:$C$116,'結果表（37部門）'!$B12,詳細表!X$10:X$116)</f>
        <v>0</v>
      </c>
      <c r="R12" s="158">
        <f>SUMIF(詳細表!$C$10:$C$116,'結果表（37部門）'!$B12,詳細表!AA$10:AA$116)</f>
        <v>0</v>
      </c>
    </row>
    <row r="13" spans="2:18" x14ac:dyDescent="0.15">
      <c r="B13" s="36" t="s">
        <v>241</v>
      </c>
      <c r="C13" s="37" t="s">
        <v>414</v>
      </c>
      <c r="D13" s="158">
        <f>SUMIF(詳細表!$C$10:$C$116,'結果表（37部門）'!$B13,詳細表!J$10:J$116)</f>
        <v>0</v>
      </c>
      <c r="E13" s="158">
        <f>SUMIF(詳細表!$C$10:$C$116,'結果表（37部門）'!$B13,詳細表!K$10:K$116)</f>
        <v>0</v>
      </c>
      <c r="F13" s="158">
        <f>SUMIF(詳細表!$C$10:$C$116,'結果表（37部門）'!$B13,詳細表!L$10:L$116)</f>
        <v>0</v>
      </c>
      <c r="G13" s="158">
        <f>SUMIF(詳細表!$C$10:$C$116,'結果表（37部門）'!$B13,詳細表!V$10:V$116)</f>
        <v>0</v>
      </c>
      <c r="H13" s="158">
        <f>SUMIF(詳細表!$C$10:$C$116,'結果表（37部門）'!$B13,詳細表!Y$10:Y$116)</f>
        <v>0</v>
      </c>
      <c r="I13" s="158">
        <f>SUMIF(詳細表!$C$10:$C$116,'結果表（37部門）'!$B13,詳細表!P$10:P$116)</f>
        <v>0</v>
      </c>
      <c r="J13" s="158">
        <f>SUMIF(詳細表!$C$10:$C$116,'結果表（37部門）'!$B13,詳細表!Q$10:Q$116)</f>
        <v>0</v>
      </c>
      <c r="K13" s="158">
        <f>SUMIF(詳細表!$C$10:$C$116,'結果表（37部門）'!$B13,詳細表!R$10:R$116)</f>
        <v>0</v>
      </c>
      <c r="L13" s="158">
        <f>SUMIF(詳細表!$C$10:$C$116,'結果表（37部門）'!$B13,詳細表!W$10:W$116)</f>
        <v>0</v>
      </c>
      <c r="M13" s="158">
        <f>SUMIF(詳細表!$C$10:$C$116,'結果表（37部門）'!$B13,詳細表!Z$10:Z$116)</f>
        <v>0</v>
      </c>
      <c r="N13" s="158">
        <f>SUMIF(詳細表!$C$10:$C$116,'結果表（37部門）'!$B13,詳細表!S$10:S$116)</f>
        <v>0</v>
      </c>
      <c r="O13" s="158">
        <f>SUMIF(詳細表!$C$10:$C$116,'結果表（37部門）'!$B13,詳細表!T$10:T$116)</f>
        <v>0</v>
      </c>
      <c r="P13" s="158">
        <f>SUMIF(詳細表!$C$10:$C$116,'結果表（37部門）'!$B13,詳細表!U$10:U$116)</f>
        <v>0</v>
      </c>
      <c r="Q13" s="158">
        <f>SUMIF(詳細表!$C$10:$C$116,'結果表（37部門）'!$B13,詳細表!X$10:X$116)</f>
        <v>0</v>
      </c>
      <c r="R13" s="158">
        <f>SUMIF(詳細表!$C$10:$C$116,'結果表（37部門）'!$B13,詳細表!AA$10:AA$116)</f>
        <v>0</v>
      </c>
    </row>
    <row r="14" spans="2:18" x14ac:dyDescent="0.15">
      <c r="B14" s="36" t="s">
        <v>242</v>
      </c>
      <c r="C14" s="37" t="s">
        <v>415</v>
      </c>
      <c r="D14" s="158">
        <f>SUMIF(詳細表!$C$10:$C$116,'結果表（37部門）'!$B14,詳細表!J$10:J$116)</f>
        <v>0</v>
      </c>
      <c r="E14" s="158">
        <f>SUMIF(詳細表!$C$10:$C$116,'結果表（37部門）'!$B14,詳細表!K$10:K$116)</f>
        <v>0</v>
      </c>
      <c r="F14" s="158">
        <f>SUMIF(詳細表!$C$10:$C$116,'結果表（37部門）'!$B14,詳細表!L$10:L$116)</f>
        <v>0</v>
      </c>
      <c r="G14" s="158">
        <f>SUMIF(詳細表!$C$10:$C$116,'結果表（37部門）'!$B14,詳細表!V$10:V$116)</f>
        <v>0</v>
      </c>
      <c r="H14" s="158">
        <f>SUMIF(詳細表!$C$10:$C$116,'結果表（37部門）'!$B14,詳細表!Y$10:Y$116)</f>
        <v>0</v>
      </c>
      <c r="I14" s="158">
        <f>SUMIF(詳細表!$C$10:$C$116,'結果表（37部門）'!$B14,詳細表!P$10:P$116)</f>
        <v>0</v>
      </c>
      <c r="J14" s="158">
        <f>SUMIF(詳細表!$C$10:$C$116,'結果表（37部門）'!$B14,詳細表!Q$10:Q$116)</f>
        <v>0</v>
      </c>
      <c r="K14" s="158">
        <f>SUMIF(詳細表!$C$10:$C$116,'結果表（37部門）'!$B14,詳細表!R$10:R$116)</f>
        <v>0</v>
      </c>
      <c r="L14" s="158">
        <f>SUMIF(詳細表!$C$10:$C$116,'結果表（37部門）'!$B14,詳細表!W$10:W$116)</f>
        <v>0</v>
      </c>
      <c r="M14" s="158">
        <f>SUMIF(詳細表!$C$10:$C$116,'結果表（37部門）'!$B14,詳細表!Z$10:Z$116)</f>
        <v>0</v>
      </c>
      <c r="N14" s="158">
        <f>SUMIF(詳細表!$C$10:$C$116,'結果表（37部門）'!$B14,詳細表!S$10:S$116)</f>
        <v>0</v>
      </c>
      <c r="O14" s="158">
        <f>SUMIF(詳細表!$C$10:$C$116,'結果表（37部門）'!$B14,詳細表!T$10:T$116)</f>
        <v>0</v>
      </c>
      <c r="P14" s="158">
        <f>SUMIF(詳細表!$C$10:$C$116,'結果表（37部門）'!$B14,詳細表!U$10:U$116)</f>
        <v>0</v>
      </c>
      <c r="Q14" s="158">
        <f>SUMIF(詳細表!$C$10:$C$116,'結果表（37部門）'!$B14,詳細表!X$10:X$116)</f>
        <v>0</v>
      </c>
      <c r="R14" s="158">
        <f>SUMIF(詳細表!$C$10:$C$116,'結果表（37部門）'!$B14,詳細表!AA$10:AA$116)</f>
        <v>0</v>
      </c>
    </row>
    <row r="15" spans="2:18" x14ac:dyDescent="0.15">
      <c r="B15" s="36" t="s">
        <v>243</v>
      </c>
      <c r="C15" s="37" t="s">
        <v>416</v>
      </c>
      <c r="D15" s="164">
        <f>SUMIF(詳細表!$C$10:$C$116,'結果表（37部門）'!$B15,詳細表!J$10:J$116)</f>
        <v>0</v>
      </c>
      <c r="E15" s="164">
        <f>SUMIF(詳細表!$C$10:$C$116,'結果表（37部門）'!$B15,詳細表!K$10:K$116)</f>
        <v>0</v>
      </c>
      <c r="F15" s="164">
        <f>SUMIF(詳細表!$C$10:$C$116,'結果表（37部門）'!$B15,詳細表!L$10:L$116)</f>
        <v>0</v>
      </c>
      <c r="G15" s="164">
        <f>SUMIF(詳細表!$C$10:$C$116,'結果表（37部門）'!$B15,詳細表!V$10:V$116)</f>
        <v>0</v>
      </c>
      <c r="H15" s="164">
        <f>SUMIF(詳細表!$C$10:$C$116,'結果表（37部門）'!$B15,詳細表!Y$10:Y$116)</f>
        <v>0</v>
      </c>
      <c r="I15" s="164">
        <f>SUMIF(詳細表!$C$10:$C$116,'結果表（37部門）'!$B15,詳細表!P$10:P$116)</f>
        <v>0</v>
      </c>
      <c r="J15" s="164">
        <f>SUMIF(詳細表!$C$10:$C$116,'結果表（37部門）'!$B15,詳細表!Q$10:Q$116)</f>
        <v>0</v>
      </c>
      <c r="K15" s="164">
        <f>SUMIF(詳細表!$C$10:$C$116,'結果表（37部門）'!$B15,詳細表!R$10:R$116)</f>
        <v>0</v>
      </c>
      <c r="L15" s="164">
        <f>SUMIF(詳細表!$C$10:$C$116,'結果表（37部門）'!$B15,詳細表!W$10:W$116)</f>
        <v>0</v>
      </c>
      <c r="M15" s="164">
        <f>SUMIF(詳細表!$C$10:$C$116,'結果表（37部門）'!$B15,詳細表!Z$10:Z$116)</f>
        <v>0</v>
      </c>
      <c r="N15" s="164">
        <f>SUMIF(詳細表!$C$10:$C$116,'結果表（37部門）'!$B15,詳細表!S$10:S$116)</f>
        <v>0</v>
      </c>
      <c r="O15" s="164">
        <f>SUMIF(詳細表!$C$10:$C$116,'結果表（37部門）'!$B15,詳細表!T$10:T$116)</f>
        <v>0</v>
      </c>
      <c r="P15" s="164">
        <f>SUMIF(詳細表!$C$10:$C$116,'結果表（37部門）'!$B15,詳細表!U$10:U$116)</f>
        <v>0</v>
      </c>
      <c r="Q15" s="164">
        <f>SUMIF(詳細表!$C$10:$C$116,'結果表（37部門）'!$B15,詳細表!X$10:X$116)</f>
        <v>0</v>
      </c>
      <c r="R15" s="164">
        <f>SUMIF(詳細表!$C$10:$C$116,'結果表（37部門）'!$B15,詳細表!AA$10:AA$116)</f>
        <v>0</v>
      </c>
    </row>
    <row r="16" spans="2:18" x14ac:dyDescent="0.15">
      <c r="B16" s="46" t="s">
        <v>244</v>
      </c>
      <c r="C16" s="47" t="s">
        <v>417</v>
      </c>
      <c r="D16" s="158">
        <f>SUMIF(詳細表!$C$10:$C$116,'結果表（37部門）'!$B16,詳細表!J$10:J$116)</f>
        <v>0</v>
      </c>
      <c r="E16" s="158">
        <f>SUMIF(詳細表!$C$10:$C$116,'結果表（37部門）'!$B16,詳細表!K$10:K$116)</f>
        <v>0</v>
      </c>
      <c r="F16" s="158">
        <f>SUMIF(詳細表!$C$10:$C$116,'結果表（37部門）'!$B16,詳細表!L$10:L$116)</f>
        <v>0</v>
      </c>
      <c r="G16" s="158">
        <f>SUMIF(詳細表!$C$10:$C$116,'結果表（37部門）'!$B16,詳細表!V$10:V$116)</f>
        <v>0</v>
      </c>
      <c r="H16" s="158">
        <f>SUMIF(詳細表!$C$10:$C$116,'結果表（37部門）'!$B16,詳細表!Y$10:Y$116)</f>
        <v>0</v>
      </c>
      <c r="I16" s="158">
        <f>SUMIF(詳細表!$C$10:$C$116,'結果表（37部門）'!$B16,詳細表!P$10:P$116)</f>
        <v>0</v>
      </c>
      <c r="J16" s="158">
        <f>SUMIF(詳細表!$C$10:$C$116,'結果表（37部門）'!$B16,詳細表!Q$10:Q$116)</f>
        <v>0</v>
      </c>
      <c r="K16" s="158">
        <f>SUMIF(詳細表!$C$10:$C$116,'結果表（37部門）'!$B16,詳細表!R$10:R$116)</f>
        <v>0</v>
      </c>
      <c r="L16" s="158">
        <f>SUMIF(詳細表!$C$10:$C$116,'結果表（37部門）'!$B16,詳細表!W$10:W$116)</f>
        <v>0</v>
      </c>
      <c r="M16" s="158">
        <f>SUMIF(詳細表!$C$10:$C$116,'結果表（37部門）'!$B16,詳細表!Z$10:Z$116)</f>
        <v>0</v>
      </c>
      <c r="N16" s="158">
        <f>SUMIF(詳細表!$C$10:$C$116,'結果表（37部門）'!$B16,詳細表!S$10:S$116)</f>
        <v>0</v>
      </c>
      <c r="O16" s="158">
        <f>SUMIF(詳細表!$C$10:$C$116,'結果表（37部門）'!$B16,詳細表!T$10:T$116)</f>
        <v>0</v>
      </c>
      <c r="P16" s="158">
        <f>SUMIF(詳細表!$C$10:$C$116,'結果表（37部門）'!$B16,詳細表!U$10:U$116)</f>
        <v>0</v>
      </c>
      <c r="Q16" s="158">
        <f>SUMIF(詳細表!$C$10:$C$116,'結果表（37部門）'!$B16,詳細表!X$10:X$116)</f>
        <v>0</v>
      </c>
      <c r="R16" s="158">
        <f>SUMIF(詳細表!$C$10:$C$116,'結果表（37部門）'!$B16,詳細表!AA$10:AA$116)</f>
        <v>0</v>
      </c>
    </row>
    <row r="17" spans="2:18" x14ac:dyDescent="0.15">
      <c r="B17" s="36" t="s">
        <v>245</v>
      </c>
      <c r="C17" s="37" t="s">
        <v>418</v>
      </c>
      <c r="D17" s="158">
        <f>SUMIF(詳細表!$C$10:$C$116,'結果表（37部門）'!$B17,詳細表!J$10:J$116)</f>
        <v>0</v>
      </c>
      <c r="E17" s="158">
        <f>SUMIF(詳細表!$C$10:$C$116,'結果表（37部門）'!$B17,詳細表!K$10:K$116)</f>
        <v>0</v>
      </c>
      <c r="F17" s="158">
        <f>SUMIF(詳細表!$C$10:$C$116,'結果表（37部門）'!$B17,詳細表!L$10:L$116)</f>
        <v>0</v>
      </c>
      <c r="G17" s="158">
        <f>SUMIF(詳細表!$C$10:$C$116,'結果表（37部門）'!$B17,詳細表!V$10:V$116)</f>
        <v>0</v>
      </c>
      <c r="H17" s="158">
        <f>SUMIF(詳細表!$C$10:$C$116,'結果表（37部門）'!$B17,詳細表!Y$10:Y$116)</f>
        <v>0</v>
      </c>
      <c r="I17" s="158">
        <f>SUMIF(詳細表!$C$10:$C$116,'結果表（37部門）'!$B17,詳細表!P$10:P$116)</f>
        <v>0</v>
      </c>
      <c r="J17" s="158">
        <f>SUMIF(詳細表!$C$10:$C$116,'結果表（37部門）'!$B17,詳細表!Q$10:Q$116)</f>
        <v>0</v>
      </c>
      <c r="K17" s="158">
        <f>SUMIF(詳細表!$C$10:$C$116,'結果表（37部門）'!$B17,詳細表!R$10:R$116)</f>
        <v>0</v>
      </c>
      <c r="L17" s="158">
        <f>SUMIF(詳細表!$C$10:$C$116,'結果表（37部門）'!$B17,詳細表!W$10:W$116)</f>
        <v>0</v>
      </c>
      <c r="M17" s="158">
        <f>SUMIF(詳細表!$C$10:$C$116,'結果表（37部門）'!$B17,詳細表!Z$10:Z$116)</f>
        <v>0</v>
      </c>
      <c r="N17" s="158">
        <f>SUMIF(詳細表!$C$10:$C$116,'結果表（37部門）'!$B17,詳細表!S$10:S$116)</f>
        <v>0</v>
      </c>
      <c r="O17" s="158">
        <f>SUMIF(詳細表!$C$10:$C$116,'結果表（37部門）'!$B17,詳細表!T$10:T$116)</f>
        <v>0</v>
      </c>
      <c r="P17" s="158">
        <f>SUMIF(詳細表!$C$10:$C$116,'結果表（37部門）'!$B17,詳細表!U$10:U$116)</f>
        <v>0</v>
      </c>
      <c r="Q17" s="158">
        <f>SUMIF(詳細表!$C$10:$C$116,'結果表（37部門）'!$B17,詳細表!X$10:X$116)</f>
        <v>0</v>
      </c>
      <c r="R17" s="158">
        <f>SUMIF(詳細表!$C$10:$C$116,'結果表（37部門）'!$B17,詳細表!AA$10:AA$116)</f>
        <v>0</v>
      </c>
    </row>
    <row r="18" spans="2:18" x14ac:dyDescent="0.15">
      <c r="B18" s="36" t="s">
        <v>246</v>
      </c>
      <c r="C18" s="37" t="s">
        <v>411</v>
      </c>
      <c r="D18" s="158">
        <f>SUMIF(詳細表!$C$10:$C$116,'結果表（37部門）'!$B18,詳細表!J$10:J$116)</f>
        <v>0</v>
      </c>
      <c r="E18" s="158">
        <f>SUMIF(詳細表!$C$10:$C$116,'結果表（37部門）'!$B18,詳細表!K$10:K$116)</f>
        <v>0</v>
      </c>
      <c r="F18" s="158">
        <f>SUMIF(詳細表!$C$10:$C$116,'結果表（37部門）'!$B18,詳細表!L$10:L$116)</f>
        <v>0</v>
      </c>
      <c r="G18" s="158">
        <f>SUMIF(詳細表!$C$10:$C$116,'結果表（37部門）'!$B18,詳細表!V$10:V$116)</f>
        <v>0</v>
      </c>
      <c r="H18" s="158">
        <f>SUMIF(詳細表!$C$10:$C$116,'結果表（37部門）'!$B18,詳細表!Y$10:Y$116)</f>
        <v>0</v>
      </c>
      <c r="I18" s="158">
        <f>SUMIF(詳細表!$C$10:$C$116,'結果表（37部門）'!$B18,詳細表!P$10:P$116)</f>
        <v>0</v>
      </c>
      <c r="J18" s="158">
        <f>SUMIF(詳細表!$C$10:$C$116,'結果表（37部門）'!$B18,詳細表!Q$10:Q$116)</f>
        <v>0</v>
      </c>
      <c r="K18" s="158">
        <f>SUMIF(詳細表!$C$10:$C$116,'結果表（37部門）'!$B18,詳細表!R$10:R$116)</f>
        <v>0</v>
      </c>
      <c r="L18" s="158">
        <f>SUMIF(詳細表!$C$10:$C$116,'結果表（37部門）'!$B18,詳細表!W$10:W$116)</f>
        <v>0</v>
      </c>
      <c r="M18" s="158">
        <f>SUMIF(詳細表!$C$10:$C$116,'結果表（37部門）'!$B18,詳細表!Z$10:Z$116)</f>
        <v>0</v>
      </c>
      <c r="N18" s="158">
        <f>SUMIF(詳細表!$C$10:$C$116,'結果表（37部門）'!$B18,詳細表!S$10:S$116)</f>
        <v>0</v>
      </c>
      <c r="O18" s="158">
        <f>SUMIF(詳細表!$C$10:$C$116,'結果表（37部門）'!$B18,詳細表!T$10:T$116)</f>
        <v>0</v>
      </c>
      <c r="P18" s="158">
        <f>SUMIF(詳細表!$C$10:$C$116,'結果表（37部門）'!$B18,詳細表!U$10:U$116)</f>
        <v>0</v>
      </c>
      <c r="Q18" s="158">
        <f>SUMIF(詳細表!$C$10:$C$116,'結果表（37部門）'!$B18,詳細表!X$10:X$116)</f>
        <v>0</v>
      </c>
      <c r="R18" s="158">
        <f>SUMIF(詳細表!$C$10:$C$116,'結果表（37部門）'!$B18,詳細表!AA$10:AA$116)</f>
        <v>0</v>
      </c>
    </row>
    <row r="19" spans="2:18" x14ac:dyDescent="0.15">
      <c r="B19" s="36" t="s">
        <v>247</v>
      </c>
      <c r="C19" s="37" t="s">
        <v>419</v>
      </c>
      <c r="D19" s="158">
        <f>SUMIF(詳細表!$C$10:$C$116,'結果表（37部門）'!$B19,詳細表!J$10:J$116)</f>
        <v>0</v>
      </c>
      <c r="E19" s="158">
        <f>SUMIF(詳細表!$C$10:$C$116,'結果表（37部門）'!$B19,詳細表!K$10:K$116)</f>
        <v>0</v>
      </c>
      <c r="F19" s="158">
        <f>SUMIF(詳細表!$C$10:$C$116,'結果表（37部門）'!$B19,詳細表!L$10:L$116)</f>
        <v>0</v>
      </c>
      <c r="G19" s="158">
        <f>SUMIF(詳細表!$C$10:$C$116,'結果表（37部門）'!$B19,詳細表!V$10:V$116)</f>
        <v>0</v>
      </c>
      <c r="H19" s="158">
        <f>SUMIF(詳細表!$C$10:$C$116,'結果表（37部門）'!$B19,詳細表!Y$10:Y$116)</f>
        <v>0</v>
      </c>
      <c r="I19" s="158">
        <f>SUMIF(詳細表!$C$10:$C$116,'結果表（37部門）'!$B19,詳細表!P$10:P$116)</f>
        <v>0</v>
      </c>
      <c r="J19" s="158">
        <f>SUMIF(詳細表!$C$10:$C$116,'結果表（37部門）'!$B19,詳細表!Q$10:Q$116)</f>
        <v>0</v>
      </c>
      <c r="K19" s="158">
        <f>SUMIF(詳細表!$C$10:$C$116,'結果表（37部門）'!$B19,詳細表!R$10:R$116)</f>
        <v>0</v>
      </c>
      <c r="L19" s="158">
        <f>SUMIF(詳細表!$C$10:$C$116,'結果表（37部門）'!$B19,詳細表!W$10:W$116)</f>
        <v>0</v>
      </c>
      <c r="M19" s="158">
        <f>SUMIF(詳細表!$C$10:$C$116,'結果表（37部門）'!$B19,詳細表!Z$10:Z$116)</f>
        <v>0</v>
      </c>
      <c r="N19" s="158">
        <f>SUMIF(詳細表!$C$10:$C$116,'結果表（37部門）'!$B19,詳細表!S$10:S$116)</f>
        <v>0</v>
      </c>
      <c r="O19" s="158">
        <f>SUMIF(詳細表!$C$10:$C$116,'結果表（37部門）'!$B19,詳細表!T$10:T$116)</f>
        <v>0</v>
      </c>
      <c r="P19" s="158">
        <f>SUMIF(詳細表!$C$10:$C$116,'結果表（37部門）'!$B19,詳細表!U$10:U$116)</f>
        <v>0</v>
      </c>
      <c r="Q19" s="158">
        <f>SUMIF(詳細表!$C$10:$C$116,'結果表（37部門）'!$B19,詳細表!X$10:X$116)</f>
        <v>0</v>
      </c>
      <c r="R19" s="158">
        <f>SUMIF(詳細表!$C$10:$C$116,'結果表（37部門）'!$B19,詳細表!AA$10:AA$116)</f>
        <v>0</v>
      </c>
    </row>
    <row r="20" spans="2:18" x14ac:dyDescent="0.15">
      <c r="B20" s="49" t="s">
        <v>248</v>
      </c>
      <c r="C20" s="50" t="s">
        <v>420</v>
      </c>
      <c r="D20" s="164">
        <f>SUMIF(詳細表!$C$10:$C$116,'結果表（37部門）'!$B20,詳細表!J$10:J$116)</f>
        <v>0</v>
      </c>
      <c r="E20" s="164">
        <f>SUMIF(詳細表!$C$10:$C$116,'結果表（37部門）'!$B20,詳細表!K$10:K$116)</f>
        <v>0</v>
      </c>
      <c r="F20" s="164">
        <f>SUMIF(詳細表!$C$10:$C$116,'結果表（37部門）'!$B20,詳細表!L$10:L$116)</f>
        <v>0</v>
      </c>
      <c r="G20" s="164">
        <f>SUMIF(詳細表!$C$10:$C$116,'結果表（37部門）'!$B20,詳細表!V$10:V$116)</f>
        <v>0</v>
      </c>
      <c r="H20" s="164">
        <f>SUMIF(詳細表!$C$10:$C$116,'結果表（37部門）'!$B20,詳細表!Y$10:Y$116)</f>
        <v>0</v>
      </c>
      <c r="I20" s="164">
        <f>SUMIF(詳細表!$C$10:$C$116,'結果表（37部門）'!$B20,詳細表!P$10:P$116)</f>
        <v>0</v>
      </c>
      <c r="J20" s="164">
        <f>SUMIF(詳細表!$C$10:$C$116,'結果表（37部門）'!$B20,詳細表!Q$10:Q$116)</f>
        <v>0</v>
      </c>
      <c r="K20" s="164">
        <f>SUMIF(詳細表!$C$10:$C$116,'結果表（37部門）'!$B20,詳細表!R$10:R$116)</f>
        <v>0</v>
      </c>
      <c r="L20" s="164">
        <f>SUMIF(詳細表!$C$10:$C$116,'結果表（37部門）'!$B20,詳細表!W$10:W$116)</f>
        <v>0</v>
      </c>
      <c r="M20" s="164">
        <f>SUMIF(詳細表!$C$10:$C$116,'結果表（37部門）'!$B20,詳細表!Z$10:Z$116)</f>
        <v>0</v>
      </c>
      <c r="N20" s="164">
        <f>SUMIF(詳細表!$C$10:$C$116,'結果表（37部門）'!$B20,詳細表!S$10:S$116)</f>
        <v>0</v>
      </c>
      <c r="O20" s="164">
        <f>SUMIF(詳細表!$C$10:$C$116,'結果表（37部門）'!$B20,詳細表!T$10:T$116)</f>
        <v>0</v>
      </c>
      <c r="P20" s="164">
        <f>SUMIF(詳細表!$C$10:$C$116,'結果表（37部門）'!$B20,詳細表!U$10:U$116)</f>
        <v>0</v>
      </c>
      <c r="Q20" s="164">
        <f>SUMIF(詳細表!$C$10:$C$116,'結果表（37部門）'!$B20,詳細表!X$10:X$116)</f>
        <v>0</v>
      </c>
      <c r="R20" s="164">
        <f>SUMIF(詳細表!$C$10:$C$116,'結果表（37部門）'!$B20,詳細表!AA$10:AA$116)</f>
        <v>0</v>
      </c>
    </row>
    <row r="21" spans="2:18" x14ac:dyDescent="0.15">
      <c r="B21" s="36" t="s">
        <v>249</v>
      </c>
      <c r="C21" s="37" t="s">
        <v>421</v>
      </c>
      <c r="D21" s="158">
        <f>SUMIF(詳細表!$C$10:$C$116,'結果表（37部門）'!$B21,詳細表!J$10:J$116)</f>
        <v>0</v>
      </c>
      <c r="E21" s="158">
        <f>SUMIF(詳細表!$C$10:$C$116,'結果表（37部門）'!$B21,詳細表!K$10:K$116)</f>
        <v>0</v>
      </c>
      <c r="F21" s="158">
        <f>SUMIF(詳細表!$C$10:$C$116,'結果表（37部門）'!$B21,詳細表!L$10:L$116)</f>
        <v>0</v>
      </c>
      <c r="G21" s="158">
        <f>SUMIF(詳細表!$C$10:$C$116,'結果表（37部門）'!$B21,詳細表!V$10:V$116)</f>
        <v>0</v>
      </c>
      <c r="H21" s="158">
        <f>SUMIF(詳細表!$C$10:$C$116,'結果表（37部門）'!$B21,詳細表!Y$10:Y$116)</f>
        <v>0</v>
      </c>
      <c r="I21" s="158">
        <f>SUMIF(詳細表!$C$10:$C$116,'結果表（37部門）'!$B21,詳細表!P$10:P$116)</f>
        <v>0</v>
      </c>
      <c r="J21" s="158">
        <f>SUMIF(詳細表!$C$10:$C$116,'結果表（37部門）'!$B21,詳細表!Q$10:Q$116)</f>
        <v>0</v>
      </c>
      <c r="K21" s="158">
        <f>SUMIF(詳細表!$C$10:$C$116,'結果表（37部門）'!$B21,詳細表!R$10:R$116)</f>
        <v>0</v>
      </c>
      <c r="L21" s="158">
        <f>SUMIF(詳細表!$C$10:$C$116,'結果表（37部門）'!$B21,詳細表!W$10:W$116)</f>
        <v>0</v>
      </c>
      <c r="M21" s="158">
        <f>SUMIF(詳細表!$C$10:$C$116,'結果表（37部門）'!$B21,詳細表!Z$10:Z$116)</f>
        <v>0</v>
      </c>
      <c r="N21" s="158">
        <f>SUMIF(詳細表!$C$10:$C$116,'結果表（37部門）'!$B21,詳細表!S$10:S$116)</f>
        <v>0</v>
      </c>
      <c r="O21" s="158">
        <f>SUMIF(詳細表!$C$10:$C$116,'結果表（37部門）'!$B21,詳細表!T$10:T$116)</f>
        <v>0</v>
      </c>
      <c r="P21" s="158">
        <f>SUMIF(詳細表!$C$10:$C$116,'結果表（37部門）'!$B21,詳細表!U$10:U$116)</f>
        <v>0</v>
      </c>
      <c r="Q21" s="158">
        <f>SUMIF(詳細表!$C$10:$C$116,'結果表（37部門）'!$B21,詳細表!X$10:X$116)</f>
        <v>0</v>
      </c>
      <c r="R21" s="158">
        <f>SUMIF(詳細表!$C$10:$C$116,'結果表（37部門）'!$B21,詳細表!AA$10:AA$116)</f>
        <v>0</v>
      </c>
    </row>
    <row r="22" spans="2:18" x14ac:dyDescent="0.15">
      <c r="B22" s="36" t="s">
        <v>250</v>
      </c>
      <c r="C22" s="37" t="s">
        <v>422</v>
      </c>
      <c r="D22" s="158">
        <f>SUMIF(詳細表!$C$10:$C$116,'結果表（37部門）'!$B22,詳細表!J$10:J$116)</f>
        <v>0</v>
      </c>
      <c r="E22" s="158">
        <f>SUMIF(詳細表!$C$10:$C$116,'結果表（37部門）'!$B22,詳細表!K$10:K$116)</f>
        <v>0</v>
      </c>
      <c r="F22" s="158">
        <f>SUMIF(詳細表!$C$10:$C$116,'結果表（37部門）'!$B22,詳細表!L$10:L$116)</f>
        <v>0</v>
      </c>
      <c r="G22" s="158">
        <f>SUMIF(詳細表!$C$10:$C$116,'結果表（37部門）'!$B22,詳細表!V$10:V$116)</f>
        <v>0</v>
      </c>
      <c r="H22" s="158">
        <f>SUMIF(詳細表!$C$10:$C$116,'結果表（37部門）'!$B22,詳細表!Y$10:Y$116)</f>
        <v>0</v>
      </c>
      <c r="I22" s="158">
        <f>SUMIF(詳細表!$C$10:$C$116,'結果表（37部門）'!$B22,詳細表!P$10:P$116)</f>
        <v>0</v>
      </c>
      <c r="J22" s="158">
        <f>SUMIF(詳細表!$C$10:$C$116,'結果表（37部門）'!$B22,詳細表!Q$10:Q$116)</f>
        <v>0</v>
      </c>
      <c r="K22" s="158">
        <f>SUMIF(詳細表!$C$10:$C$116,'結果表（37部門）'!$B22,詳細表!R$10:R$116)</f>
        <v>0</v>
      </c>
      <c r="L22" s="158">
        <f>SUMIF(詳細表!$C$10:$C$116,'結果表（37部門）'!$B22,詳細表!W$10:W$116)</f>
        <v>0</v>
      </c>
      <c r="M22" s="158">
        <f>SUMIF(詳細表!$C$10:$C$116,'結果表（37部門）'!$B22,詳細表!Z$10:Z$116)</f>
        <v>0</v>
      </c>
      <c r="N22" s="158">
        <f>SUMIF(詳細表!$C$10:$C$116,'結果表（37部門）'!$B22,詳細表!S$10:S$116)</f>
        <v>0</v>
      </c>
      <c r="O22" s="158">
        <f>SUMIF(詳細表!$C$10:$C$116,'結果表（37部門）'!$B22,詳細表!T$10:T$116)</f>
        <v>0</v>
      </c>
      <c r="P22" s="158">
        <f>SUMIF(詳細表!$C$10:$C$116,'結果表（37部門）'!$B22,詳細表!U$10:U$116)</f>
        <v>0</v>
      </c>
      <c r="Q22" s="158">
        <f>SUMIF(詳細表!$C$10:$C$116,'結果表（37部門）'!$B22,詳細表!X$10:X$116)</f>
        <v>0</v>
      </c>
      <c r="R22" s="158">
        <f>SUMIF(詳細表!$C$10:$C$116,'結果表（37部門）'!$B22,詳細表!AA$10:AA$116)</f>
        <v>0</v>
      </c>
    </row>
    <row r="23" spans="2:18" x14ac:dyDescent="0.15">
      <c r="B23" s="36" t="s">
        <v>251</v>
      </c>
      <c r="C23" s="37" t="s">
        <v>373</v>
      </c>
      <c r="D23" s="158">
        <f>SUMIF(詳細表!$C$10:$C$116,'結果表（37部門）'!$B23,詳細表!J$10:J$116)</f>
        <v>0</v>
      </c>
      <c r="E23" s="158">
        <f>SUMIF(詳細表!$C$10:$C$116,'結果表（37部門）'!$B23,詳細表!K$10:K$116)</f>
        <v>0</v>
      </c>
      <c r="F23" s="158">
        <f>SUMIF(詳細表!$C$10:$C$116,'結果表（37部門）'!$B23,詳細表!L$10:L$116)</f>
        <v>0</v>
      </c>
      <c r="G23" s="158">
        <f>SUMIF(詳細表!$C$10:$C$116,'結果表（37部門）'!$B23,詳細表!V$10:V$116)</f>
        <v>0</v>
      </c>
      <c r="H23" s="158">
        <f>SUMIF(詳細表!$C$10:$C$116,'結果表（37部門）'!$B23,詳細表!Y$10:Y$116)</f>
        <v>0</v>
      </c>
      <c r="I23" s="158">
        <f>SUMIF(詳細表!$C$10:$C$116,'結果表（37部門）'!$B23,詳細表!P$10:P$116)</f>
        <v>0</v>
      </c>
      <c r="J23" s="158">
        <f>SUMIF(詳細表!$C$10:$C$116,'結果表（37部門）'!$B23,詳細表!Q$10:Q$116)</f>
        <v>0</v>
      </c>
      <c r="K23" s="158">
        <f>SUMIF(詳細表!$C$10:$C$116,'結果表（37部門）'!$B23,詳細表!R$10:R$116)</f>
        <v>0</v>
      </c>
      <c r="L23" s="158">
        <f>SUMIF(詳細表!$C$10:$C$116,'結果表（37部門）'!$B23,詳細表!W$10:W$116)</f>
        <v>0</v>
      </c>
      <c r="M23" s="158">
        <f>SUMIF(詳細表!$C$10:$C$116,'結果表（37部門）'!$B23,詳細表!Z$10:Z$116)</f>
        <v>0</v>
      </c>
      <c r="N23" s="158">
        <f>SUMIF(詳細表!$C$10:$C$116,'結果表（37部門）'!$B23,詳細表!S$10:S$116)</f>
        <v>0</v>
      </c>
      <c r="O23" s="158">
        <f>SUMIF(詳細表!$C$10:$C$116,'結果表（37部門）'!$B23,詳細表!T$10:T$116)</f>
        <v>0</v>
      </c>
      <c r="P23" s="158">
        <f>SUMIF(詳細表!$C$10:$C$116,'結果表（37部門）'!$B23,詳細表!U$10:U$116)</f>
        <v>0</v>
      </c>
      <c r="Q23" s="158">
        <f>SUMIF(詳細表!$C$10:$C$116,'結果表（37部門）'!$B23,詳細表!X$10:X$116)</f>
        <v>0</v>
      </c>
      <c r="R23" s="158">
        <f>SUMIF(詳細表!$C$10:$C$116,'結果表（37部門）'!$B23,詳細表!AA$10:AA$116)</f>
        <v>0</v>
      </c>
    </row>
    <row r="24" spans="2:18" x14ac:dyDescent="0.15">
      <c r="B24" s="36" t="s">
        <v>252</v>
      </c>
      <c r="C24" s="37" t="s">
        <v>374</v>
      </c>
      <c r="D24" s="158">
        <f>SUMIF(詳細表!$C$10:$C$116,'結果表（37部門）'!$B24,詳細表!J$10:J$116)</f>
        <v>0</v>
      </c>
      <c r="E24" s="158">
        <f>SUMIF(詳細表!$C$10:$C$116,'結果表（37部門）'!$B24,詳細表!K$10:K$116)</f>
        <v>0</v>
      </c>
      <c r="F24" s="158">
        <f>SUMIF(詳細表!$C$10:$C$116,'結果表（37部門）'!$B24,詳細表!L$10:L$116)</f>
        <v>0</v>
      </c>
      <c r="G24" s="158">
        <f>SUMIF(詳細表!$C$10:$C$116,'結果表（37部門）'!$B24,詳細表!V$10:V$116)</f>
        <v>0</v>
      </c>
      <c r="H24" s="158">
        <f>SUMIF(詳細表!$C$10:$C$116,'結果表（37部門）'!$B24,詳細表!Y$10:Y$116)</f>
        <v>0</v>
      </c>
      <c r="I24" s="158">
        <f>SUMIF(詳細表!$C$10:$C$116,'結果表（37部門）'!$B24,詳細表!P$10:P$116)</f>
        <v>0</v>
      </c>
      <c r="J24" s="158">
        <f>SUMIF(詳細表!$C$10:$C$116,'結果表（37部門）'!$B24,詳細表!Q$10:Q$116)</f>
        <v>0</v>
      </c>
      <c r="K24" s="158">
        <f>SUMIF(詳細表!$C$10:$C$116,'結果表（37部門）'!$B24,詳細表!R$10:R$116)</f>
        <v>0</v>
      </c>
      <c r="L24" s="158">
        <f>SUMIF(詳細表!$C$10:$C$116,'結果表（37部門）'!$B24,詳細表!W$10:W$116)</f>
        <v>0</v>
      </c>
      <c r="M24" s="158">
        <f>SUMIF(詳細表!$C$10:$C$116,'結果表（37部門）'!$B24,詳細表!Z$10:Z$116)</f>
        <v>0</v>
      </c>
      <c r="N24" s="158">
        <f>SUMIF(詳細表!$C$10:$C$116,'結果表（37部門）'!$B24,詳細表!S$10:S$116)</f>
        <v>0</v>
      </c>
      <c r="O24" s="158">
        <f>SUMIF(詳細表!$C$10:$C$116,'結果表（37部門）'!$B24,詳細表!T$10:T$116)</f>
        <v>0</v>
      </c>
      <c r="P24" s="158">
        <f>SUMIF(詳細表!$C$10:$C$116,'結果表（37部門）'!$B24,詳細表!U$10:U$116)</f>
        <v>0</v>
      </c>
      <c r="Q24" s="158">
        <f>SUMIF(詳細表!$C$10:$C$116,'結果表（37部門）'!$B24,詳細表!X$10:X$116)</f>
        <v>0</v>
      </c>
      <c r="R24" s="158">
        <f>SUMIF(詳細表!$C$10:$C$116,'結果表（37部門）'!$B24,詳細表!AA$10:AA$116)</f>
        <v>0</v>
      </c>
    </row>
    <row r="25" spans="2:18" x14ac:dyDescent="0.15">
      <c r="B25" s="36" t="s">
        <v>253</v>
      </c>
      <c r="C25" s="37" t="s">
        <v>375</v>
      </c>
      <c r="D25" s="164">
        <f>SUMIF(詳細表!$C$10:$C$116,'結果表（37部門）'!$B25,詳細表!J$10:J$116)</f>
        <v>0</v>
      </c>
      <c r="E25" s="164">
        <f>SUMIF(詳細表!$C$10:$C$116,'結果表（37部門）'!$B25,詳細表!K$10:K$116)</f>
        <v>0</v>
      </c>
      <c r="F25" s="164">
        <f>SUMIF(詳細表!$C$10:$C$116,'結果表（37部門）'!$B25,詳細表!L$10:L$116)</f>
        <v>0</v>
      </c>
      <c r="G25" s="164">
        <f>SUMIF(詳細表!$C$10:$C$116,'結果表（37部門）'!$B25,詳細表!V$10:V$116)</f>
        <v>0</v>
      </c>
      <c r="H25" s="164">
        <f>SUMIF(詳細表!$C$10:$C$116,'結果表（37部門）'!$B25,詳細表!Y$10:Y$116)</f>
        <v>0</v>
      </c>
      <c r="I25" s="164">
        <f>SUMIF(詳細表!$C$10:$C$116,'結果表（37部門）'!$B25,詳細表!P$10:P$116)</f>
        <v>0</v>
      </c>
      <c r="J25" s="164">
        <f>SUMIF(詳細表!$C$10:$C$116,'結果表（37部門）'!$B25,詳細表!Q$10:Q$116)</f>
        <v>0</v>
      </c>
      <c r="K25" s="164">
        <f>SUMIF(詳細表!$C$10:$C$116,'結果表（37部門）'!$B25,詳細表!R$10:R$116)</f>
        <v>0</v>
      </c>
      <c r="L25" s="164">
        <f>SUMIF(詳細表!$C$10:$C$116,'結果表（37部門）'!$B25,詳細表!W$10:W$116)</f>
        <v>0</v>
      </c>
      <c r="M25" s="164">
        <f>SUMIF(詳細表!$C$10:$C$116,'結果表（37部門）'!$B25,詳細表!Z$10:Z$116)</f>
        <v>0</v>
      </c>
      <c r="N25" s="164">
        <f>SUMIF(詳細表!$C$10:$C$116,'結果表（37部門）'!$B25,詳細表!S$10:S$116)</f>
        <v>0</v>
      </c>
      <c r="O25" s="164">
        <f>SUMIF(詳細表!$C$10:$C$116,'結果表（37部門）'!$B25,詳細表!T$10:T$116)</f>
        <v>0</v>
      </c>
      <c r="P25" s="164">
        <f>SUMIF(詳細表!$C$10:$C$116,'結果表（37部門）'!$B25,詳細表!U$10:U$116)</f>
        <v>0</v>
      </c>
      <c r="Q25" s="164">
        <f>SUMIF(詳細表!$C$10:$C$116,'結果表（37部門）'!$B25,詳細表!X$10:X$116)</f>
        <v>0</v>
      </c>
      <c r="R25" s="164">
        <f>SUMIF(詳細表!$C$10:$C$116,'結果表（37部門）'!$B25,詳細表!AA$10:AA$116)</f>
        <v>0</v>
      </c>
    </row>
    <row r="26" spans="2:18" x14ac:dyDescent="0.15">
      <c r="B26" s="46" t="s">
        <v>254</v>
      </c>
      <c r="C26" s="47" t="s">
        <v>423</v>
      </c>
      <c r="D26" s="158">
        <f>SUMIF(詳細表!$C$10:$C$116,'結果表（37部門）'!$B26,詳細表!J$10:J$116)</f>
        <v>0</v>
      </c>
      <c r="E26" s="158">
        <f>SUMIF(詳細表!$C$10:$C$116,'結果表（37部門）'!$B26,詳細表!K$10:K$116)</f>
        <v>0</v>
      </c>
      <c r="F26" s="158">
        <f>SUMIF(詳細表!$C$10:$C$116,'結果表（37部門）'!$B26,詳細表!L$10:L$116)</f>
        <v>0</v>
      </c>
      <c r="G26" s="158">
        <f>SUMIF(詳細表!$C$10:$C$116,'結果表（37部門）'!$B26,詳細表!V$10:V$116)</f>
        <v>0</v>
      </c>
      <c r="H26" s="158">
        <f>SUMIF(詳細表!$C$10:$C$116,'結果表（37部門）'!$B26,詳細表!Y$10:Y$116)</f>
        <v>0</v>
      </c>
      <c r="I26" s="158">
        <f>SUMIF(詳細表!$C$10:$C$116,'結果表（37部門）'!$B26,詳細表!P$10:P$116)</f>
        <v>0</v>
      </c>
      <c r="J26" s="158">
        <f>SUMIF(詳細表!$C$10:$C$116,'結果表（37部門）'!$B26,詳細表!Q$10:Q$116)</f>
        <v>0</v>
      </c>
      <c r="K26" s="158">
        <f>SUMIF(詳細表!$C$10:$C$116,'結果表（37部門）'!$B26,詳細表!R$10:R$116)</f>
        <v>0</v>
      </c>
      <c r="L26" s="158">
        <f>SUMIF(詳細表!$C$10:$C$116,'結果表（37部門）'!$B26,詳細表!W$10:W$116)</f>
        <v>0</v>
      </c>
      <c r="M26" s="158">
        <f>SUMIF(詳細表!$C$10:$C$116,'結果表（37部門）'!$B26,詳細表!Z$10:Z$116)</f>
        <v>0</v>
      </c>
      <c r="N26" s="158">
        <f>SUMIF(詳細表!$C$10:$C$116,'結果表（37部門）'!$B26,詳細表!S$10:S$116)</f>
        <v>0</v>
      </c>
      <c r="O26" s="158">
        <f>SUMIF(詳細表!$C$10:$C$116,'結果表（37部門）'!$B26,詳細表!T$10:T$116)</f>
        <v>0</v>
      </c>
      <c r="P26" s="158">
        <f>SUMIF(詳細表!$C$10:$C$116,'結果表（37部門）'!$B26,詳細表!U$10:U$116)</f>
        <v>0</v>
      </c>
      <c r="Q26" s="158">
        <f>SUMIF(詳細表!$C$10:$C$116,'結果表（37部門）'!$B26,詳細表!X$10:X$116)</f>
        <v>0</v>
      </c>
      <c r="R26" s="158">
        <f>SUMIF(詳細表!$C$10:$C$116,'結果表（37部門）'!$B26,詳細表!AA$10:AA$116)</f>
        <v>0</v>
      </c>
    </row>
    <row r="27" spans="2:18" x14ac:dyDescent="0.15">
      <c r="B27" s="36" t="s">
        <v>255</v>
      </c>
      <c r="C27" s="37" t="s">
        <v>424</v>
      </c>
      <c r="D27" s="158">
        <f>SUMIF(詳細表!$C$10:$C$116,'結果表（37部門）'!$B27,詳細表!J$10:J$116)</f>
        <v>0</v>
      </c>
      <c r="E27" s="158">
        <f>SUMIF(詳細表!$C$10:$C$116,'結果表（37部門）'!$B27,詳細表!K$10:K$116)</f>
        <v>0</v>
      </c>
      <c r="F27" s="158">
        <f>SUMIF(詳細表!$C$10:$C$116,'結果表（37部門）'!$B27,詳細表!L$10:L$116)</f>
        <v>0</v>
      </c>
      <c r="G27" s="158">
        <f>SUMIF(詳細表!$C$10:$C$116,'結果表（37部門）'!$B27,詳細表!V$10:V$116)</f>
        <v>0</v>
      </c>
      <c r="H27" s="158">
        <f>SUMIF(詳細表!$C$10:$C$116,'結果表（37部門）'!$B27,詳細表!Y$10:Y$116)</f>
        <v>0</v>
      </c>
      <c r="I27" s="158">
        <f>SUMIF(詳細表!$C$10:$C$116,'結果表（37部門）'!$B27,詳細表!P$10:P$116)</f>
        <v>0</v>
      </c>
      <c r="J27" s="158">
        <f>SUMIF(詳細表!$C$10:$C$116,'結果表（37部門）'!$B27,詳細表!Q$10:Q$116)</f>
        <v>0</v>
      </c>
      <c r="K27" s="158">
        <f>SUMIF(詳細表!$C$10:$C$116,'結果表（37部門）'!$B27,詳細表!R$10:R$116)</f>
        <v>0</v>
      </c>
      <c r="L27" s="158">
        <f>SUMIF(詳細表!$C$10:$C$116,'結果表（37部門）'!$B27,詳細表!W$10:W$116)</f>
        <v>0</v>
      </c>
      <c r="M27" s="158">
        <f>SUMIF(詳細表!$C$10:$C$116,'結果表（37部門）'!$B27,詳細表!Z$10:Z$116)</f>
        <v>0</v>
      </c>
      <c r="N27" s="158">
        <f>SUMIF(詳細表!$C$10:$C$116,'結果表（37部門）'!$B27,詳細表!S$10:S$116)</f>
        <v>0</v>
      </c>
      <c r="O27" s="158">
        <f>SUMIF(詳細表!$C$10:$C$116,'結果表（37部門）'!$B27,詳細表!T$10:T$116)</f>
        <v>0</v>
      </c>
      <c r="P27" s="158">
        <f>SUMIF(詳細表!$C$10:$C$116,'結果表（37部門）'!$B27,詳細表!U$10:U$116)</f>
        <v>0</v>
      </c>
      <c r="Q27" s="158">
        <f>SUMIF(詳細表!$C$10:$C$116,'結果表（37部門）'!$B27,詳細表!X$10:X$116)</f>
        <v>0</v>
      </c>
      <c r="R27" s="158">
        <f>SUMIF(詳細表!$C$10:$C$116,'結果表（37部門）'!$B27,詳細表!AA$10:AA$116)</f>
        <v>0</v>
      </c>
    </row>
    <row r="28" spans="2:18" x14ac:dyDescent="0.15">
      <c r="B28" s="36" t="s">
        <v>256</v>
      </c>
      <c r="C28" s="37" t="s">
        <v>425</v>
      </c>
      <c r="D28" s="158">
        <f>SUMIF(詳細表!$C$10:$C$116,'結果表（37部門）'!$B28,詳細表!J$10:J$116)</f>
        <v>0</v>
      </c>
      <c r="E28" s="158">
        <f>SUMIF(詳細表!$C$10:$C$116,'結果表（37部門）'!$B28,詳細表!K$10:K$116)</f>
        <v>0</v>
      </c>
      <c r="F28" s="158">
        <f>SUMIF(詳細表!$C$10:$C$116,'結果表（37部門）'!$B28,詳細表!L$10:L$116)</f>
        <v>0</v>
      </c>
      <c r="G28" s="158">
        <f>SUMIF(詳細表!$C$10:$C$116,'結果表（37部門）'!$B28,詳細表!V$10:V$116)</f>
        <v>0</v>
      </c>
      <c r="H28" s="158">
        <f>SUMIF(詳細表!$C$10:$C$116,'結果表（37部門）'!$B28,詳細表!Y$10:Y$116)</f>
        <v>0</v>
      </c>
      <c r="I28" s="158">
        <f>SUMIF(詳細表!$C$10:$C$116,'結果表（37部門）'!$B28,詳細表!P$10:P$116)</f>
        <v>0</v>
      </c>
      <c r="J28" s="158">
        <f>SUMIF(詳細表!$C$10:$C$116,'結果表（37部門）'!$B28,詳細表!Q$10:Q$116)</f>
        <v>0</v>
      </c>
      <c r="K28" s="158">
        <f>SUMIF(詳細表!$C$10:$C$116,'結果表（37部門）'!$B28,詳細表!R$10:R$116)</f>
        <v>0</v>
      </c>
      <c r="L28" s="158">
        <f>SUMIF(詳細表!$C$10:$C$116,'結果表（37部門）'!$B28,詳細表!W$10:W$116)</f>
        <v>0</v>
      </c>
      <c r="M28" s="158">
        <f>SUMIF(詳細表!$C$10:$C$116,'結果表（37部門）'!$B28,詳細表!Z$10:Z$116)</f>
        <v>0</v>
      </c>
      <c r="N28" s="158">
        <f>SUMIF(詳細表!$C$10:$C$116,'結果表（37部門）'!$B28,詳細表!S$10:S$116)</f>
        <v>0</v>
      </c>
      <c r="O28" s="158">
        <f>SUMIF(詳細表!$C$10:$C$116,'結果表（37部門）'!$B28,詳細表!T$10:T$116)</f>
        <v>0</v>
      </c>
      <c r="P28" s="158">
        <f>SUMIF(詳細表!$C$10:$C$116,'結果表（37部門）'!$B28,詳細表!U$10:U$116)</f>
        <v>0</v>
      </c>
      <c r="Q28" s="158">
        <f>SUMIF(詳細表!$C$10:$C$116,'結果表（37部門）'!$B28,詳細表!X$10:X$116)</f>
        <v>0</v>
      </c>
      <c r="R28" s="158">
        <f>SUMIF(詳細表!$C$10:$C$116,'結果表（37部門）'!$B28,詳細表!AA$10:AA$116)</f>
        <v>0</v>
      </c>
    </row>
    <row r="29" spans="2:18" x14ac:dyDescent="0.15">
      <c r="B29" s="36" t="s">
        <v>257</v>
      </c>
      <c r="C29" s="37" t="s">
        <v>426</v>
      </c>
      <c r="D29" s="158">
        <f>SUMIF(詳細表!$C$10:$C$116,'結果表（37部門）'!$B29,詳細表!J$10:J$116)</f>
        <v>0</v>
      </c>
      <c r="E29" s="158">
        <f>SUMIF(詳細表!$C$10:$C$116,'結果表（37部門）'!$B29,詳細表!K$10:K$116)</f>
        <v>0</v>
      </c>
      <c r="F29" s="158">
        <f>SUMIF(詳細表!$C$10:$C$116,'結果表（37部門）'!$B29,詳細表!L$10:L$116)</f>
        <v>0</v>
      </c>
      <c r="G29" s="158">
        <f>SUMIF(詳細表!$C$10:$C$116,'結果表（37部門）'!$B29,詳細表!V$10:V$116)</f>
        <v>0</v>
      </c>
      <c r="H29" s="158">
        <f>SUMIF(詳細表!$C$10:$C$116,'結果表（37部門）'!$B29,詳細表!Y$10:Y$116)</f>
        <v>0</v>
      </c>
      <c r="I29" s="158">
        <f>SUMIF(詳細表!$C$10:$C$116,'結果表（37部門）'!$B29,詳細表!P$10:P$116)</f>
        <v>0</v>
      </c>
      <c r="J29" s="158">
        <f>SUMIF(詳細表!$C$10:$C$116,'結果表（37部門）'!$B29,詳細表!Q$10:Q$116)</f>
        <v>0</v>
      </c>
      <c r="K29" s="158">
        <f>SUMIF(詳細表!$C$10:$C$116,'結果表（37部門）'!$B29,詳細表!R$10:R$116)</f>
        <v>0</v>
      </c>
      <c r="L29" s="158">
        <f>SUMIF(詳細表!$C$10:$C$116,'結果表（37部門）'!$B29,詳細表!W$10:W$116)</f>
        <v>0</v>
      </c>
      <c r="M29" s="158">
        <f>SUMIF(詳細表!$C$10:$C$116,'結果表（37部門）'!$B29,詳細表!Z$10:Z$116)</f>
        <v>0</v>
      </c>
      <c r="N29" s="158">
        <f>SUMIF(詳細表!$C$10:$C$116,'結果表（37部門）'!$B29,詳細表!S$10:S$116)</f>
        <v>0</v>
      </c>
      <c r="O29" s="158">
        <f>SUMIF(詳細表!$C$10:$C$116,'結果表（37部門）'!$B29,詳細表!T$10:T$116)</f>
        <v>0</v>
      </c>
      <c r="P29" s="158">
        <f>SUMIF(詳細表!$C$10:$C$116,'結果表（37部門）'!$B29,詳細表!U$10:U$116)</f>
        <v>0</v>
      </c>
      <c r="Q29" s="158">
        <f>SUMIF(詳細表!$C$10:$C$116,'結果表（37部門）'!$B29,詳細表!X$10:X$116)</f>
        <v>0</v>
      </c>
      <c r="R29" s="158">
        <f>SUMIF(詳細表!$C$10:$C$116,'結果表（37部門）'!$B29,詳細表!AA$10:AA$116)</f>
        <v>0</v>
      </c>
    </row>
    <row r="30" spans="2:18" x14ac:dyDescent="0.15">
      <c r="B30" s="49" t="s">
        <v>258</v>
      </c>
      <c r="C30" s="50" t="s">
        <v>151</v>
      </c>
      <c r="D30" s="164">
        <f>SUMIF(詳細表!$C$10:$C$116,'結果表（37部門）'!$B30,詳細表!J$10:J$116)</f>
        <v>0</v>
      </c>
      <c r="E30" s="164">
        <f>SUMIF(詳細表!$C$10:$C$116,'結果表（37部門）'!$B30,詳細表!K$10:K$116)</f>
        <v>0</v>
      </c>
      <c r="F30" s="164">
        <f>SUMIF(詳細表!$C$10:$C$116,'結果表（37部門）'!$B30,詳細表!L$10:L$116)</f>
        <v>0</v>
      </c>
      <c r="G30" s="164">
        <f>SUMIF(詳細表!$C$10:$C$116,'結果表（37部門）'!$B30,詳細表!V$10:V$116)</f>
        <v>0</v>
      </c>
      <c r="H30" s="164">
        <f>SUMIF(詳細表!$C$10:$C$116,'結果表（37部門）'!$B30,詳細表!Y$10:Y$116)</f>
        <v>0</v>
      </c>
      <c r="I30" s="164">
        <f>SUMIF(詳細表!$C$10:$C$116,'結果表（37部門）'!$B30,詳細表!P$10:P$116)</f>
        <v>0</v>
      </c>
      <c r="J30" s="164">
        <f>SUMIF(詳細表!$C$10:$C$116,'結果表（37部門）'!$B30,詳細表!Q$10:Q$116)</f>
        <v>0</v>
      </c>
      <c r="K30" s="164">
        <f>SUMIF(詳細表!$C$10:$C$116,'結果表（37部門）'!$B30,詳細表!R$10:R$116)</f>
        <v>0</v>
      </c>
      <c r="L30" s="164">
        <f>SUMIF(詳細表!$C$10:$C$116,'結果表（37部門）'!$B30,詳細表!W$10:W$116)</f>
        <v>0</v>
      </c>
      <c r="M30" s="164">
        <f>SUMIF(詳細表!$C$10:$C$116,'結果表（37部門）'!$B30,詳細表!Z$10:Z$116)</f>
        <v>0</v>
      </c>
      <c r="N30" s="164">
        <f>SUMIF(詳細表!$C$10:$C$116,'結果表（37部門）'!$B30,詳細表!S$10:S$116)</f>
        <v>0</v>
      </c>
      <c r="O30" s="164">
        <f>SUMIF(詳細表!$C$10:$C$116,'結果表（37部門）'!$B30,詳細表!T$10:T$116)</f>
        <v>0</v>
      </c>
      <c r="P30" s="164">
        <f>SUMIF(詳細表!$C$10:$C$116,'結果表（37部門）'!$B30,詳細表!U$10:U$116)</f>
        <v>0</v>
      </c>
      <c r="Q30" s="164">
        <f>SUMIF(詳細表!$C$10:$C$116,'結果表（37部門）'!$B30,詳細表!X$10:X$116)</f>
        <v>0</v>
      </c>
      <c r="R30" s="164">
        <f>SUMIF(詳細表!$C$10:$C$116,'結果表（37部門）'!$B30,詳細表!AA$10:AA$116)</f>
        <v>0</v>
      </c>
    </row>
    <row r="31" spans="2:18" x14ac:dyDescent="0.15">
      <c r="B31" s="36" t="s">
        <v>259</v>
      </c>
      <c r="C31" s="37" t="s">
        <v>427</v>
      </c>
      <c r="D31" s="158">
        <f>SUMIF(詳細表!$C$10:$C$116,'結果表（37部門）'!$B31,詳細表!J$10:J$116)</f>
        <v>0</v>
      </c>
      <c r="E31" s="158">
        <f>SUMIF(詳細表!$C$10:$C$116,'結果表（37部門）'!$B31,詳細表!K$10:K$116)</f>
        <v>0</v>
      </c>
      <c r="F31" s="158">
        <f>SUMIF(詳細表!$C$10:$C$116,'結果表（37部門）'!$B31,詳細表!L$10:L$116)</f>
        <v>0</v>
      </c>
      <c r="G31" s="158">
        <f>SUMIF(詳細表!$C$10:$C$116,'結果表（37部門）'!$B31,詳細表!V$10:V$116)</f>
        <v>0</v>
      </c>
      <c r="H31" s="158">
        <f>SUMIF(詳細表!$C$10:$C$116,'結果表（37部門）'!$B31,詳細表!Y$10:Y$116)</f>
        <v>0</v>
      </c>
      <c r="I31" s="158">
        <f>SUMIF(詳細表!$C$10:$C$116,'結果表（37部門）'!$B31,詳細表!P$10:P$116)</f>
        <v>0</v>
      </c>
      <c r="J31" s="158">
        <f>SUMIF(詳細表!$C$10:$C$116,'結果表（37部門）'!$B31,詳細表!Q$10:Q$116)</f>
        <v>0</v>
      </c>
      <c r="K31" s="158">
        <f>SUMIF(詳細表!$C$10:$C$116,'結果表（37部門）'!$B31,詳細表!R$10:R$116)</f>
        <v>0</v>
      </c>
      <c r="L31" s="158">
        <f>SUMIF(詳細表!$C$10:$C$116,'結果表（37部門）'!$B31,詳細表!W$10:W$116)</f>
        <v>0</v>
      </c>
      <c r="M31" s="158">
        <f>SUMIF(詳細表!$C$10:$C$116,'結果表（37部門）'!$B31,詳細表!Z$10:Z$116)</f>
        <v>0</v>
      </c>
      <c r="N31" s="158">
        <f>SUMIF(詳細表!$C$10:$C$116,'結果表（37部門）'!$B31,詳細表!S$10:S$116)</f>
        <v>0</v>
      </c>
      <c r="O31" s="158">
        <f>SUMIF(詳細表!$C$10:$C$116,'結果表（37部門）'!$B31,詳細表!T$10:T$116)</f>
        <v>0</v>
      </c>
      <c r="P31" s="158">
        <f>SUMIF(詳細表!$C$10:$C$116,'結果表（37部門）'!$B31,詳細表!U$10:U$116)</f>
        <v>0</v>
      </c>
      <c r="Q31" s="158">
        <f>SUMIF(詳細表!$C$10:$C$116,'結果表（37部門）'!$B31,詳細表!X$10:X$116)</f>
        <v>0</v>
      </c>
      <c r="R31" s="158">
        <f>SUMIF(詳細表!$C$10:$C$116,'結果表（37部門）'!$B31,詳細表!AA$10:AA$116)</f>
        <v>0</v>
      </c>
    </row>
    <row r="32" spans="2:18" x14ac:dyDescent="0.15">
      <c r="B32" s="36" t="s">
        <v>260</v>
      </c>
      <c r="C32" s="37" t="s">
        <v>428</v>
      </c>
      <c r="D32" s="158">
        <f>SUMIF(詳細表!$C$10:$C$116,'結果表（37部門）'!$B32,詳細表!J$10:J$116)</f>
        <v>0</v>
      </c>
      <c r="E32" s="158">
        <f>SUMIF(詳細表!$C$10:$C$116,'結果表（37部門）'!$B32,詳細表!K$10:K$116)</f>
        <v>0</v>
      </c>
      <c r="F32" s="158">
        <f>SUMIF(詳細表!$C$10:$C$116,'結果表（37部門）'!$B32,詳細表!L$10:L$116)</f>
        <v>0</v>
      </c>
      <c r="G32" s="158">
        <f>SUMIF(詳細表!$C$10:$C$116,'結果表（37部門）'!$B32,詳細表!V$10:V$116)</f>
        <v>0</v>
      </c>
      <c r="H32" s="158">
        <f>SUMIF(詳細表!$C$10:$C$116,'結果表（37部門）'!$B32,詳細表!Y$10:Y$116)</f>
        <v>0</v>
      </c>
      <c r="I32" s="158">
        <f>SUMIF(詳細表!$C$10:$C$116,'結果表（37部門）'!$B32,詳細表!P$10:P$116)</f>
        <v>0</v>
      </c>
      <c r="J32" s="158">
        <f>SUMIF(詳細表!$C$10:$C$116,'結果表（37部門）'!$B32,詳細表!Q$10:Q$116)</f>
        <v>0</v>
      </c>
      <c r="K32" s="158">
        <f>SUMIF(詳細表!$C$10:$C$116,'結果表（37部門）'!$B32,詳細表!R$10:R$116)</f>
        <v>0</v>
      </c>
      <c r="L32" s="158">
        <f>SUMIF(詳細表!$C$10:$C$116,'結果表（37部門）'!$B32,詳細表!W$10:W$116)</f>
        <v>0</v>
      </c>
      <c r="M32" s="158">
        <f>SUMIF(詳細表!$C$10:$C$116,'結果表（37部門）'!$B32,詳細表!Z$10:Z$116)</f>
        <v>0</v>
      </c>
      <c r="N32" s="158">
        <f>SUMIF(詳細表!$C$10:$C$116,'結果表（37部門）'!$B32,詳細表!S$10:S$116)</f>
        <v>0</v>
      </c>
      <c r="O32" s="158">
        <f>SUMIF(詳細表!$C$10:$C$116,'結果表（37部門）'!$B32,詳細表!T$10:T$116)</f>
        <v>0</v>
      </c>
      <c r="P32" s="158">
        <f>SUMIF(詳細表!$C$10:$C$116,'結果表（37部門）'!$B32,詳細表!U$10:U$116)</f>
        <v>0</v>
      </c>
      <c r="Q32" s="158">
        <f>SUMIF(詳細表!$C$10:$C$116,'結果表（37部門）'!$B32,詳細表!X$10:X$116)</f>
        <v>0</v>
      </c>
      <c r="R32" s="158">
        <f>SUMIF(詳細表!$C$10:$C$116,'結果表（37部門）'!$B32,詳細表!AA$10:AA$116)</f>
        <v>0</v>
      </c>
    </row>
    <row r="33" spans="2:18" x14ac:dyDescent="0.15">
      <c r="B33" s="36" t="s">
        <v>261</v>
      </c>
      <c r="C33" s="37" t="s">
        <v>155</v>
      </c>
      <c r="D33" s="158">
        <f>SUMIF(詳細表!$C$10:$C$116,'結果表（37部門）'!$B33,詳細表!J$10:J$116)</f>
        <v>0</v>
      </c>
      <c r="E33" s="158">
        <f>SUMIF(詳細表!$C$10:$C$116,'結果表（37部門）'!$B33,詳細表!K$10:K$116)</f>
        <v>0</v>
      </c>
      <c r="F33" s="158">
        <f>SUMIF(詳細表!$C$10:$C$116,'結果表（37部門）'!$B33,詳細表!L$10:L$116)</f>
        <v>0</v>
      </c>
      <c r="G33" s="158">
        <f>SUMIF(詳細表!$C$10:$C$116,'結果表（37部門）'!$B33,詳細表!V$10:V$116)</f>
        <v>0</v>
      </c>
      <c r="H33" s="158">
        <f>SUMIF(詳細表!$C$10:$C$116,'結果表（37部門）'!$B33,詳細表!Y$10:Y$116)</f>
        <v>0</v>
      </c>
      <c r="I33" s="158">
        <f>SUMIF(詳細表!$C$10:$C$116,'結果表（37部門）'!$B33,詳細表!P$10:P$116)</f>
        <v>0</v>
      </c>
      <c r="J33" s="158">
        <f>SUMIF(詳細表!$C$10:$C$116,'結果表（37部門）'!$B33,詳細表!Q$10:Q$116)</f>
        <v>0</v>
      </c>
      <c r="K33" s="158">
        <f>SUMIF(詳細表!$C$10:$C$116,'結果表（37部門）'!$B33,詳細表!R$10:R$116)</f>
        <v>0</v>
      </c>
      <c r="L33" s="158">
        <f>SUMIF(詳細表!$C$10:$C$116,'結果表（37部門）'!$B33,詳細表!W$10:W$116)</f>
        <v>0</v>
      </c>
      <c r="M33" s="158">
        <f>SUMIF(詳細表!$C$10:$C$116,'結果表（37部門）'!$B33,詳細表!Z$10:Z$116)</f>
        <v>0</v>
      </c>
      <c r="N33" s="158">
        <f>SUMIF(詳細表!$C$10:$C$116,'結果表（37部門）'!$B33,詳細表!S$10:S$116)</f>
        <v>0</v>
      </c>
      <c r="O33" s="158">
        <f>SUMIF(詳細表!$C$10:$C$116,'結果表（37部門）'!$B33,詳細表!T$10:T$116)</f>
        <v>0</v>
      </c>
      <c r="P33" s="158">
        <f>SUMIF(詳細表!$C$10:$C$116,'結果表（37部門）'!$B33,詳細表!U$10:U$116)</f>
        <v>0</v>
      </c>
      <c r="Q33" s="158">
        <f>SUMIF(詳細表!$C$10:$C$116,'結果表（37部門）'!$B33,詳細表!X$10:X$116)</f>
        <v>0</v>
      </c>
      <c r="R33" s="158">
        <f>SUMIF(詳細表!$C$10:$C$116,'結果表（37部門）'!$B33,詳細表!AA$10:AA$116)</f>
        <v>0</v>
      </c>
    </row>
    <row r="34" spans="2:18" x14ac:dyDescent="0.15">
      <c r="B34" s="36" t="s">
        <v>262</v>
      </c>
      <c r="C34" s="37" t="s">
        <v>156</v>
      </c>
      <c r="D34" s="158">
        <f>SUMIF(詳細表!$C$10:$C$116,'結果表（37部門）'!$B34,詳細表!J$10:J$116)</f>
        <v>0</v>
      </c>
      <c r="E34" s="158">
        <f>SUMIF(詳細表!$C$10:$C$116,'結果表（37部門）'!$B34,詳細表!K$10:K$116)</f>
        <v>0</v>
      </c>
      <c r="F34" s="158">
        <f>SUMIF(詳細表!$C$10:$C$116,'結果表（37部門）'!$B34,詳細表!L$10:L$116)</f>
        <v>0</v>
      </c>
      <c r="G34" s="158">
        <f>SUMIF(詳細表!$C$10:$C$116,'結果表（37部門）'!$B34,詳細表!V$10:V$116)</f>
        <v>0</v>
      </c>
      <c r="H34" s="158">
        <f>SUMIF(詳細表!$C$10:$C$116,'結果表（37部門）'!$B34,詳細表!Y$10:Y$116)</f>
        <v>0</v>
      </c>
      <c r="I34" s="158">
        <f>SUMIF(詳細表!$C$10:$C$116,'結果表（37部門）'!$B34,詳細表!P$10:P$116)</f>
        <v>0</v>
      </c>
      <c r="J34" s="158">
        <f>SUMIF(詳細表!$C$10:$C$116,'結果表（37部門）'!$B34,詳細表!Q$10:Q$116)</f>
        <v>0</v>
      </c>
      <c r="K34" s="158">
        <f>SUMIF(詳細表!$C$10:$C$116,'結果表（37部門）'!$B34,詳細表!R$10:R$116)</f>
        <v>0</v>
      </c>
      <c r="L34" s="158">
        <f>SUMIF(詳細表!$C$10:$C$116,'結果表（37部門）'!$B34,詳細表!W$10:W$116)</f>
        <v>0</v>
      </c>
      <c r="M34" s="158">
        <f>SUMIF(詳細表!$C$10:$C$116,'結果表（37部門）'!$B34,詳細表!Z$10:Z$116)</f>
        <v>0</v>
      </c>
      <c r="N34" s="158">
        <f>SUMIF(詳細表!$C$10:$C$116,'結果表（37部門）'!$B34,詳細表!S$10:S$116)</f>
        <v>0</v>
      </c>
      <c r="O34" s="158">
        <f>SUMIF(詳細表!$C$10:$C$116,'結果表（37部門）'!$B34,詳細表!T$10:T$116)</f>
        <v>0</v>
      </c>
      <c r="P34" s="158">
        <f>SUMIF(詳細表!$C$10:$C$116,'結果表（37部門）'!$B34,詳細表!U$10:U$116)</f>
        <v>0</v>
      </c>
      <c r="Q34" s="158">
        <f>SUMIF(詳細表!$C$10:$C$116,'結果表（37部門）'!$B34,詳細表!X$10:X$116)</f>
        <v>0</v>
      </c>
      <c r="R34" s="158">
        <f>SUMIF(詳細表!$C$10:$C$116,'結果表（37部門）'!$B34,詳細表!AA$10:AA$116)</f>
        <v>0</v>
      </c>
    </row>
    <row r="35" spans="2:18" x14ac:dyDescent="0.15">
      <c r="B35" s="36" t="s">
        <v>263</v>
      </c>
      <c r="C35" s="37" t="s">
        <v>157</v>
      </c>
      <c r="D35" s="164">
        <f>SUMIF(詳細表!$C$10:$C$116,'結果表（37部門）'!$B35,詳細表!J$10:J$116)</f>
        <v>0</v>
      </c>
      <c r="E35" s="164">
        <f>SUMIF(詳細表!$C$10:$C$116,'結果表（37部門）'!$B35,詳細表!K$10:K$116)</f>
        <v>0</v>
      </c>
      <c r="F35" s="164">
        <f>SUMIF(詳細表!$C$10:$C$116,'結果表（37部門）'!$B35,詳細表!L$10:L$116)</f>
        <v>0</v>
      </c>
      <c r="G35" s="164">
        <f>SUMIF(詳細表!$C$10:$C$116,'結果表（37部門）'!$B35,詳細表!V$10:V$116)</f>
        <v>0</v>
      </c>
      <c r="H35" s="164">
        <f>SUMIF(詳細表!$C$10:$C$116,'結果表（37部門）'!$B35,詳細表!Y$10:Y$116)</f>
        <v>0</v>
      </c>
      <c r="I35" s="164">
        <f>SUMIF(詳細表!$C$10:$C$116,'結果表（37部門）'!$B35,詳細表!P$10:P$116)</f>
        <v>0</v>
      </c>
      <c r="J35" s="164">
        <f>SUMIF(詳細表!$C$10:$C$116,'結果表（37部門）'!$B35,詳細表!Q$10:Q$116)</f>
        <v>0</v>
      </c>
      <c r="K35" s="164">
        <f>SUMIF(詳細表!$C$10:$C$116,'結果表（37部門）'!$B35,詳細表!R$10:R$116)</f>
        <v>0</v>
      </c>
      <c r="L35" s="164">
        <f>SUMIF(詳細表!$C$10:$C$116,'結果表（37部門）'!$B35,詳細表!W$10:W$116)</f>
        <v>0</v>
      </c>
      <c r="M35" s="164">
        <f>SUMIF(詳細表!$C$10:$C$116,'結果表（37部門）'!$B35,詳細表!Z$10:Z$116)</f>
        <v>0</v>
      </c>
      <c r="N35" s="164">
        <f>SUMIF(詳細表!$C$10:$C$116,'結果表（37部門）'!$B35,詳細表!S$10:S$116)</f>
        <v>0</v>
      </c>
      <c r="O35" s="164">
        <f>SUMIF(詳細表!$C$10:$C$116,'結果表（37部門）'!$B35,詳細表!T$10:T$116)</f>
        <v>0</v>
      </c>
      <c r="P35" s="164">
        <f>SUMIF(詳細表!$C$10:$C$116,'結果表（37部門）'!$B35,詳細表!U$10:U$116)</f>
        <v>0</v>
      </c>
      <c r="Q35" s="164">
        <f>SUMIF(詳細表!$C$10:$C$116,'結果表（37部門）'!$B35,詳細表!X$10:X$116)</f>
        <v>0</v>
      </c>
      <c r="R35" s="164">
        <f>SUMIF(詳細表!$C$10:$C$116,'結果表（37部門）'!$B35,詳細表!AA$10:AA$116)</f>
        <v>0</v>
      </c>
    </row>
    <row r="36" spans="2:18" x14ac:dyDescent="0.15">
      <c r="B36" s="46" t="s">
        <v>264</v>
      </c>
      <c r="C36" s="47" t="s">
        <v>158</v>
      </c>
      <c r="D36" s="158">
        <f>SUMIF(詳細表!$C$10:$C$116,'結果表（37部門）'!$B36,詳細表!J$10:J$116)</f>
        <v>0</v>
      </c>
      <c r="E36" s="158">
        <f>SUMIF(詳細表!$C$10:$C$116,'結果表（37部門）'!$B36,詳細表!K$10:K$116)</f>
        <v>0</v>
      </c>
      <c r="F36" s="158">
        <f>SUMIF(詳細表!$C$10:$C$116,'結果表（37部門）'!$B36,詳細表!L$10:L$116)</f>
        <v>0</v>
      </c>
      <c r="G36" s="158">
        <f>SUMIF(詳細表!$C$10:$C$116,'結果表（37部門）'!$B36,詳細表!V$10:V$116)</f>
        <v>0</v>
      </c>
      <c r="H36" s="158">
        <f>SUMIF(詳細表!$C$10:$C$116,'結果表（37部門）'!$B36,詳細表!Y$10:Y$116)</f>
        <v>0</v>
      </c>
      <c r="I36" s="158">
        <f>SUMIF(詳細表!$C$10:$C$116,'結果表（37部門）'!$B36,詳細表!P$10:P$116)</f>
        <v>0</v>
      </c>
      <c r="J36" s="158">
        <f>SUMIF(詳細表!$C$10:$C$116,'結果表（37部門）'!$B36,詳細表!Q$10:Q$116)</f>
        <v>0</v>
      </c>
      <c r="K36" s="158">
        <f>SUMIF(詳細表!$C$10:$C$116,'結果表（37部門）'!$B36,詳細表!R$10:R$116)</f>
        <v>0</v>
      </c>
      <c r="L36" s="158">
        <f>SUMIF(詳細表!$C$10:$C$116,'結果表（37部門）'!$B36,詳細表!W$10:W$116)</f>
        <v>0</v>
      </c>
      <c r="M36" s="158">
        <f>SUMIF(詳細表!$C$10:$C$116,'結果表（37部門）'!$B36,詳細表!Z$10:Z$116)</f>
        <v>0</v>
      </c>
      <c r="N36" s="158">
        <f>SUMIF(詳細表!$C$10:$C$116,'結果表（37部門）'!$B36,詳細表!S$10:S$116)</f>
        <v>0</v>
      </c>
      <c r="O36" s="158">
        <f>SUMIF(詳細表!$C$10:$C$116,'結果表（37部門）'!$B36,詳細表!T$10:T$116)</f>
        <v>0</v>
      </c>
      <c r="P36" s="158">
        <f>SUMIF(詳細表!$C$10:$C$116,'結果表（37部門）'!$B36,詳細表!U$10:U$116)</f>
        <v>0</v>
      </c>
      <c r="Q36" s="158">
        <f>SUMIF(詳細表!$C$10:$C$116,'結果表（37部門）'!$B36,詳細表!X$10:X$116)</f>
        <v>0</v>
      </c>
      <c r="R36" s="158">
        <f>SUMIF(詳細表!$C$10:$C$116,'結果表（37部門）'!$B36,詳細表!AA$10:AA$116)</f>
        <v>0</v>
      </c>
    </row>
    <row r="37" spans="2:18" x14ac:dyDescent="0.15">
      <c r="B37" s="36" t="s">
        <v>265</v>
      </c>
      <c r="C37" s="37" t="s">
        <v>429</v>
      </c>
      <c r="D37" s="158">
        <f>SUMIF(詳細表!$C$10:$C$116,'結果表（37部門）'!$B37,詳細表!J$10:J$116)</f>
        <v>0</v>
      </c>
      <c r="E37" s="158">
        <f>SUMIF(詳細表!$C$10:$C$116,'結果表（37部門）'!$B37,詳細表!K$10:K$116)</f>
        <v>0</v>
      </c>
      <c r="F37" s="158">
        <f>SUMIF(詳細表!$C$10:$C$116,'結果表（37部門）'!$B37,詳細表!L$10:L$116)</f>
        <v>0</v>
      </c>
      <c r="G37" s="158">
        <f>SUMIF(詳細表!$C$10:$C$116,'結果表（37部門）'!$B37,詳細表!V$10:V$116)</f>
        <v>0</v>
      </c>
      <c r="H37" s="158">
        <f>SUMIF(詳細表!$C$10:$C$116,'結果表（37部門）'!$B37,詳細表!Y$10:Y$116)</f>
        <v>0</v>
      </c>
      <c r="I37" s="158">
        <f>SUMIF(詳細表!$C$10:$C$116,'結果表（37部門）'!$B37,詳細表!P$10:P$116)</f>
        <v>0</v>
      </c>
      <c r="J37" s="158">
        <f>SUMIF(詳細表!$C$10:$C$116,'結果表（37部門）'!$B37,詳細表!Q$10:Q$116)</f>
        <v>0</v>
      </c>
      <c r="K37" s="158">
        <f>SUMIF(詳細表!$C$10:$C$116,'結果表（37部門）'!$B37,詳細表!R$10:R$116)</f>
        <v>0</v>
      </c>
      <c r="L37" s="158">
        <f>SUMIF(詳細表!$C$10:$C$116,'結果表（37部門）'!$B37,詳細表!W$10:W$116)</f>
        <v>0</v>
      </c>
      <c r="M37" s="158">
        <f>SUMIF(詳細表!$C$10:$C$116,'結果表（37部門）'!$B37,詳細表!Z$10:Z$116)</f>
        <v>0</v>
      </c>
      <c r="N37" s="158">
        <f>SUMIF(詳細表!$C$10:$C$116,'結果表（37部門）'!$B37,詳細表!S$10:S$116)</f>
        <v>0</v>
      </c>
      <c r="O37" s="158">
        <f>SUMIF(詳細表!$C$10:$C$116,'結果表（37部門）'!$B37,詳細表!T$10:T$116)</f>
        <v>0</v>
      </c>
      <c r="P37" s="158">
        <f>SUMIF(詳細表!$C$10:$C$116,'結果表（37部門）'!$B37,詳細表!U$10:U$116)</f>
        <v>0</v>
      </c>
      <c r="Q37" s="158">
        <f>SUMIF(詳細表!$C$10:$C$116,'結果表（37部門）'!$B37,詳細表!X$10:X$116)</f>
        <v>0</v>
      </c>
      <c r="R37" s="158">
        <f>SUMIF(詳細表!$C$10:$C$116,'結果表（37部門）'!$B37,詳細表!AA$10:AA$116)</f>
        <v>0</v>
      </c>
    </row>
    <row r="38" spans="2:18" x14ac:dyDescent="0.15">
      <c r="B38" s="36" t="s">
        <v>266</v>
      </c>
      <c r="C38" s="37" t="s">
        <v>430</v>
      </c>
      <c r="D38" s="158">
        <f>SUMIF(詳細表!$C$10:$C$116,'結果表（37部門）'!$B38,詳細表!J$10:J$116)</f>
        <v>0</v>
      </c>
      <c r="E38" s="158">
        <f>SUMIF(詳細表!$C$10:$C$116,'結果表（37部門）'!$B38,詳細表!K$10:K$116)</f>
        <v>0</v>
      </c>
      <c r="F38" s="158">
        <f>SUMIF(詳細表!$C$10:$C$116,'結果表（37部門）'!$B38,詳細表!L$10:L$116)</f>
        <v>0</v>
      </c>
      <c r="G38" s="158">
        <f>SUMIF(詳細表!$C$10:$C$116,'結果表（37部門）'!$B38,詳細表!V$10:V$116)</f>
        <v>0</v>
      </c>
      <c r="H38" s="158">
        <f>SUMIF(詳細表!$C$10:$C$116,'結果表（37部門）'!$B38,詳細表!Y$10:Y$116)</f>
        <v>0</v>
      </c>
      <c r="I38" s="158">
        <f>SUMIF(詳細表!$C$10:$C$116,'結果表（37部門）'!$B38,詳細表!P$10:P$116)</f>
        <v>0</v>
      </c>
      <c r="J38" s="158">
        <f>SUMIF(詳細表!$C$10:$C$116,'結果表（37部門）'!$B38,詳細表!Q$10:Q$116)</f>
        <v>0</v>
      </c>
      <c r="K38" s="158">
        <f>SUMIF(詳細表!$C$10:$C$116,'結果表（37部門）'!$B38,詳細表!R$10:R$116)</f>
        <v>0</v>
      </c>
      <c r="L38" s="158">
        <f>SUMIF(詳細表!$C$10:$C$116,'結果表（37部門）'!$B38,詳細表!W$10:W$116)</f>
        <v>0</v>
      </c>
      <c r="M38" s="158">
        <f>SUMIF(詳細表!$C$10:$C$116,'結果表（37部門）'!$B38,詳細表!Z$10:Z$116)</f>
        <v>0</v>
      </c>
      <c r="N38" s="158">
        <f>SUMIF(詳細表!$C$10:$C$116,'結果表（37部門）'!$B38,詳細表!S$10:S$116)</f>
        <v>0</v>
      </c>
      <c r="O38" s="158">
        <f>SUMIF(詳細表!$C$10:$C$116,'結果表（37部門）'!$B38,詳細表!T$10:T$116)</f>
        <v>0</v>
      </c>
      <c r="P38" s="158">
        <f>SUMIF(詳細表!$C$10:$C$116,'結果表（37部門）'!$B38,詳細表!U$10:U$116)</f>
        <v>0</v>
      </c>
      <c r="Q38" s="158">
        <f>SUMIF(詳細表!$C$10:$C$116,'結果表（37部門）'!$B38,詳細表!X$10:X$116)</f>
        <v>0</v>
      </c>
      <c r="R38" s="158">
        <f>SUMIF(詳細表!$C$10:$C$116,'結果表（37部門）'!$B38,詳細表!AA$10:AA$116)</f>
        <v>0</v>
      </c>
    </row>
    <row r="39" spans="2:18" x14ac:dyDescent="0.15">
      <c r="B39" s="36" t="s">
        <v>267</v>
      </c>
      <c r="C39" s="37" t="s">
        <v>431</v>
      </c>
      <c r="D39" s="158">
        <f>SUMIF(詳細表!$C$10:$C$116,'結果表（37部門）'!$B39,詳細表!J$10:J$116)</f>
        <v>0</v>
      </c>
      <c r="E39" s="158">
        <f>SUMIF(詳細表!$C$10:$C$116,'結果表（37部門）'!$B39,詳細表!K$10:K$116)</f>
        <v>0</v>
      </c>
      <c r="F39" s="158">
        <f>SUMIF(詳細表!$C$10:$C$116,'結果表（37部門）'!$B39,詳細表!L$10:L$116)</f>
        <v>0</v>
      </c>
      <c r="G39" s="158">
        <f>SUMIF(詳細表!$C$10:$C$116,'結果表（37部門）'!$B39,詳細表!V$10:V$116)</f>
        <v>0</v>
      </c>
      <c r="H39" s="158">
        <f>SUMIF(詳細表!$C$10:$C$116,'結果表（37部門）'!$B39,詳細表!Y$10:Y$116)</f>
        <v>0</v>
      </c>
      <c r="I39" s="158">
        <f>SUMIF(詳細表!$C$10:$C$116,'結果表（37部門）'!$B39,詳細表!P$10:P$116)</f>
        <v>0</v>
      </c>
      <c r="J39" s="158">
        <f>SUMIF(詳細表!$C$10:$C$116,'結果表（37部門）'!$B39,詳細表!Q$10:Q$116)</f>
        <v>0</v>
      </c>
      <c r="K39" s="158">
        <f>SUMIF(詳細表!$C$10:$C$116,'結果表（37部門）'!$B39,詳細表!R$10:R$116)</f>
        <v>0</v>
      </c>
      <c r="L39" s="158">
        <f>SUMIF(詳細表!$C$10:$C$116,'結果表（37部門）'!$B39,詳細表!W$10:W$116)</f>
        <v>0</v>
      </c>
      <c r="M39" s="158">
        <f>SUMIF(詳細表!$C$10:$C$116,'結果表（37部門）'!$B39,詳細表!Z$10:Z$116)</f>
        <v>0</v>
      </c>
      <c r="N39" s="158">
        <f>SUMIF(詳細表!$C$10:$C$116,'結果表（37部門）'!$B39,詳細表!S$10:S$116)</f>
        <v>0</v>
      </c>
      <c r="O39" s="158">
        <f>SUMIF(詳細表!$C$10:$C$116,'結果表（37部門）'!$B39,詳細表!T$10:T$116)</f>
        <v>0</v>
      </c>
      <c r="P39" s="158">
        <f>SUMIF(詳細表!$C$10:$C$116,'結果表（37部門）'!$B39,詳細表!U$10:U$116)</f>
        <v>0</v>
      </c>
      <c r="Q39" s="158">
        <f>SUMIF(詳細表!$C$10:$C$116,'結果表（37部門）'!$B39,詳細表!X$10:X$116)</f>
        <v>0</v>
      </c>
      <c r="R39" s="158">
        <f>SUMIF(詳細表!$C$10:$C$116,'結果表（37部門）'!$B39,詳細表!AA$10:AA$116)</f>
        <v>0</v>
      </c>
    </row>
    <row r="40" spans="2:18" x14ac:dyDescent="0.15">
      <c r="B40" s="49" t="s">
        <v>268</v>
      </c>
      <c r="C40" s="50" t="s">
        <v>165</v>
      </c>
      <c r="D40" s="164">
        <f>SUMIF(詳細表!$C$10:$C$116,'結果表（37部門）'!$B40,詳細表!J$10:J$116)</f>
        <v>0</v>
      </c>
      <c r="E40" s="164">
        <f>SUMIF(詳細表!$C$10:$C$116,'結果表（37部門）'!$B40,詳細表!K$10:K$116)</f>
        <v>0</v>
      </c>
      <c r="F40" s="164">
        <f>SUMIF(詳細表!$C$10:$C$116,'結果表（37部門）'!$B40,詳細表!L$10:L$116)</f>
        <v>0</v>
      </c>
      <c r="G40" s="164">
        <f>SUMIF(詳細表!$C$10:$C$116,'結果表（37部門）'!$B40,詳細表!V$10:V$116)</f>
        <v>0</v>
      </c>
      <c r="H40" s="164">
        <f>SUMIF(詳細表!$C$10:$C$116,'結果表（37部門）'!$B40,詳細表!Y$10:Y$116)</f>
        <v>0</v>
      </c>
      <c r="I40" s="164">
        <f>SUMIF(詳細表!$C$10:$C$116,'結果表（37部門）'!$B40,詳細表!P$10:P$116)</f>
        <v>0</v>
      </c>
      <c r="J40" s="164">
        <f>SUMIF(詳細表!$C$10:$C$116,'結果表（37部門）'!$B40,詳細表!Q$10:Q$116)</f>
        <v>0</v>
      </c>
      <c r="K40" s="164">
        <f>SUMIF(詳細表!$C$10:$C$116,'結果表（37部門）'!$B40,詳細表!R$10:R$116)</f>
        <v>0</v>
      </c>
      <c r="L40" s="164">
        <f>SUMIF(詳細表!$C$10:$C$116,'結果表（37部門）'!$B40,詳細表!W$10:W$116)</f>
        <v>0</v>
      </c>
      <c r="M40" s="164">
        <f>SUMIF(詳細表!$C$10:$C$116,'結果表（37部門）'!$B40,詳細表!Z$10:Z$116)</f>
        <v>0</v>
      </c>
      <c r="N40" s="164">
        <f>SUMIF(詳細表!$C$10:$C$116,'結果表（37部門）'!$B40,詳細表!S$10:S$116)</f>
        <v>0</v>
      </c>
      <c r="O40" s="164">
        <f>SUMIF(詳細表!$C$10:$C$116,'結果表（37部門）'!$B40,詳細表!T$10:T$116)</f>
        <v>0</v>
      </c>
      <c r="P40" s="164">
        <f>SUMIF(詳細表!$C$10:$C$116,'結果表（37部門）'!$B40,詳細表!U$10:U$116)</f>
        <v>0</v>
      </c>
      <c r="Q40" s="164">
        <f>SUMIF(詳細表!$C$10:$C$116,'結果表（37部門）'!$B40,詳細表!X$10:X$116)</f>
        <v>0</v>
      </c>
      <c r="R40" s="164">
        <f>SUMIF(詳細表!$C$10:$C$116,'結果表（37部門）'!$B40,詳細表!AA$10:AA$116)</f>
        <v>0</v>
      </c>
    </row>
    <row r="41" spans="2:18" x14ac:dyDescent="0.15">
      <c r="B41" s="36" t="s">
        <v>269</v>
      </c>
      <c r="C41" s="37" t="s">
        <v>432</v>
      </c>
      <c r="D41" s="158">
        <f>SUMIF(詳細表!$C$10:$C$116,'結果表（37部門）'!$B41,詳細表!J$10:J$116)</f>
        <v>0</v>
      </c>
      <c r="E41" s="158">
        <f>SUMIF(詳細表!$C$10:$C$116,'結果表（37部門）'!$B41,詳細表!K$10:K$116)</f>
        <v>0</v>
      </c>
      <c r="F41" s="158">
        <f>SUMIF(詳細表!$C$10:$C$116,'結果表（37部門）'!$B41,詳細表!L$10:L$116)</f>
        <v>0</v>
      </c>
      <c r="G41" s="158">
        <f>SUMIF(詳細表!$C$10:$C$116,'結果表（37部門）'!$B41,詳細表!V$10:V$116)</f>
        <v>0</v>
      </c>
      <c r="H41" s="158">
        <f>SUMIF(詳細表!$C$10:$C$116,'結果表（37部門）'!$B41,詳細表!Y$10:Y$116)</f>
        <v>0</v>
      </c>
      <c r="I41" s="158">
        <f>SUMIF(詳細表!$C$10:$C$116,'結果表（37部門）'!$B41,詳細表!P$10:P$116)</f>
        <v>0</v>
      </c>
      <c r="J41" s="158">
        <f>SUMIF(詳細表!$C$10:$C$116,'結果表（37部門）'!$B41,詳細表!Q$10:Q$116)</f>
        <v>0</v>
      </c>
      <c r="K41" s="158">
        <f>SUMIF(詳細表!$C$10:$C$116,'結果表（37部門）'!$B41,詳細表!R$10:R$116)</f>
        <v>0</v>
      </c>
      <c r="L41" s="158">
        <f>SUMIF(詳細表!$C$10:$C$116,'結果表（37部門）'!$B41,詳細表!W$10:W$116)</f>
        <v>0</v>
      </c>
      <c r="M41" s="158">
        <f>SUMIF(詳細表!$C$10:$C$116,'結果表（37部門）'!$B41,詳細表!Z$10:Z$116)</f>
        <v>0</v>
      </c>
      <c r="N41" s="158">
        <f>SUMIF(詳細表!$C$10:$C$116,'結果表（37部門）'!$B41,詳細表!S$10:S$116)</f>
        <v>0</v>
      </c>
      <c r="O41" s="158">
        <f>SUMIF(詳細表!$C$10:$C$116,'結果表（37部門）'!$B41,詳細表!T$10:T$116)</f>
        <v>0</v>
      </c>
      <c r="P41" s="158">
        <f>SUMIF(詳細表!$C$10:$C$116,'結果表（37部門）'!$B41,詳細表!U$10:U$116)</f>
        <v>0</v>
      </c>
      <c r="Q41" s="158">
        <f>SUMIF(詳細表!$C$10:$C$116,'結果表（37部門）'!$B41,詳細表!X$10:X$116)</f>
        <v>0</v>
      </c>
      <c r="R41" s="158">
        <f>SUMIF(詳細表!$C$10:$C$116,'結果表（37部門）'!$B41,詳細表!AA$10:AA$116)</f>
        <v>0</v>
      </c>
    </row>
    <row r="42" spans="2:18" x14ac:dyDescent="0.15">
      <c r="B42" s="36" t="s">
        <v>270</v>
      </c>
      <c r="C42" s="37" t="s">
        <v>433</v>
      </c>
      <c r="D42" s="158">
        <f>SUMIF(詳細表!$C$10:$C$116,'結果表（37部門）'!$B42,詳細表!J$10:J$116)</f>
        <v>0</v>
      </c>
      <c r="E42" s="158">
        <f>SUMIF(詳細表!$C$10:$C$116,'結果表（37部門）'!$B42,詳細表!K$10:K$116)</f>
        <v>0</v>
      </c>
      <c r="F42" s="158">
        <f>SUMIF(詳細表!$C$10:$C$116,'結果表（37部門）'!$B42,詳細表!L$10:L$116)</f>
        <v>0</v>
      </c>
      <c r="G42" s="158">
        <f>SUMIF(詳細表!$C$10:$C$116,'結果表（37部門）'!$B42,詳細表!V$10:V$116)</f>
        <v>0</v>
      </c>
      <c r="H42" s="158">
        <f>SUMIF(詳細表!$C$10:$C$116,'結果表（37部門）'!$B42,詳細表!Y$10:Y$116)</f>
        <v>0</v>
      </c>
      <c r="I42" s="158">
        <f>SUMIF(詳細表!$C$10:$C$116,'結果表（37部門）'!$B42,詳細表!P$10:P$116)</f>
        <v>0</v>
      </c>
      <c r="J42" s="158">
        <f>SUMIF(詳細表!$C$10:$C$116,'結果表（37部門）'!$B42,詳細表!Q$10:Q$116)</f>
        <v>0</v>
      </c>
      <c r="K42" s="158">
        <f>SUMIF(詳細表!$C$10:$C$116,'結果表（37部門）'!$B42,詳細表!R$10:R$116)</f>
        <v>0</v>
      </c>
      <c r="L42" s="158">
        <f>SUMIF(詳細表!$C$10:$C$116,'結果表（37部門）'!$B42,詳細表!W$10:W$116)</f>
        <v>0</v>
      </c>
      <c r="M42" s="158">
        <f>SUMIF(詳細表!$C$10:$C$116,'結果表（37部門）'!$B42,詳細表!Z$10:Z$116)</f>
        <v>0</v>
      </c>
      <c r="N42" s="158">
        <f>SUMIF(詳細表!$C$10:$C$116,'結果表（37部門）'!$B42,詳細表!S$10:S$116)</f>
        <v>0</v>
      </c>
      <c r="O42" s="158">
        <f>SUMIF(詳細表!$C$10:$C$116,'結果表（37部門）'!$B42,詳細表!T$10:T$116)</f>
        <v>0</v>
      </c>
      <c r="P42" s="158">
        <f>SUMIF(詳細表!$C$10:$C$116,'結果表（37部門）'!$B42,詳細表!U$10:U$116)</f>
        <v>0</v>
      </c>
      <c r="Q42" s="158">
        <f>SUMIF(詳細表!$C$10:$C$116,'結果表（37部門）'!$B42,詳細表!X$10:X$116)</f>
        <v>0</v>
      </c>
      <c r="R42" s="158">
        <f>SUMIF(詳細表!$C$10:$C$116,'結果表（37部門）'!$B42,詳細表!AA$10:AA$116)</f>
        <v>0</v>
      </c>
    </row>
    <row r="43" spans="2:18" x14ac:dyDescent="0.15">
      <c r="B43" s="36" t="s">
        <v>271</v>
      </c>
      <c r="C43" s="37" t="s">
        <v>412</v>
      </c>
      <c r="D43" s="158">
        <f>SUMIF(詳細表!$C$10:$C$116,'結果表（37部門）'!$B43,詳細表!J$10:J$116)</f>
        <v>0</v>
      </c>
      <c r="E43" s="158">
        <f>SUMIF(詳細表!$C$10:$C$116,'結果表（37部門）'!$B43,詳細表!K$10:K$116)</f>
        <v>0</v>
      </c>
      <c r="F43" s="158">
        <f>SUMIF(詳細表!$C$10:$C$116,'結果表（37部門）'!$B43,詳細表!L$10:L$116)</f>
        <v>0</v>
      </c>
      <c r="G43" s="158">
        <f>SUMIF(詳細表!$C$10:$C$116,'結果表（37部門）'!$B43,詳細表!V$10:V$116)</f>
        <v>0</v>
      </c>
      <c r="H43" s="158">
        <f>SUMIF(詳細表!$C$10:$C$116,'結果表（37部門）'!$B43,詳細表!Y$10:Y$116)</f>
        <v>0</v>
      </c>
      <c r="I43" s="158">
        <f>SUMIF(詳細表!$C$10:$C$116,'結果表（37部門）'!$B43,詳細表!P$10:P$116)</f>
        <v>0</v>
      </c>
      <c r="J43" s="158">
        <f>SUMIF(詳細表!$C$10:$C$116,'結果表（37部門）'!$B43,詳細表!Q$10:Q$116)</f>
        <v>0</v>
      </c>
      <c r="K43" s="158">
        <f>SUMIF(詳細表!$C$10:$C$116,'結果表（37部門）'!$B43,詳細表!R$10:R$116)</f>
        <v>0</v>
      </c>
      <c r="L43" s="158">
        <f>SUMIF(詳細表!$C$10:$C$116,'結果表（37部門）'!$B43,詳細表!W$10:W$116)</f>
        <v>0</v>
      </c>
      <c r="M43" s="158">
        <f>SUMIF(詳細表!$C$10:$C$116,'結果表（37部門）'!$B43,詳細表!Z$10:Z$116)</f>
        <v>0</v>
      </c>
      <c r="N43" s="158">
        <f>SUMIF(詳細表!$C$10:$C$116,'結果表（37部門）'!$B43,詳細表!S$10:S$116)</f>
        <v>0</v>
      </c>
      <c r="O43" s="158">
        <f>SUMIF(詳細表!$C$10:$C$116,'結果表（37部門）'!$B43,詳細表!T$10:T$116)</f>
        <v>0</v>
      </c>
      <c r="P43" s="158">
        <f>SUMIF(詳細表!$C$10:$C$116,'結果表（37部門）'!$B43,詳細表!U$10:U$116)</f>
        <v>0</v>
      </c>
      <c r="Q43" s="158">
        <f>SUMIF(詳細表!$C$10:$C$116,'結果表（37部門）'!$B43,詳細表!X$10:X$116)</f>
        <v>0</v>
      </c>
      <c r="R43" s="158">
        <f>SUMIF(詳細表!$C$10:$C$116,'結果表（37部門）'!$B43,詳細表!AA$10:AA$116)</f>
        <v>0</v>
      </c>
    </row>
    <row r="44" spans="2:18" x14ac:dyDescent="0.15">
      <c r="B44" s="36" t="s">
        <v>272</v>
      </c>
      <c r="C44" s="37" t="s">
        <v>434</v>
      </c>
      <c r="D44" s="158">
        <f>SUMIF(詳細表!$C$10:$C$116,'結果表（37部門）'!$B44,詳細表!J$10:J$116)</f>
        <v>0</v>
      </c>
      <c r="E44" s="158">
        <f>SUMIF(詳細表!$C$10:$C$116,'結果表（37部門）'!$B44,詳細表!K$10:K$116)</f>
        <v>0</v>
      </c>
      <c r="F44" s="158">
        <f>SUMIF(詳細表!$C$10:$C$116,'結果表（37部門）'!$B44,詳細表!L$10:L$116)</f>
        <v>0</v>
      </c>
      <c r="G44" s="158">
        <f>SUMIF(詳細表!$C$10:$C$116,'結果表（37部門）'!$B44,詳細表!V$10:V$116)</f>
        <v>0</v>
      </c>
      <c r="H44" s="158">
        <f>SUMIF(詳細表!$C$10:$C$116,'結果表（37部門）'!$B44,詳細表!Y$10:Y$116)</f>
        <v>0</v>
      </c>
      <c r="I44" s="158">
        <f>SUMIF(詳細表!$C$10:$C$116,'結果表（37部門）'!$B44,詳細表!P$10:P$116)</f>
        <v>0</v>
      </c>
      <c r="J44" s="158">
        <f>SUMIF(詳細表!$C$10:$C$116,'結果表（37部門）'!$B44,詳細表!Q$10:Q$116)</f>
        <v>0</v>
      </c>
      <c r="K44" s="158">
        <f>SUMIF(詳細表!$C$10:$C$116,'結果表（37部門）'!$B44,詳細表!R$10:R$116)</f>
        <v>0</v>
      </c>
      <c r="L44" s="158">
        <f>SUMIF(詳細表!$C$10:$C$116,'結果表（37部門）'!$B44,詳細表!W$10:W$116)</f>
        <v>0</v>
      </c>
      <c r="M44" s="158">
        <f>SUMIF(詳細表!$C$10:$C$116,'結果表（37部門）'!$B44,詳細表!Z$10:Z$116)</f>
        <v>0</v>
      </c>
      <c r="N44" s="158">
        <f>SUMIF(詳細表!$C$10:$C$116,'結果表（37部門）'!$B44,詳細表!S$10:S$116)</f>
        <v>0</v>
      </c>
      <c r="O44" s="158">
        <f>SUMIF(詳細表!$C$10:$C$116,'結果表（37部門）'!$B44,詳細表!T$10:T$116)</f>
        <v>0</v>
      </c>
      <c r="P44" s="158">
        <f>SUMIF(詳細表!$C$10:$C$116,'結果表（37部門）'!$B44,詳細表!U$10:U$116)</f>
        <v>0</v>
      </c>
      <c r="Q44" s="158">
        <f>SUMIF(詳細表!$C$10:$C$116,'結果表（37部門）'!$B44,詳細表!X$10:X$116)</f>
        <v>0</v>
      </c>
      <c r="R44" s="158">
        <f>SUMIF(詳細表!$C$10:$C$116,'結果表（37部門）'!$B44,詳細表!AA$10:AA$116)</f>
        <v>0</v>
      </c>
    </row>
    <row r="45" spans="2:18" x14ac:dyDescent="0.15">
      <c r="B45" s="36" t="s">
        <v>273</v>
      </c>
      <c r="C45" s="37" t="s">
        <v>435</v>
      </c>
      <c r="D45" s="164">
        <f>SUMIF(詳細表!$C$10:$C$116,'結果表（37部門）'!$B45,詳細表!J$10:J$116)</f>
        <v>0</v>
      </c>
      <c r="E45" s="164">
        <f>SUMIF(詳細表!$C$10:$C$116,'結果表（37部門）'!$B45,詳細表!K$10:K$116)</f>
        <v>0</v>
      </c>
      <c r="F45" s="164">
        <f>SUMIF(詳細表!$C$10:$C$116,'結果表（37部門）'!$B45,詳細表!L$10:L$116)</f>
        <v>0</v>
      </c>
      <c r="G45" s="164">
        <f>SUMIF(詳細表!$C$10:$C$116,'結果表（37部門）'!$B45,詳細表!V$10:V$116)</f>
        <v>0</v>
      </c>
      <c r="H45" s="164">
        <f>SUMIF(詳細表!$C$10:$C$116,'結果表（37部門）'!$B45,詳細表!Y$10:Y$116)</f>
        <v>0</v>
      </c>
      <c r="I45" s="164">
        <f>SUMIF(詳細表!$C$10:$C$116,'結果表（37部門）'!$B45,詳細表!P$10:P$116)</f>
        <v>0</v>
      </c>
      <c r="J45" s="164">
        <f>SUMIF(詳細表!$C$10:$C$116,'結果表（37部門）'!$B45,詳細表!Q$10:Q$116)</f>
        <v>0</v>
      </c>
      <c r="K45" s="164">
        <f>SUMIF(詳細表!$C$10:$C$116,'結果表（37部門）'!$B45,詳細表!R$10:R$116)</f>
        <v>0</v>
      </c>
      <c r="L45" s="164">
        <f>SUMIF(詳細表!$C$10:$C$116,'結果表（37部門）'!$B45,詳細表!W$10:W$116)</f>
        <v>0</v>
      </c>
      <c r="M45" s="164">
        <f>SUMIF(詳細表!$C$10:$C$116,'結果表（37部門）'!$B45,詳細表!Z$10:Z$116)</f>
        <v>0</v>
      </c>
      <c r="N45" s="164">
        <f>SUMIF(詳細表!$C$10:$C$116,'結果表（37部門）'!$B45,詳細表!S$10:S$116)</f>
        <v>0</v>
      </c>
      <c r="O45" s="164">
        <f>SUMIF(詳細表!$C$10:$C$116,'結果表（37部門）'!$B45,詳細表!T$10:T$116)</f>
        <v>0</v>
      </c>
      <c r="P45" s="164">
        <f>SUMIF(詳細表!$C$10:$C$116,'結果表（37部門）'!$B45,詳細表!U$10:U$116)</f>
        <v>0</v>
      </c>
      <c r="Q45" s="164">
        <f>SUMIF(詳細表!$C$10:$C$116,'結果表（37部門）'!$B45,詳細表!X$10:X$116)</f>
        <v>0</v>
      </c>
      <c r="R45" s="164">
        <f>SUMIF(詳細表!$C$10:$C$116,'結果表（37部門）'!$B45,詳細表!AA$10:AA$116)</f>
        <v>0</v>
      </c>
    </row>
    <row r="46" spans="2:18" x14ac:dyDescent="0.15">
      <c r="B46" s="46" t="s">
        <v>274</v>
      </c>
      <c r="C46" s="47" t="s">
        <v>408</v>
      </c>
      <c r="D46" s="158">
        <f>SUMIF(詳細表!$C$10:$C$116,'結果表（37部門）'!$B46,詳細表!J$10:J$116)</f>
        <v>0</v>
      </c>
      <c r="E46" s="158">
        <f>SUMIF(詳細表!$C$10:$C$116,'結果表（37部門）'!$B46,詳細表!K$10:K$116)</f>
        <v>0</v>
      </c>
      <c r="F46" s="158">
        <f>SUMIF(詳細表!$C$10:$C$116,'結果表（37部門）'!$B46,詳細表!L$10:L$116)</f>
        <v>0</v>
      </c>
      <c r="G46" s="158">
        <f>SUMIF(詳細表!$C$10:$C$116,'結果表（37部門）'!$B46,詳細表!V$10:V$116)</f>
        <v>0</v>
      </c>
      <c r="H46" s="158">
        <f>SUMIF(詳細表!$C$10:$C$116,'結果表（37部門）'!$B46,詳細表!Y$10:Y$116)</f>
        <v>0</v>
      </c>
      <c r="I46" s="158">
        <f>SUMIF(詳細表!$C$10:$C$116,'結果表（37部門）'!$B46,詳細表!P$10:P$116)</f>
        <v>0</v>
      </c>
      <c r="J46" s="158">
        <f>SUMIF(詳細表!$C$10:$C$116,'結果表（37部門）'!$B46,詳細表!Q$10:Q$116)</f>
        <v>0</v>
      </c>
      <c r="K46" s="158">
        <f>SUMIF(詳細表!$C$10:$C$116,'結果表（37部門）'!$B46,詳細表!R$10:R$116)</f>
        <v>0</v>
      </c>
      <c r="L46" s="158">
        <f>SUMIF(詳細表!$C$10:$C$116,'結果表（37部門）'!$B46,詳細表!W$10:W$116)</f>
        <v>0</v>
      </c>
      <c r="M46" s="158">
        <f>SUMIF(詳細表!$C$10:$C$116,'結果表（37部門）'!$B46,詳細表!Z$10:Z$116)</f>
        <v>0</v>
      </c>
      <c r="N46" s="158">
        <f>SUMIF(詳細表!$C$10:$C$116,'結果表（37部門）'!$B46,詳細表!S$10:S$116)</f>
        <v>0</v>
      </c>
      <c r="O46" s="158">
        <f>SUMIF(詳細表!$C$10:$C$116,'結果表（37部門）'!$B46,詳細表!T$10:T$116)</f>
        <v>0</v>
      </c>
      <c r="P46" s="158">
        <f>SUMIF(詳細表!$C$10:$C$116,'結果表（37部門）'!$B46,詳細表!U$10:U$116)</f>
        <v>0</v>
      </c>
      <c r="Q46" s="158">
        <f>SUMIF(詳細表!$C$10:$C$116,'結果表（37部門）'!$B46,詳細表!X$10:X$116)</f>
        <v>0</v>
      </c>
      <c r="R46" s="158">
        <f>SUMIF(詳細表!$C$10:$C$116,'結果表（37部門）'!$B46,詳細表!AA$10:AA$116)</f>
        <v>0</v>
      </c>
    </row>
    <row r="47" spans="2:18" x14ac:dyDescent="0.15">
      <c r="B47" s="36" t="s">
        <v>275</v>
      </c>
      <c r="C47" s="37" t="s">
        <v>409</v>
      </c>
      <c r="D47" s="158">
        <f>SUMIF(詳細表!$C$10:$C$116,'結果表（37部門）'!$B47,詳細表!J$10:J$116)</f>
        <v>0</v>
      </c>
      <c r="E47" s="158">
        <f>SUMIF(詳細表!$C$10:$C$116,'結果表（37部門）'!$B47,詳細表!K$10:K$116)</f>
        <v>0</v>
      </c>
      <c r="F47" s="158">
        <f>SUMIF(詳細表!$C$10:$C$116,'結果表（37部門）'!$B47,詳細表!L$10:L$116)</f>
        <v>0</v>
      </c>
      <c r="G47" s="158">
        <f>SUMIF(詳細表!$C$10:$C$116,'結果表（37部門）'!$B47,詳細表!V$10:V$116)</f>
        <v>0</v>
      </c>
      <c r="H47" s="158">
        <f>SUMIF(詳細表!$C$10:$C$116,'結果表（37部門）'!$B47,詳細表!Y$10:Y$116)</f>
        <v>0</v>
      </c>
      <c r="I47" s="158">
        <f>SUMIF(詳細表!$C$10:$C$116,'結果表（37部門）'!$B47,詳細表!P$10:P$116)</f>
        <v>0</v>
      </c>
      <c r="J47" s="158">
        <f>SUMIF(詳細表!$C$10:$C$116,'結果表（37部門）'!$B47,詳細表!Q$10:Q$116)</f>
        <v>0</v>
      </c>
      <c r="K47" s="158">
        <f>SUMIF(詳細表!$C$10:$C$116,'結果表（37部門）'!$B47,詳細表!R$10:R$116)</f>
        <v>0</v>
      </c>
      <c r="L47" s="158">
        <f>SUMIF(詳細表!$C$10:$C$116,'結果表（37部門）'!$B47,詳細表!W$10:W$116)</f>
        <v>0</v>
      </c>
      <c r="M47" s="158">
        <f>SUMIF(詳細表!$C$10:$C$116,'結果表（37部門）'!$B47,詳細表!Z$10:Z$116)</f>
        <v>0</v>
      </c>
      <c r="N47" s="158">
        <f>SUMIF(詳細表!$C$10:$C$116,'結果表（37部門）'!$B47,詳細表!S$10:S$116)</f>
        <v>0</v>
      </c>
      <c r="O47" s="158">
        <f>SUMIF(詳細表!$C$10:$C$116,'結果表（37部門）'!$B47,詳細表!T$10:T$116)</f>
        <v>0</v>
      </c>
      <c r="P47" s="158">
        <f>SUMIF(詳細表!$C$10:$C$116,'結果表（37部門）'!$B47,詳細表!U$10:U$116)</f>
        <v>0</v>
      </c>
      <c r="Q47" s="158">
        <f>SUMIF(詳細表!$C$10:$C$116,'結果表（37部門）'!$B47,詳細表!X$10:X$116)</f>
        <v>0</v>
      </c>
      <c r="R47" s="158">
        <f>SUMIF(詳細表!$C$10:$C$116,'結果表（37部門）'!$B47,詳細表!AA$10:AA$116)</f>
        <v>0</v>
      </c>
    </row>
    <row r="48" spans="2:18" x14ac:dyDescent="0.15">
      <c r="B48" s="196"/>
      <c r="C48" s="197" t="s">
        <v>193</v>
      </c>
      <c r="D48" s="198">
        <f>SUM(D11:D47)</f>
        <v>0</v>
      </c>
      <c r="E48" s="198">
        <f t="shared" ref="E48:R48" si="0">SUM(E11:E47)</f>
        <v>0</v>
      </c>
      <c r="F48" s="198">
        <f t="shared" si="0"/>
        <v>0</v>
      </c>
      <c r="G48" s="198">
        <f t="shared" si="0"/>
        <v>0</v>
      </c>
      <c r="H48" s="198">
        <f t="shared" si="0"/>
        <v>0</v>
      </c>
      <c r="I48" s="198">
        <f t="shared" si="0"/>
        <v>0</v>
      </c>
      <c r="J48" s="198">
        <f t="shared" si="0"/>
        <v>0</v>
      </c>
      <c r="K48" s="198">
        <f t="shared" si="0"/>
        <v>0</v>
      </c>
      <c r="L48" s="198">
        <f t="shared" si="0"/>
        <v>0</v>
      </c>
      <c r="M48" s="198">
        <f t="shared" si="0"/>
        <v>0</v>
      </c>
      <c r="N48" s="198">
        <f t="shared" si="0"/>
        <v>0</v>
      </c>
      <c r="O48" s="198">
        <f t="shared" si="0"/>
        <v>0</v>
      </c>
      <c r="P48" s="198">
        <f t="shared" si="0"/>
        <v>0</v>
      </c>
      <c r="Q48" s="198">
        <f t="shared" si="0"/>
        <v>0</v>
      </c>
      <c r="R48" s="198">
        <f t="shared" si="0"/>
        <v>0</v>
      </c>
    </row>
    <row r="49" spans="2:2" x14ac:dyDescent="0.15">
      <c r="B49" s="199" t="s">
        <v>199</v>
      </c>
    </row>
  </sheetData>
  <mergeCells count="17">
    <mergeCell ref="B6:B10"/>
    <mergeCell ref="C6:C10"/>
    <mergeCell ref="D8:D10"/>
    <mergeCell ref="E8:E10"/>
    <mergeCell ref="F8:F10"/>
    <mergeCell ref="I8:I10"/>
    <mergeCell ref="J8:J10"/>
    <mergeCell ref="K8:K10"/>
    <mergeCell ref="G8:G10"/>
    <mergeCell ref="H8:H10"/>
    <mergeCell ref="Q8:Q10"/>
    <mergeCell ref="R8:R10"/>
    <mergeCell ref="L8:L10"/>
    <mergeCell ref="M8:M10"/>
    <mergeCell ref="N8:N10"/>
    <mergeCell ref="O8:O10"/>
    <mergeCell ref="P8:P10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B5:R25"/>
  <sheetViews>
    <sheetView showGridLines="0" workbookViewId="0">
      <pane xSplit="3" ySplit="10" topLeftCell="D11" activePane="bottomRight" state="frozen"/>
      <selection activeCell="I7" sqref="I7:I8"/>
      <selection pane="topRight" activeCell="I7" sqref="I7:I8"/>
      <selection pane="bottomLeft" activeCell="I7" sqref="I7:I8"/>
      <selection pane="bottomRight"/>
    </sheetView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60.625" style="2" customWidth="1"/>
    <col min="4" max="18" width="12.625" style="2" customWidth="1"/>
    <col min="19" max="16384" width="8.75" style="2"/>
  </cols>
  <sheetData>
    <row r="5" spans="2:18" x14ac:dyDescent="0.15">
      <c r="R5" s="7" t="str">
        <f>"（単位："&amp;入力表!I7&amp;"、人）"</f>
        <v>（単位：千円、人）</v>
      </c>
    </row>
    <row r="6" spans="2:18" x14ac:dyDescent="0.15">
      <c r="B6" s="270" t="s">
        <v>18</v>
      </c>
      <c r="C6" s="270" t="s">
        <v>335</v>
      </c>
      <c r="D6" s="184" t="s">
        <v>339</v>
      </c>
      <c r="E6" s="185"/>
      <c r="F6" s="185"/>
      <c r="G6" s="185"/>
      <c r="H6" s="186"/>
      <c r="I6" s="187" t="s">
        <v>340</v>
      </c>
      <c r="J6" s="188"/>
      <c r="K6" s="188"/>
      <c r="L6" s="188"/>
      <c r="M6" s="189"/>
      <c r="N6" s="190" t="s">
        <v>278</v>
      </c>
      <c r="O6" s="191"/>
      <c r="P6" s="191"/>
      <c r="Q6" s="191"/>
      <c r="R6" s="192"/>
    </row>
    <row r="7" spans="2:18" x14ac:dyDescent="0.15">
      <c r="B7" s="271"/>
      <c r="C7" s="271"/>
      <c r="D7" s="193"/>
      <c r="E7" s="185"/>
      <c r="F7" s="186"/>
      <c r="G7" s="193"/>
      <c r="H7" s="186"/>
      <c r="I7" s="194"/>
      <c r="J7" s="188"/>
      <c r="K7" s="189"/>
      <c r="L7" s="194"/>
      <c r="M7" s="189"/>
      <c r="N7" s="195"/>
      <c r="O7" s="191"/>
      <c r="P7" s="192"/>
      <c r="Q7" s="195"/>
      <c r="R7" s="192"/>
    </row>
    <row r="8" spans="2:18" ht="12.95" customHeight="1" x14ac:dyDescent="0.15">
      <c r="B8" s="271"/>
      <c r="C8" s="271"/>
      <c r="D8" s="312" t="s">
        <v>276</v>
      </c>
      <c r="E8" s="313" t="s">
        <v>441</v>
      </c>
      <c r="F8" s="314" t="s">
        <v>277</v>
      </c>
      <c r="G8" s="296" t="s">
        <v>280</v>
      </c>
      <c r="H8" s="308" t="s">
        <v>279</v>
      </c>
      <c r="I8" s="310" t="s">
        <v>276</v>
      </c>
      <c r="J8" s="311" t="s">
        <v>441</v>
      </c>
      <c r="K8" s="302" t="s">
        <v>277</v>
      </c>
      <c r="L8" s="298" t="s">
        <v>280</v>
      </c>
      <c r="M8" s="300" t="s">
        <v>279</v>
      </c>
      <c r="N8" s="304" t="s">
        <v>276</v>
      </c>
      <c r="O8" s="305" t="s">
        <v>441</v>
      </c>
      <c r="P8" s="306" t="s">
        <v>277</v>
      </c>
      <c r="Q8" s="292" t="s">
        <v>280</v>
      </c>
      <c r="R8" s="294" t="s">
        <v>279</v>
      </c>
    </row>
    <row r="9" spans="2:18" x14ac:dyDescent="0.15">
      <c r="B9" s="271"/>
      <c r="C9" s="271"/>
      <c r="D9" s="312"/>
      <c r="E9" s="313"/>
      <c r="F9" s="315"/>
      <c r="G9" s="297"/>
      <c r="H9" s="309"/>
      <c r="I9" s="310"/>
      <c r="J9" s="311"/>
      <c r="K9" s="303"/>
      <c r="L9" s="299"/>
      <c r="M9" s="301"/>
      <c r="N9" s="304"/>
      <c r="O9" s="305"/>
      <c r="P9" s="307"/>
      <c r="Q9" s="293"/>
      <c r="R9" s="295"/>
    </row>
    <row r="10" spans="2:18" x14ac:dyDescent="0.15">
      <c r="B10" s="272"/>
      <c r="C10" s="272"/>
      <c r="D10" s="312"/>
      <c r="E10" s="313"/>
      <c r="F10" s="315"/>
      <c r="G10" s="297"/>
      <c r="H10" s="309"/>
      <c r="I10" s="310"/>
      <c r="J10" s="311"/>
      <c r="K10" s="303"/>
      <c r="L10" s="299"/>
      <c r="M10" s="301"/>
      <c r="N10" s="304"/>
      <c r="O10" s="305"/>
      <c r="P10" s="307"/>
      <c r="Q10" s="293"/>
      <c r="R10" s="295"/>
    </row>
    <row r="11" spans="2:18" x14ac:dyDescent="0.15">
      <c r="B11" s="36" t="s">
        <v>239</v>
      </c>
      <c r="C11" s="37" t="s">
        <v>410</v>
      </c>
      <c r="D11" s="151">
        <f>SUMIF(詳細表!$D$10:$D$116,'結果表（13部門）'!$B11,詳細表!J$10:J$116)</f>
        <v>0</v>
      </c>
      <c r="E11" s="151">
        <f>SUMIF(詳細表!$D$10:$D$116,'結果表（13部門）'!$B11,詳細表!K$10:K$116)</f>
        <v>0</v>
      </c>
      <c r="F11" s="151">
        <f>SUMIF(詳細表!$D$10:$D$116,'結果表（13部門）'!$B11,詳細表!L$10:L$116)</f>
        <v>0</v>
      </c>
      <c r="G11" s="151">
        <f>SUMIF(詳細表!$D$10:$D$116,'結果表（13部門）'!$B11,詳細表!V$10:V$116)</f>
        <v>0</v>
      </c>
      <c r="H11" s="151">
        <f>SUMIF(詳細表!$D$10:$D$116,'結果表（13部門）'!$B11,詳細表!Y$10:Y$116)</f>
        <v>0</v>
      </c>
      <c r="I11" s="151">
        <f>SUMIF(詳細表!$D$10:$D$116,'結果表（13部門）'!$B11,詳細表!P$10:P$116)</f>
        <v>0</v>
      </c>
      <c r="J11" s="151">
        <f>SUMIF(詳細表!$D$10:$D$116,'結果表（13部門）'!$B11,詳細表!Q$10:Q$116)</f>
        <v>0</v>
      </c>
      <c r="K11" s="151">
        <f>SUMIF(詳細表!$D$10:$D$116,'結果表（13部門）'!$B11,詳細表!R$10:R$116)</f>
        <v>0</v>
      </c>
      <c r="L11" s="151">
        <f>SUMIF(詳細表!$D$10:$D$116,'結果表（13部門）'!$B11,詳細表!W$10:W$116)</f>
        <v>0</v>
      </c>
      <c r="M11" s="151">
        <f>SUMIF(詳細表!$D$10:$D$116,'結果表（13部門）'!$B11,詳細表!Z$10:Z$116)</f>
        <v>0</v>
      </c>
      <c r="N11" s="151">
        <f>SUMIF(詳細表!$D$10:$D$116,'結果表（13部門）'!$B11,詳細表!S$10:S$116)</f>
        <v>0</v>
      </c>
      <c r="O11" s="151">
        <f>SUMIF(詳細表!$D$10:$D$116,'結果表（13部門）'!$B11,詳細表!T$10:T$116)</f>
        <v>0</v>
      </c>
      <c r="P11" s="151">
        <f>SUMIF(詳細表!$D$10:$D$116,'結果表（13部門）'!$B11,詳細表!U$10:U$116)</f>
        <v>0</v>
      </c>
      <c r="Q11" s="151">
        <f>SUMIF(詳細表!$D$10:$D$116,'結果表（13部門）'!$B11,詳細表!X$10:X$116)</f>
        <v>0</v>
      </c>
      <c r="R11" s="151">
        <f>SUMIF(詳細表!$D$10:$D$116,'結果表（13部門）'!$B11,詳細表!AA$10:AA$116)</f>
        <v>0</v>
      </c>
    </row>
    <row r="12" spans="2:18" x14ac:dyDescent="0.15">
      <c r="B12" s="36" t="s">
        <v>240</v>
      </c>
      <c r="C12" s="37" t="s">
        <v>413</v>
      </c>
      <c r="D12" s="158">
        <f>SUMIF(詳細表!$D$10:$D$116,'結果表（13部門）'!$B12,詳細表!J$10:J$116)</f>
        <v>0</v>
      </c>
      <c r="E12" s="158">
        <f>SUMIF(詳細表!$D$10:$D$116,'結果表（13部門）'!$B12,詳細表!K$10:K$116)</f>
        <v>0</v>
      </c>
      <c r="F12" s="158">
        <f>SUMIF(詳細表!$D$10:$D$116,'結果表（13部門）'!$B12,詳細表!L$10:L$116)</f>
        <v>0</v>
      </c>
      <c r="G12" s="158">
        <f>SUMIF(詳細表!$D$10:$D$116,'結果表（13部門）'!$B12,詳細表!V$10:V$116)</f>
        <v>0</v>
      </c>
      <c r="H12" s="158">
        <f>SUMIF(詳細表!$D$10:$D$116,'結果表（13部門）'!$B12,詳細表!Y$10:Y$116)</f>
        <v>0</v>
      </c>
      <c r="I12" s="158">
        <f>SUMIF(詳細表!$D$10:$D$116,'結果表（13部門）'!$B12,詳細表!P$10:P$116)</f>
        <v>0</v>
      </c>
      <c r="J12" s="158">
        <f>SUMIF(詳細表!$D$10:$D$116,'結果表（13部門）'!$B12,詳細表!Q$10:Q$116)</f>
        <v>0</v>
      </c>
      <c r="K12" s="158">
        <f>SUMIF(詳細表!$D$10:$D$116,'結果表（13部門）'!$B12,詳細表!R$10:R$116)</f>
        <v>0</v>
      </c>
      <c r="L12" s="158">
        <f>SUMIF(詳細表!$D$10:$D$116,'結果表（13部門）'!$B12,詳細表!W$10:W$116)</f>
        <v>0</v>
      </c>
      <c r="M12" s="158">
        <f>SUMIF(詳細表!$D$10:$D$116,'結果表（13部門）'!$B12,詳細表!Z$10:Z$116)</f>
        <v>0</v>
      </c>
      <c r="N12" s="158">
        <f>SUMIF(詳細表!$D$10:$D$116,'結果表（13部門）'!$B12,詳細表!S$10:S$116)</f>
        <v>0</v>
      </c>
      <c r="O12" s="158">
        <f>SUMIF(詳細表!$D$10:$D$116,'結果表（13部門）'!$B12,詳細表!T$10:T$116)</f>
        <v>0</v>
      </c>
      <c r="P12" s="158">
        <f>SUMIF(詳細表!$D$10:$D$116,'結果表（13部門）'!$B12,詳細表!U$10:U$116)</f>
        <v>0</v>
      </c>
      <c r="Q12" s="158">
        <f>SUMIF(詳細表!$D$10:$D$116,'結果表（13部門）'!$B12,詳細表!X$10:X$116)</f>
        <v>0</v>
      </c>
      <c r="R12" s="158">
        <f>SUMIF(詳細表!$D$10:$D$116,'結果表（13部門）'!$B12,詳細表!AA$10:AA$116)</f>
        <v>0</v>
      </c>
    </row>
    <row r="13" spans="2:18" x14ac:dyDescent="0.15">
      <c r="B13" s="36" t="s">
        <v>241</v>
      </c>
      <c r="C13" s="37" t="s">
        <v>438</v>
      </c>
      <c r="D13" s="158">
        <f>SUMIF(詳細表!$D$10:$D$116,'結果表（13部門）'!$B13,詳細表!J$10:J$116)</f>
        <v>0</v>
      </c>
      <c r="E13" s="158">
        <f>SUMIF(詳細表!$D$10:$D$116,'結果表（13部門）'!$B13,詳細表!K$10:K$116)</f>
        <v>0</v>
      </c>
      <c r="F13" s="158">
        <f>SUMIF(詳細表!$D$10:$D$116,'結果表（13部門）'!$B13,詳細表!L$10:L$116)</f>
        <v>0</v>
      </c>
      <c r="G13" s="158">
        <f>SUMIF(詳細表!$D$10:$D$116,'結果表（13部門）'!$B13,詳細表!V$10:V$116)</f>
        <v>0</v>
      </c>
      <c r="H13" s="158">
        <f>SUMIF(詳細表!$D$10:$D$116,'結果表（13部門）'!$B13,詳細表!Y$10:Y$116)</f>
        <v>0</v>
      </c>
      <c r="I13" s="158">
        <f>SUMIF(詳細表!$D$10:$D$116,'結果表（13部門）'!$B13,詳細表!P$10:P$116)</f>
        <v>0</v>
      </c>
      <c r="J13" s="158">
        <f>SUMIF(詳細表!$D$10:$D$116,'結果表（13部門）'!$B13,詳細表!Q$10:Q$116)</f>
        <v>0</v>
      </c>
      <c r="K13" s="158">
        <f>SUMIF(詳細表!$D$10:$D$116,'結果表（13部門）'!$B13,詳細表!R$10:R$116)</f>
        <v>0</v>
      </c>
      <c r="L13" s="158">
        <f>SUMIF(詳細表!$D$10:$D$116,'結果表（13部門）'!$B13,詳細表!W$10:W$116)</f>
        <v>0</v>
      </c>
      <c r="M13" s="158">
        <f>SUMIF(詳細表!$D$10:$D$116,'結果表（13部門）'!$B13,詳細表!Z$10:Z$116)</f>
        <v>0</v>
      </c>
      <c r="N13" s="158">
        <f>SUMIF(詳細表!$D$10:$D$116,'結果表（13部門）'!$B13,詳細表!S$10:S$116)</f>
        <v>0</v>
      </c>
      <c r="O13" s="158">
        <f>SUMIF(詳細表!$D$10:$D$116,'結果表（13部門）'!$B13,詳細表!T$10:T$116)</f>
        <v>0</v>
      </c>
      <c r="P13" s="158">
        <f>SUMIF(詳細表!$D$10:$D$116,'結果表（13部門）'!$B13,詳細表!U$10:U$116)</f>
        <v>0</v>
      </c>
      <c r="Q13" s="158">
        <f>SUMIF(詳細表!$D$10:$D$116,'結果表（13部門）'!$B13,詳細表!X$10:X$116)</f>
        <v>0</v>
      </c>
      <c r="R13" s="158">
        <f>SUMIF(詳細表!$D$10:$D$116,'結果表（13部門）'!$B13,詳細表!AA$10:AA$116)</f>
        <v>0</v>
      </c>
    </row>
    <row r="14" spans="2:18" x14ac:dyDescent="0.15">
      <c r="B14" s="36" t="s">
        <v>242</v>
      </c>
      <c r="C14" s="37" t="s">
        <v>427</v>
      </c>
      <c r="D14" s="158">
        <f>SUMIF(詳細表!$D$10:$D$116,'結果表（13部門）'!$B14,詳細表!J$10:J$116)</f>
        <v>0</v>
      </c>
      <c r="E14" s="158">
        <f>SUMIF(詳細表!$D$10:$D$116,'結果表（13部門）'!$B14,詳細表!K$10:K$116)</f>
        <v>0</v>
      </c>
      <c r="F14" s="158">
        <f>SUMIF(詳細表!$D$10:$D$116,'結果表（13部門）'!$B14,詳細表!L$10:L$116)</f>
        <v>0</v>
      </c>
      <c r="G14" s="158">
        <f>SUMIF(詳細表!$D$10:$D$116,'結果表（13部門）'!$B14,詳細表!V$10:V$116)</f>
        <v>0</v>
      </c>
      <c r="H14" s="158">
        <f>SUMIF(詳細表!$D$10:$D$116,'結果表（13部門）'!$B14,詳細表!Y$10:Y$116)</f>
        <v>0</v>
      </c>
      <c r="I14" s="158">
        <f>SUMIF(詳細表!$D$10:$D$116,'結果表（13部門）'!$B14,詳細表!P$10:P$116)</f>
        <v>0</v>
      </c>
      <c r="J14" s="158">
        <f>SUMIF(詳細表!$D$10:$D$116,'結果表（13部門）'!$B14,詳細表!Q$10:Q$116)</f>
        <v>0</v>
      </c>
      <c r="K14" s="158">
        <f>SUMIF(詳細表!$D$10:$D$116,'結果表（13部門）'!$B14,詳細表!R$10:R$116)</f>
        <v>0</v>
      </c>
      <c r="L14" s="158">
        <f>SUMIF(詳細表!$D$10:$D$116,'結果表（13部門）'!$B14,詳細表!W$10:W$116)</f>
        <v>0</v>
      </c>
      <c r="M14" s="158">
        <f>SUMIF(詳細表!$D$10:$D$116,'結果表（13部門）'!$B14,詳細表!Z$10:Z$116)</f>
        <v>0</v>
      </c>
      <c r="N14" s="158">
        <f>SUMIF(詳細表!$D$10:$D$116,'結果表（13部門）'!$B14,詳細表!S$10:S$116)</f>
        <v>0</v>
      </c>
      <c r="O14" s="158">
        <f>SUMIF(詳細表!$D$10:$D$116,'結果表（13部門）'!$B14,詳細表!T$10:T$116)</f>
        <v>0</v>
      </c>
      <c r="P14" s="158">
        <f>SUMIF(詳細表!$D$10:$D$116,'結果表（13部門）'!$B14,詳細表!U$10:U$116)</f>
        <v>0</v>
      </c>
      <c r="Q14" s="158">
        <f>SUMIF(詳細表!$D$10:$D$116,'結果表（13部門）'!$B14,詳細表!X$10:X$116)</f>
        <v>0</v>
      </c>
      <c r="R14" s="158">
        <f>SUMIF(詳細表!$D$10:$D$116,'結果表（13部門）'!$B14,詳細表!AA$10:AA$116)</f>
        <v>0</v>
      </c>
    </row>
    <row r="15" spans="2:18" x14ac:dyDescent="0.15">
      <c r="B15" s="36" t="s">
        <v>243</v>
      </c>
      <c r="C15" s="37" t="s">
        <v>439</v>
      </c>
      <c r="D15" s="158">
        <f>SUMIF(詳細表!$D$10:$D$116,'結果表（13部門）'!$B15,詳細表!J$10:J$116)</f>
        <v>0</v>
      </c>
      <c r="E15" s="158">
        <f>SUMIF(詳細表!$D$10:$D$116,'結果表（13部門）'!$B15,詳細表!K$10:K$116)</f>
        <v>0</v>
      </c>
      <c r="F15" s="158">
        <f>SUMIF(詳細表!$D$10:$D$116,'結果表（13部門）'!$B15,詳細表!L$10:L$116)</f>
        <v>0</v>
      </c>
      <c r="G15" s="158">
        <f>SUMIF(詳細表!$D$10:$D$116,'結果表（13部門）'!$B15,詳細表!V$10:V$116)</f>
        <v>0</v>
      </c>
      <c r="H15" s="158">
        <f>SUMIF(詳細表!$D$10:$D$116,'結果表（13部門）'!$B15,詳細表!Y$10:Y$116)</f>
        <v>0</v>
      </c>
      <c r="I15" s="158">
        <f>SUMIF(詳細表!$D$10:$D$116,'結果表（13部門）'!$B15,詳細表!P$10:P$116)</f>
        <v>0</v>
      </c>
      <c r="J15" s="158">
        <f>SUMIF(詳細表!$D$10:$D$116,'結果表（13部門）'!$B15,詳細表!Q$10:Q$116)</f>
        <v>0</v>
      </c>
      <c r="K15" s="158">
        <f>SUMIF(詳細表!$D$10:$D$116,'結果表（13部門）'!$B15,詳細表!R$10:R$116)</f>
        <v>0</v>
      </c>
      <c r="L15" s="158">
        <f>SUMIF(詳細表!$D$10:$D$116,'結果表（13部門）'!$B15,詳細表!W$10:W$116)</f>
        <v>0</v>
      </c>
      <c r="M15" s="158">
        <f>SUMIF(詳細表!$D$10:$D$116,'結果表（13部門）'!$B15,詳細表!Z$10:Z$116)</f>
        <v>0</v>
      </c>
      <c r="N15" s="158">
        <f>SUMIF(詳細表!$D$10:$D$116,'結果表（13部門）'!$B15,詳細表!S$10:S$116)</f>
        <v>0</v>
      </c>
      <c r="O15" s="158">
        <f>SUMIF(詳細表!$D$10:$D$116,'結果表（13部門）'!$B15,詳細表!T$10:T$116)</f>
        <v>0</v>
      </c>
      <c r="P15" s="158">
        <f>SUMIF(詳細表!$D$10:$D$116,'結果表（13部門）'!$B15,詳細表!U$10:U$116)</f>
        <v>0</v>
      </c>
      <c r="Q15" s="158">
        <f>SUMIF(詳細表!$D$10:$D$116,'結果表（13部門）'!$B15,詳細表!X$10:X$116)</f>
        <v>0</v>
      </c>
      <c r="R15" s="158">
        <f>SUMIF(詳細表!$D$10:$D$116,'結果表（13部門）'!$B15,詳細表!AA$10:AA$116)</f>
        <v>0</v>
      </c>
    </row>
    <row r="16" spans="2:18" x14ac:dyDescent="0.15">
      <c r="B16" s="46" t="s">
        <v>244</v>
      </c>
      <c r="C16" s="47" t="s">
        <v>157</v>
      </c>
      <c r="D16" s="169">
        <f>SUMIF(詳細表!$D$10:$D$116,'結果表（13部門）'!$B16,詳細表!J$10:J$116)</f>
        <v>0</v>
      </c>
      <c r="E16" s="169">
        <f>SUMIF(詳細表!$D$10:$D$116,'結果表（13部門）'!$B16,詳細表!K$10:K$116)</f>
        <v>0</v>
      </c>
      <c r="F16" s="169">
        <f>SUMIF(詳細表!$D$10:$D$116,'結果表（13部門）'!$B16,詳細表!L$10:L$116)</f>
        <v>0</v>
      </c>
      <c r="G16" s="169">
        <f>SUMIF(詳細表!$D$10:$D$116,'結果表（13部門）'!$B16,詳細表!V$10:V$116)</f>
        <v>0</v>
      </c>
      <c r="H16" s="169">
        <f>SUMIF(詳細表!$D$10:$D$116,'結果表（13部門）'!$B16,詳細表!Y$10:Y$116)</f>
        <v>0</v>
      </c>
      <c r="I16" s="169">
        <f>SUMIF(詳細表!$D$10:$D$116,'結果表（13部門）'!$B16,詳細表!P$10:P$116)</f>
        <v>0</v>
      </c>
      <c r="J16" s="169">
        <f>SUMIF(詳細表!$D$10:$D$116,'結果表（13部門）'!$B16,詳細表!Q$10:Q$116)</f>
        <v>0</v>
      </c>
      <c r="K16" s="169">
        <f>SUMIF(詳細表!$D$10:$D$116,'結果表（13部門）'!$B16,詳細表!R$10:R$116)</f>
        <v>0</v>
      </c>
      <c r="L16" s="169">
        <f>SUMIF(詳細表!$D$10:$D$116,'結果表（13部門）'!$B16,詳細表!W$10:W$116)</f>
        <v>0</v>
      </c>
      <c r="M16" s="169">
        <f>SUMIF(詳細表!$D$10:$D$116,'結果表（13部門）'!$B16,詳細表!Z$10:Z$116)</f>
        <v>0</v>
      </c>
      <c r="N16" s="169">
        <f>SUMIF(詳細表!$D$10:$D$116,'結果表（13部門）'!$B16,詳細表!S$10:S$116)</f>
        <v>0</v>
      </c>
      <c r="O16" s="169">
        <f>SUMIF(詳細表!$D$10:$D$116,'結果表（13部門）'!$B16,詳細表!T$10:T$116)</f>
        <v>0</v>
      </c>
      <c r="P16" s="169">
        <f>SUMIF(詳細表!$D$10:$D$116,'結果表（13部門）'!$B16,詳細表!U$10:U$116)</f>
        <v>0</v>
      </c>
      <c r="Q16" s="169">
        <f>SUMIF(詳細表!$D$10:$D$116,'結果表（13部門）'!$B16,詳細表!X$10:X$116)</f>
        <v>0</v>
      </c>
      <c r="R16" s="169">
        <f>SUMIF(詳細表!$D$10:$D$116,'結果表（13部門）'!$B16,詳細表!AA$10:AA$116)</f>
        <v>0</v>
      </c>
    </row>
    <row r="17" spans="2:18" x14ac:dyDescent="0.15">
      <c r="B17" s="36" t="s">
        <v>245</v>
      </c>
      <c r="C17" s="37" t="s">
        <v>158</v>
      </c>
      <c r="D17" s="158">
        <f>SUMIF(詳細表!$D$10:$D$116,'結果表（13部門）'!$B17,詳細表!J$10:J$116)</f>
        <v>0</v>
      </c>
      <c r="E17" s="158">
        <f>SUMIF(詳細表!$D$10:$D$116,'結果表（13部門）'!$B17,詳細表!K$10:K$116)</f>
        <v>0</v>
      </c>
      <c r="F17" s="158">
        <f>SUMIF(詳細表!$D$10:$D$116,'結果表（13部門）'!$B17,詳細表!L$10:L$116)</f>
        <v>0</v>
      </c>
      <c r="G17" s="158">
        <f>SUMIF(詳細表!$D$10:$D$116,'結果表（13部門）'!$B17,詳細表!V$10:V$116)</f>
        <v>0</v>
      </c>
      <c r="H17" s="158">
        <f>SUMIF(詳細表!$D$10:$D$116,'結果表（13部門）'!$B17,詳細表!Y$10:Y$116)</f>
        <v>0</v>
      </c>
      <c r="I17" s="158">
        <f>SUMIF(詳細表!$D$10:$D$116,'結果表（13部門）'!$B17,詳細表!P$10:P$116)</f>
        <v>0</v>
      </c>
      <c r="J17" s="158">
        <f>SUMIF(詳細表!$D$10:$D$116,'結果表（13部門）'!$B17,詳細表!Q$10:Q$116)</f>
        <v>0</v>
      </c>
      <c r="K17" s="158">
        <f>SUMIF(詳細表!$D$10:$D$116,'結果表（13部門）'!$B17,詳細表!R$10:R$116)</f>
        <v>0</v>
      </c>
      <c r="L17" s="158">
        <f>SUMIF(詳細表!$D$10:$D$116,'結果表（13部門）'!$B17,詳細表!W$10:W$116)</f>
        <v>0</v>
      </c>
      <c r="M17" s="158">
        <f>SUMIF(詳細表!$D$10:$D$116,'結果表（13部門）'!$B17,詳細表!Z$10:Z$116)</f>
        <v>0</v>
      </c>
      <c r="N17" s="158">
        <f>SUMIF(詳細表!$D$10:$D$116,'結果表（13部門）'!$B17,詳細表!S$10:S$116)</f>
        <v>0</v>
      </c>
      <c r="O17" s="158">
        <f>SUMIF(詳細表!$D$10:$D$116,'結果表（13部門）'!$B17,詳細表!T$10:T$116)</f>
        <v>0</v>
      </c>
      <c r="P17" s="158">
        <f>SUMIF(詳細表!$D$10:$D$116,'結果表（13部門）'!$B17,詳細表!U$10:U$116)</f>
        <v>0</v>
      </c>
      <c r="Q17" s="158">
        <f>SUMIF(詳細表!$D$10:$D$116,'結果表（13部門）'!$B17,詳細表!X$10:X$116)</f>
        <v>0</v>
      </c>
      <c r="R17" s="158">
        <f>SUMIF(詳細表!$D$10:$D$116,'結果表（13部門）'!$B17,詳細表!AA$10:AA$116)</f>
        <v>0</v>
      </c>
    </row>
    <row r="18" spans="2:18" x14ac:dyDescent="0.15">
      <c r="B18" s="36" t="s">
        <v>246</v>
      </c>
      <c r="C18" s="37" t="s">
        <v>429</v>
      </c>
      <c r="D18" s="158">
        <f>SUMIF(詳細表!$D$10:$D$116,'結果表（13部門）'!$B18,詳細表!J$10:J$116)</f>
        <v>0</v>
      </c>
      <c r="E18" s="158">
        <f>SUMIF(詳細表!$D$10:$D$116,'結果表（13部門）'!$B18,詳細表!K$10:K$116)</f>
        <v>0</v>
      </c>
      <c r="F18" s="158">
        <f>SUMIF(詳細表!$D$10:$D$116,'結果表（13部門）'!$B18,詳細表!L$10:L$116)</f>
        <v>0</v>
      </c>
      <c r="G18" s="158">
        <f>SUMIF(詳細表!$D$10:$D$116,'結果表（13部門）'!$B18,詳細表!V$10:V$116)</f>
        <v>0</v>
      </c>
      <c r="H18" s="158">
        <f>SUMIF(詳細表!$D$10:$D$116,'結果表（13部門）'!$B18,詳細表!Y$10:Y$116)</f>
        <v>0</v>
      </c>
      <c r="I18" s="158">
        <f>SUMIF(詳細表!$D$10:$D$116,'結果表（13部門）'!$B18,詳細表!P$10:P$116)</f>
        <v>0</v>
      </c>
      <c r="J18" s="158">
        <f>SUMIF(詳細表!$D$10:$D$116,'結果表（13部門）'!$B18,詳細表!Q$10:Q$116)</f>
        <v>0</v>
      </c>
      <c r="K18" s="158">
        <f>SUMIF(詳細表!$D$10:$D$116,'結果表（13部門）'!$B18,詳細表!R$10:R$116)</f>
        <v>0</v>
      </c>
      <c r="L18" s="158">
        <f>SUMIF(詳細表!$D$10:$D$116,'結果表（13部門）'!$B18,詳細表!W$10:W$116)</f>
        <v>0</v>
      </c>
      <c r="M18" s="158">
        <f>SUMIF(詳細表!$D$10:$D$116,'結果表（13部門）'!$B18,詳細表!Z$10:Z$116)</f>
        <v>0</v>
      </c>
      <c r="N18" s="158">
        <f>SUMIF(詳細表!$D$10:$D$116,'結果表（13部門）'!$B18,詳細表!S$10:S$116)</f>
        <v>0</v>
      </c>
      <c r="O18" s="158">
        <f>SUMIF(詳細表!$D$10:$D$116,'結果表（13部門）'!$B18,詳細表!T$10:T$116)</f>
        <v>0</v>
      </c>
      <c r="P18" s="158">
        <f>SUMIF(詳細表!$D$10:$D$116,'結果表（13部門）'!$B18,詳細表!U$10:U$116)</f>
        <v>0</v>
      </c>
      <c r="Q18" s="158">
        <f>SUMIF(詳細表!$D$10:$D$116,'結果表（13部門）'!$B18,詳細表!X$10:X$116)</f>
        <v>0</v>
      </c>
      <c r="R18" s="158">
        <f>SUMIF(詳細表!$D$10:$D$116,'結果表（13部門）'!$B18,詳細表!AA$10:AA$116)</f>
        <v>0</v>
      </c>
    </row>
    <row r="19" spans="2:18" x14ac:dyDescent="0.15">
      <c r="B19" s="36" t="s">
        <v>247</v>
      </c>
      <c r="C19" s="37" t="s">
        <v>436</v>
      </c>
      <c r="D19" s="158">
        <f>SUMIF(詳細表!$D$10:$D$116,'結果表（13部門）'!$B19,詳細表!J$10:J$116)</f>
        <v>0</v>
      </c>
      <c r="E19" s="158">
        <f>SUMIF(詳細表!$D$10:$D$116,'結果表（13部門）'!$B19,詳細表!K$10:K$116)</f>
        <v>0</v>
      </c>
      <c r="F19" s="158">
        <f>SUMIF(詳細表!$D$10:$D$116,'結果表（13部門）'!$B19,詳細表!L$10:L$116)</f>
        <v>0</v>
      </c>
      <c r="G19" s="158">
        <f>SUMIF(詳細表!$D$10:$D$116,'結果表（13部門）'!$B19,詳細表!V$10:V$116)</f>
        <v>0</v>
      </c>
      <c r="H19" s="158">
        <f>SUMIF(詳細表!$D$10:$D$116,'結果表（13部門）'!$B19,詳細表!Y$10:Y$116)</f>
        <v>0</v>
      </c>
      <c r="I19" s="158">
        <f>SUMIF(詳細表!$D$10:$D$116,'結果表（13部門）'!$B19,詳細表!P$10:P$116)</f>
        <v>0</v>
      </c>
      <c r="J19" s="158">
        <f>SUMIF(詳細表!$D$10:$D$116,'結果表（13部門）'!$B19,詳細表!Q$10:Q$116)</f>
        <v>0</v>
      </c>
      <c r="K19" s="158">
        <f>SUMIF(詳細表!$D$10:$D$116,'結果表（13部門）'!$B19,詳細表!R$10:R$116)</f>
        <v>0</v>
      </c>
      <c r="L19" s="158">
        <f>SUMIF(詳細表!$D$10:$D$116,'結果表（13部門）'!$B19,詳細表!W$10:W$116)</f>
        <v>0</v>
      </c>
      <c r="M19" s="158">
        <f>SUMIF(詳細表!$D$10:$D$116,'結果表（13部門）'!$B19,詳細表!Z$10:Z$116)</f>
        <v>0</v>
      </c>
      <c r="N19" s="158">
        <f>SUMIF(詳細表!$D$10:$D$116,'結果表（13部門）'!$B19,詳細表!S$10:S$116)</f>
        <v>0</v>
      </c>
      <c r="O19" s="158">
        <f>SUMIF(詳細表!$D$10:$D$116,'結果表（13部門）'!$B19,詳細表!T$10:T$116)</f>
        <v>0</v>
      </c>
      <c r="P19" s="158">
        <f>SUMIF(詳細表!$D$10:$D$116,'結果表（13部門）'!$B19,詳細表!U$10:U$116)</f>
        <v>0</v>
      </c>
      <c r="Q19" s="158">
        <f>SUMIF(詳細表!$D$10:$D$116,'結果表（13部門）'!$B19,詳細表!X$10:X$116)</f>
        <v>0</v>
      </c>
      <c r="R19" s="158">
        <f>SUMIF(詳細表!$D$10:$D$116,'結果表（13部門）'!$B19,詳細表!AA$10:AA$116)</f>
        <v>0</v>
      </c>
    </row>
    <row r="20" spans="2:18" x14ac:dyDescent="0.15">
      <c r="B20" s="49" t="s">
        <v>248</v>
      </c>
      <c r="C20" s="50" t="s">
        <v>431</v>
      </c>
      <c r="D20" s="164">
        <f>SUMIF(詳細表!$D$10:$D$116,'結果表（13部門）'!$B20,詳細表!J$10:J$116)</f>
        <v>0</v>
      </c>
      <c r="E20" s="164">
        <f>SUMIF(詳細表!$D$10:$D$116,'結果表（13部門）'!$B20,詳細表!K$10:K$116)</f>
        <v>0</v>
      </c>
      <c r="F20" s="164">
        <f>SUMIF(詳細表!$D$10:$D$116,'結果表（13部門）'!$B20,詳細表!L$10:L$116)</f>
        <v>0</v>
      </c>
      <c r="G20" s="164">
        <f>SUMIF(詳細表!$D$10:$D$116,'結果表（13部門）'!$B20,詳細表!V$10:V$116)</f>
        <v>0</v>
      </c>
      <c r="H20" s="164">
        <f>SUMIF(詳細表!$D$10:$D$116,'結果表（13部門）'!$B20,詳細表!Y$10:Y$116)</f>
        <v>0</v>
      </c>
      <c r="I20" s="164">
        <f>SUMIF(詳細表!$D$10:$D$116,'結果表（13部門）'!$B20,詳細表!P$10:P$116)</f>
        <v>0</v>
      </c>
      <c r="J20" s="164">
        <f>SUMIF(詳細表!$D$10:$D$116,'結果表（13部門）'!$B20,詳細表!Q$10:Q$116)</f>
        <v>0</v>
      </c>
      <c r="K20" s="164">
        <f>SUMIF(詳細表!$D$10:$D$116,'結果表（13部門）'!$B20,詳細表!R$10:R$116)</f>
        <v>0</v>
      </c>
      <c r="L20" s="164">
        <f>SUMIF(詳細表!$D$10:$D$116,'結果表（13部門）'!$B20,詳細表!W$10:W$116)</f>
        <v>0</v>
      </c>
      <c r="M20" s="164">
        <f>SUMIF(詳細表!$D$10:$D$116,'結果表（13部門）'!$B20,詳細表!Z$10:Z$116)</f>
        <v>0</v>
      </c>
      <c r="N20" s="164">
        <f>SUMIF(詳細表!$D$10:$D$116,'結果表（13部門）'!$B20,詳細表!S$10:S$116)</f>
        <v>0</v>
      </c>
      <c r="O20" s="164">
        <f>SUMIF(詳細表!$D$10:$D$116,'結果表（13部門）'!$B20,詳細表!T$10:T$116)</f>
        <v>0</v>
      </c>
      <c r="P20" s="164">
        <f>SUMIF(詳細表!$D$10:$D$116,'結果表（13部門）'!$B20,詳細表!U$10:U$116)</f>
        <v>0</v>
      </c>
      <c r="Q20" s="164">
        <f>SUMIF(詳細表!$D$10:$D$116,'結果表（13部門）'!$B20,詳細表!X$10:X$116)</f>
        <v>0</v>
      </c>
      <c r="R20" s="164">
        <f>SUMIF(詳細表!$D$10:$D$116,'結果表（13部門）'!$B20,詳細表!AA$10:AA$116)</f>
        <v>0</v>
      </c>
    </row>
    <row r="21" spans="2:18" x14ac:dyDescent="0.15">
      <c r="B21" s="36" t="s">
        <v>249</v>
      </c>
      <c r="C21" s="37" t="s">
        <v>165</v>
      </c>
      <c r="D21" s="158">
        <f>SUMIF(詳細表!$D$10:$D$116,'結果表（13部門）'!$B21,詳細表!J$10:J$116)</f>
        <v>0</v>
      </c>
      <c r="E21" s="158">
        <f>SUMIF(詳細表!$D$10:$D$116,'結果表（13部門）'!$B21,詳細表!K$10:K$116)</f>
        <v>0</v>
      </c>
      <c r="F21" s="158">
        <f>SUMIF(詳細表!$D$10:$D$116,'結果表（13部門）'!$B21,詳細表!L$10:L$116)</f>
        <v>0</v>
      </c>
      <c r="G21" s="158">
        <f>SUMIF(詳細表!$D$10:$D$116,'結果表（13部門）'!$B21,詳細表!V$10:V$116)</f>
        <v>0</v>
      </c>
      <c r="H21" s="158">
        <f>SUMIF(詳細表!$D$10:$D$116,'結果表（13部門）'!$B21,詳細表!Y$10:Y$116)</f>
        <v>0</v>
      </c>
      <c r="I21" s="158">
        <f>SUMIF(詳細表!$D$10:$D$116,'結果表（13部門）'!$B21,詳細表!P$10:P$116)</f>
        <v>0</v>
      </c>
      <c r="J21" s="158">
        <f>SUMIF(詳細表!$D$10:$D$116,'結果表（13部門）'!$B21,詳細表!Q$10:Q$116)</f>
        <v>0</v>
      </c>
      <c r="K21" s="158">
        <f>SUMIF(詳細表!$D$10:$D$116,'結果表（13部門）'!$B21,詳細表!R$10:R$116)</f>
        <v>0</v>
      </c>
      <c r="L21" s="158">
        <f>SUMIF(詳細表!$D$10:$D$116,'結果表（13部門）'!$B21,詳細表!W$10:W$116)</f>
        <v>0</v>
      </c>
      <c r="M21" s="158">
        <f>SUMIF(詳細表!$D$10:$D$116,'結果表（13部門）'!$B21,詳細表!Z$10:Z$116)</f>
        <v>0</v>
      </c>
      <c r="N21" s="158">
        <f>SUMIF(詳細表!$D$10:$D$116,'結果表（13部門）'!$B21,詳細表!S$10:S$116)</f>
        <v>0</v>
      </c>
      <c r="O21" s="158">
        <f>SUMIF(詳細表!$D$10:$D$116,'結果表（13部門）'!$B21,詳細表!T$10:T$116)</f>
        <v>0</v>
      </c>
      <c r="P21" s="158">
        <f>SUMIF(詳細表!$D$10:$D$116,'結果表（13部門）'!$B21,詳細表!U$10:U$116)</f>
        <v>0</v>
      </c>
      <c r="Q21" s="158">
        <f>SUMIF(詳細表!$D$10:$D$116,'結果表（13部門）'!$B21,詳細表!X$10:X$116)</f>
        <v>0</v>
      </c>
      <c r="R21" s="158">
        <f>SUMIF(詳細表!$D$10:$D$116,'結果表（13部門）'!$B21,詳細表!AA$10:AA$116)</f>
        <v>0</v>
      </c>
    </row>
    <row r="22" spans="2:18" x14ac:dyDescent="0.15">
      <c r="B22" s="36" t="s">
        <v>250</v>
      </c>
      <c r="C22" s="37" t="s">
        <v>440</v>
      </c>
      <c r="D22" s="158">
        <f>SUMIF(詳細表!$D$10:$D$116,'結果表（13部門）'!$B22,詳細表!J$10:J$116)</f>
        <v>0</v>
      </c>
      <c r="E22" s="158">
        <f>SUMIF(詳細表!$D$10:$D$116,'結果表（13部門）'!$B22,詳細表!K$10:K$116)</f>
        <v>0</v>
      </c>
      <c r="F22" s="158">
        <f>SUMIF(詳細表!$D$10:$D$116,'結果表（13部門）'!$B22,詳細表!L$10:L$116)</f>
        <v>0</v>
      </c>
      <c r="G22" s="158">
        <f>SUMIF(詳細表!$D$10:$D$116,'結果表（13部門）'!$B22,詳細表!V$10:V$116)</f>
        <v>0</v>
      </c>
      <c r="H22" s="158">
        <f>SUMIF(詳細表!$D$10:$D$116,'結果表（13部門）'!$B22,詳細表!Y$10:Y$116)</f>
        <v>0</v>
      </c>
      <c r="I22" s="158">
        <f>SUMIF(詳細表!$D$10:$D$116,'結果表（13部門）'!$B22,詳細表!P$10:P$116)</f>
        <v>0</v>
      </c>
      <c r="J22" s="158">
        <f>SUMIF(詳細表!$D$10:$D$116,'結果表（13部門）'!$B22,詳細表!Q$10:Q$116)</f>
        <v>0</v>
      </c>
      <c r="K22" s="158">
        <f>SUMIF(詳細表!$D$10:$D$116,'結果表（13部門）'!$B22,詳細表!R$10:R$116)</f>
        <v>0</v>
      </c>
      <c r="L22" s="158">
        <f>SUMIF(詳細表!$D$10:$D$116,'結果表（13部門）'!$B22,詳細表!W$10:W$116)</f>
        <v>0</v>
      </c>
      <c r="M22" s="158">
        <f>SUMIF(詳細表!$D$10:$D$116,'結果表（13部門）'!$B22,詳細表!Z$10:Z$116)</f>
        <v>0</v>
      </c>
      <c r="N22" s="158">
        <f>SUMIF(詳細表!$D$10:$D$116,'結果表（13部門）'!$B22,詳細表!S$10:S$116)</f>
        <v>0</v>
      </c>
      <c r="O22" s="158">
        <f>SUMIF(詳細表!$D$10:$D$116,'結果表（13部門）'!$B22,詳細表!T$10:T$116)</f>
        <v>0</v>
      </c>
      <c r="P22" s="158">
        <f>SUMIF(詳細表!$D$10:$D$116,'結果表（13部門）'!$B22,詳細表!U$10:U$116)</f>
        <v>0</v>
      </c>
      <c r="Q22" s="158">
        <f>SUMIF(詳細表!$D$10:$D$116,'結果表（13部門）'!$B22,詳細表!X$10:X$116)</f>
        <v>0</v>
      </c>
      <c r="R22" s="158">
        <f>SUMIF(詳細表!$D$10:$D$116,'結果表（13部門）'!$B22,詳細表!AA$10:AA$116)</f>
        <v>0</v>
      </c>
    </row>
    <row r="23" spans="2:18" x14ac:dyDescent="0.15">
      <c r="B23" s="36" t="s">
        <v>251</v>
      </c>
      <c r="C23" s="37" t="s">
        <v>437</v>
      </c>
      <c r="D23" s="158">
        <f>SUMIF(詳細表!$D$10:$D$116,'結果表（13部門）'!$B23,詳細表!J$10:J$116)</f>
        <v>0</v>
      </c>
      <c r="E23" s="158">
        <f>SUMIF(詳細表!$D$10:$D$116,'結果表（13部門）'!$B23,詳細表!K$10:K$116)</f>
        <v>0</v>
      </c>
      <c r="F23" s="158">
        <f>SUMIF(詳細表!$D$10:$D$116,'結果表（13部門）'!$B23,詳細表!L$10:L$116)</f>
        <v>0</v>
      </c>
      <c r="G23" s="158">
        <f>SUMIF(詳細表!$D$10:$D$116,'結果表（13部門）'!$B23,詳細表!V$10:V$116)</f>
        <v>0</v>
      </c>
      <c r="H23" s="158">
        <f>SUMIF(詳細表!$D$10:$D$116,'結果表（13部門）'!$B23,詳細表!Y$10:Y$116)</f>
        <v>0</v>
      </c>
      <c r="I23" s="158">
        <f>SUMIF(詳細表!$D$10:$D$116,'結果表（13部門）'!$B23,詳細表!P$10:P$116)</f>
        <v>0</v>
      </c>
      <c r="J23" s="158">
        <f>SUMIF(詳細表!$D$10:$D$116,'結果表（13部門）'!$B23,詳細表!Q$10:Q$116)</f>
        <v>0</v>
      </c>
      <c r="K23" s="158">
        <f>SUMIF(詳細表!$D$10:$D$116,'結果表（13部門）'!$B23,詳細表!R$10:R$116)</f>
        <v>0</v>
      </c>
      <c r="L23" s="158">
        <f>SUMIF(詳細表!$D$10:$D$116,'結果表（13部門）'!$B23,詳細表!W$10:W$116)</f>
        <v>0</v>
      </c>
      <c r="M23" s="158">
        <f>SUMIF(詳細表!$D$10:$D$116,'結果表（13部門）'!$B23,詳細表!Z$10:Z$116)</f>
        <v>0</v>
      </c>
      <c r="N23" s="158">
        <f>SUMIF(詳細表!$D$10:$D$116,'結果表（13部門）'!$B23,詳細表!S$10:S$116)</f>
        <v>0</v>
      </c>
      <c r="O23" s="158">
        <f>SUMIF(詳細表!$D$10:$D$116,'結果表（13部門）'!$B23,詳細表!T$10:T$116)</f>
        <v>0</v>
      </c>
      <c r="P23" s="158">
        <f>SUMIF(詳細表!$D$10:$D$116,'結果表（13部門）'!$B23,詳細表!U$10:U$116)</f>
        <v>0</v>
      </c>
      <c r="Q23" s="158">
        <f>SUMIF(詳細表!$D$10:$D$116,'結果表（13部門）'!$B23,詳細表!X$10:X$116)</f>
        <v>0</v>
      </c>
      <c r="R23" s="158">
        <f>SUMIF(詳細表!$D$10:$D$116,'結果表（13部門）'!$B23,詳細表!AA$10:AA$116)</f>
        <v>0</v>
      </c>
    </row>
    <row r="24" spans="2:18" x14ac:dyDescent="0.15">
      <c r="B24" s="196"/>
      <c r="C24" s="53" t="s">
        <v>193</v>
      </c>
      <c r="D24" s="198">
        <f>SUM(D11:D23)</f>
        <v>0</v>
      </c>
      <c r="E24" s="198">
        <f t="shared" ref="E24:R24" si="0">SUM(E11:E23)</f>
        <v>0</v>
      </c>
      <c r="F24" s="198">
        <f t="shared" si="0"/>
        <v>0</v>
      </c>
      <c r="G24" s="198">
        <f t="shared" si="0"/>
        <v>0</v>
      </c>
      <c r="H24" s="198">
        <f t="shared" si="0"/>
        <v>0</v>
      </c>
      <c r="I24" s="198">
        <f t="shared" si="0"/>
        <v>0</v>
      </c>
      <c r="J24" s="198">
        <f t="shared" si="0"/>
        <v>0</v>
      </c>
      <c r="K24" s="198">
        <f t="shared" si="0"/>
        <v>0</v>
      </c>
      <c r="L24" s="198">
        <f t="shared" si="0"/>
        <v>0</v>
      </c>
      <c r="M24" s="198">
        <f t="shared" si="0"/>
        <v>0</v>
      </c>
      <c r="N24" s="198">
        <f t="shared" si="0"/>
        <v>0</v>
      </c>
      <c r="O24" s="198">
        <f t="shared" si="0"/>
        <v>0</v>
      </c>
      <c r="P24" s="198">
        <f t="shared" si="0"/>
        <v>0</v>
      </c>
      <c r="Q24" s="198">
        <f t="shared" si="0"/>
        <v>0</v>
      </c>
      <c r="R24" s="198">
        <f t="shared" si="0"/>
        <v>0</v>
      </c>
    </row>
    <row r="25" spans="2:18" x14ac:dyDescent="0.15">
      <c r="B25" s="199" t="s">
        <v>199</v>
      </c>
    </row>
  </sheetData>
  <mergeCells count="17">
    <mergeCell ref="B6:B10"/>
    <mergeCell ref="C6:C10"/>
    <mergeCell ref="D8:D10"/>
    <mergeCell ref="E8:E10"/>
    <mergeCell ref="F8:F10"/>
    <mergeCell ref="I8:I10"/>
    <mergeCell ref="J8:J10"/>
    <mergeCell ref="K8:K10"/>
    <mergeCell ref="G8:G10"/>
    <mergeCell ref="H8:H10"/>
    <mergeCell ref="Q8:Q10"/>
    <mergeCell ref="R8:R10"/>
    <mergeCell ref="L8:L10"/>
    <mergeCell ref="M8:M10"/>
    <mergeCell ref="N8:N10"/>
    <mergeCell ref="O8:O10"/>
    <mergeCell ref="P8:P10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B6:L114"/>
  <sheetViews>
    <sheetView showGridLines="0" workbookViewId="0"/>
  </sheetViews>
  <sheetFormatPr defaultColWidth="8.75" defaultRowHeight="18.75" x14ac:dyDescent="0.15"/>
  <cols>
    <col min="1" max="1" width="1.625" style="2" customWidth="1"/>
    <col min="2" max="2" width="4.625" style="2" customWidth="1"/>
    <col min="3" max="3" width="60.625" style="2" customWidth="1"/>
    <col min="4" max="7" width="17.625" style="2" customWidth="1"/>
    <col min="8" max="8" width="3.625" style="2" customWidth="1"/>
    <col min="9" max="9" width="30.625" style="2" customWidth="1"/>
    <col min="10" max="10" width="20.625" style="2" customWidth="1"/>
    <col min="11" max="11" width="14.625" style="2" customWidth="1"/>
    <col min="12" max="13" width="8.75" style="2" customWidth="1"/>
    <col min="14" max="16384" width="8.75" style="2"/>
  </cols>
  <sheetData>
    <row r="6" spans="2:12" ht="12.95" customHeight="1" x14ac:dyDescent="0.15">
      <c r="B6" s="270" t="s">
        <v>18</v>
      </c>
      <c r="C6" s="270" t="s">
        <v>335</v>
      </c>
      <c r="D6" s="270" t="s">
        <v>281</v>
      </c>
      <c r="E6" s="270" t="s">
        <v>282</v>
      </c>
      <c r="F6" s="270" t="s">
        <v>283</v>
      </c>
      <c r="G6" s="270" t="s">
        <v>284</v>
      </c>
    </row>
    <row r="7" spans="2:12" ht="65.099999999999994" customHeight="1" x14ac:dyDescent="0.15">
      <c r="B7" s="272"/>
      <c r="C7" s="272"/>
      <c r="D7" s="272"/>
      <c r="E7" s="272"/>
      <c r="F7" s="272"/>
      <c r="G7" s="272"/>
    </row>
    <row r="8" spans="2:12" ht="17.45" customHeight="1" x14ac:dyDescent="0.15">
      <c r="B8" s="36" t="s">
        <v>19</v>
      </c>
      <c r="C8" s="37" t="s">
        <v>125</v>
      </c>
      <c r="D8" s="38">
        <v>0.58062352012628249</v>
      </c>
      <c r="E8" s="38">
        <v>8.084188371481188E-2</v>
      </c>
      <c r="F8" s="17">
        <v>0.5146014206787688</v>
      </c>
      <c r="G8" s="38">
        <v>6.7087608524072612E-2</v>
      </c>
      <c r="I8" s="58" t="s">
        <v>185</v>
      </c>
      <c r="J8" s="39" t="s">
        <v>356</v>
      </c>
      <c r="K8" s="40">
        <v>0.60899999999999999</v>
      </c>
      <c r="L8" s="41"/>
    </row>
    <row r="9" spans="2:12" x14ac:dyDescent="0.15">
      <c r="B9" s="36" t="s">
        <v>20</v>
      </c>
      <c r="C9" s="37" t="s">
        <v>170</v>
      </c>
      <c r="D9" s="42">
        <v>0.29126760563380283</v>
      </c>
      <c r="E9" s="42">
        <v>9.6690140845070424E-2</v>
      </c>
      <c r="F9" s="43">
        <v>0.13380281690140844</v>
      </c>
      <c r="G9" s="42">
        <v>5.6338028169014086E-2</v>
      </c>
      <c r="I9" s="59"/>
      <c r="J9" s="60"/>
      <c r="K9" s="48"/>
      <c r="L9" s="41"/>
    </row>
    <row r="10" spans="2:12" x14ac:dyDescent="0.15">
      <c r="B10" s="36" t="s">
        <v>21</v>
      </c>
      <c r="C10" s="37" t="s">
        <v>126</v>
      </c>
      <c r="D10" s="42">
        <v>0.65832429501084599</v>
      </c>
      <c r="E10" s="42">
        <v>0.45325379609544464</v>
      </c>
      <c r="F10" s="43">
        <v>3.3622559652928416E-2</v>
      </c>
      <c r="G10" s="42">
        <v>3.0368763557483729E-2</v>
      </c>
      <c r="I10" s="59"/>
      <c r="J10" s="60"/>
      <c r="K10" s="48"/>
      <c r="L10" s="41"/>
    </row>
    <row r="11" spans="2:12" x14ac:dyDescent="0.15">
      <c r="B11" s="36" t="s">
        <v>22</v>
      </c>
      <c r="C11" s="37" t="s">
        <v>127</v>
      </c>
      <c r="D11" s="42">
        <v>0.66999999999999993</v>
      </c>
      <c r="E11" s="42">
        <v>0.38</v>
      </c>
      <c r="F11" s="43">
        <v>1.5</v>
      </c>
      <c r="G11" s="42">
        <v>0.5</v>
      </c>
      <c r="I11" s="59"/>
      <c r="J11" s="60"/>
      <c r="K11" s="48"/>
      <c r="L11" s="41"/>
    </row>
    <row r="12" spans="2:12" x14ac:dyDescent="0.15">
      <c r="B12" s="36" t="s">
        <v>23</v>
      </c>
      <c r="C12" s="37" t="s">
        <v>128</v>
      </c>
      <c r="D12" s="44">
        <v>0.64047863875627375</v>
      </c>
      <c r="E12" s="44">
        <v>0.14783449626637288</v>
      </c>
      <c r="F12" s="45">
        <v>8.1405312767780638E-2</v>
      </c>
      <c r="G12" s="44">
        <v>3.109315705716734E-2</v>
      </c>
      <c r="J12" s="39" t="s">
        <v>285</v>
      </c>
      <c r="K12" s="39">
        <v>100</v>
      </c>
      <c r="L12" s="41"/>
    </row>
    <row r="13" spans="2:12" x14ac:dyDescent="0.15">
      <c r="B13" s="46" t="s">
        <v>24</v>
      </c>
      <c r="C13" s="47" t="s">
        <v>171</v>
      </c>
      <c r="D13" s="42">
        <v>0</v>
      </c>
      <c r="E13" s="42">
        <v>0</v>
      </c>
      <c r="F13" s="43">
        <v>0</v>
      </c>
      <c r="G13" s="42">
        <v>0</v>
      </c>
      <c r="J13" s="39" t="s">
        <v>286</v>
      </c>
      <c r="K13" s="39">
        <v>10</v>
      </c>
      <c r="L13" s="41"/>
    </row>
    <row r="14" spans="2:12" x14ac:dyDescent="0.15">
      <c r="B14" s="36" t="s">
        <v>25</v>
      </c>
      <c r="C14" s="37" t="s">
        <v>358</v>
      </c>
      <c r="D14" s="42">
        <v>0.50059405940594059</v>
      </c>
      <c r="E14" s="42">
        <v>0.25148514851485149</v>
      </c>
      <c r="F14" s="43">
        <v>5.9405940594059403E-2</v>
      </c>
      <c r="G14" s="42">
        <v>4.9504950495049507E-2</v>
      </c>
      <c r="I14" s="61" t="s">
        <v>351</v>
      </c>
      <c r="J14" s="53" t="s">
        <v>287</v>
      </c>
      <c r="K14" s="39">
        <v>1</v>
      </c>
      <c r="L14" s="48"/>
    </row>
    <row r="15" spans="2:12" x14ac:dyDescent="0.15">
      <c r="B15" s="36" t="s">
        <v>26</v>
      </c>
      <c r="C15" s="37" t="s">
        <v>129</v>
      </c>
      <c r="D15" s="42">
        <v>0.30689023286133338</v>
      </c>
      <c r="E15" s="42">
        <v>0.13333592872922173</v>
      </c>
      <c r="F15" s="43">
        <v>4.2642958027016259E-2</v>
      </c>
      <c r="G15" s="42">
        <v>4.1085720493970232E-2</v>
      </c>
      <c r="I15" s="61" t="str">
        <f>VLOOKUP(入力表!I7,各種係数!J12:K18,1,FALSE)</f>
        <v>千円</v>
      </c>
      <c r="J15" s="53" t="s">
        <v>291</v>
      </c>
      <c r="K15" s="39">
        <v>0.1</v>
      </c>
    </row>
    <row r="16" spans="2:12" x14ac:dyDescent="0.15">
      <c r="B16" s="36" t="s">
        <v>27</v>
      </c>
      <c r="C16" s="37" t="s">
        <v>359</v>
      </c>
      <c r="D16" s="42">
        <v>0</v>
      </c>
      <c r="E16" s="42">
        <v>0</v>
      </c>
      <c r="F16" s="43">
        <v>0</v>
      </c>
      <c r="G16" s="42">
        <v>0</v>
      </c>
      <c r="I16" s="61">
        <f>VLOOKUP(入力表!I7,各種係数!J12:K18,2,FALSE)</f>
        <v>1E-3</v>
      </c>
      <c r="J16" s="53" t="s">
        <v>288</v>
      </c>
      <c r="K16" s="39">
        <v>0.01</v>
      </c>
    </row>
    <row r="17" spans="2:12" x14ac:dyDescent="0.15">
      <c r="B17" s="49" t="s">
        <v>28</v>
      </c>
      <c r="C17" s="50" t="s">
        <v>360</v>
      </c>
      <c r="D17" s="42">
        <v>0</v>
      </c>
      <c r="E17" s="42">
        <v>0</v>
      </c>
      <c r="F17" s="43">
        <v>0</v>
      </c>
      <c r="G17" s="42">
        <v>0</v>
      </c>
      <c r="J17" s="39" t="s">
        <v>289</v>
      </c>
      <c r="K17" s="39">
        <v>1E-3</v>
      </c>
    </row>
    <row r="18" spans="2:12" x14ac:dyDescent="0.15">
      <c r="B18" s="36" t="s">
        <v>29</v>
      </c>
      <c r="C18" s="37" t="s">
        <v>172</v>
      </c>
      <c r="D18" s="51">
        <v>0</v>
      </c>
      <c r="E18" s="51">
        <v>0</v>
      </c>
      <c r="F18" s="52">
        <v>0</v>
      </c>
      <c r="G18" s="51">
        <v>0</v>
      </c>
      <c r="J18" s="39" t="s">
        <v>290</v>
      </c>
      <c r="K18" s="39">
        <v>9.9999999999999995E-7</v>
      </c>
      <c r="L18" s="6"/>
    </row>
    <row r="19" spans="2:12" x14ac:dyDescent="0.15">
      <c r="B19" s="36" t="s">
        <v>30</v>
      </c>
      <c r="C19" s="37" t="s">
        <v>130</v>
      </c>
      <c r="D19" s="42">
        <v>0.40312500000000001</v>
      </c>
      <c r="E19" s="42">
        <v>0.30249999999999999</v>
      </c>
      <c r="F19" s="43">
        <v>0.27083333333333331</v>
      </c>
      <c r="G19" s="42">
        <v>0.125</v>
      </c>
      <c r="L19" s="6"/>
    </row>
    <row r="20" spans="2:12" x14ac:dyDescent="0.15">
      <c r="B20" s="36" t="s">
        <v>31</v>
      </c>
      <c r="C20" s="37" t="s">
        <v>361</v>
      </c>
      <c r="D20" s="42">
        <v>0.42302990897269183</v>
      </c>
      <c r="E20" s="42">
        <v>0.22756827048114434</v>
      </c>
      <c r="F20" s="43">
        <v>0.17165149544863459</v>
      </c>
      <c r="G20" s="42">
        <v>0.10533159947984395</v>
      </c>
      <c r="L20" s="6"/>
    </row>
    <row r="21" spans="2:12" x14ac:dyDescent="0.15">
      <c r="B21" s="36" t="s">
        <v>32</v>
      </c>
      <c r="C21" s="37" t="s">
        <v>362</v>
      </c>
      <c r="D21" s="42">
        <v>0.43227642276422762</v>
      </c>
      <c r="E21" s="42">
        <v>0.22130081300813007</v>
      </c>
      <c r="F21" s="43">
        <v>8.1300813008130079E-2</v>
      </c>
      <c r="G21" s="42">
        <v>5.6910569105691054E-2</v>
      </c>
      <c r="L21" s="6"/>
    </row>
    <row r="22" spans="2:12" x14ac:dyDescent="0.15">
      <c r="B22" s="36" t="s">
        <v>33</v>
      </c>
      <c r="C22" s="37" t="s">
        <v>131</v>
      </c>
      <c r="D22" s="44">
        <v>0.39869103594721672</v>
      </c>
      <c r="E22" s="44">
        <v>0.16308433186713178</v>
      </c>
      <c r="F22" s="45">
        <v>6.5448202639162747E-2</v>
      </c>
      <c r="G22" s="44">
        <v>4.1104201425754591E-2</v>
      </c>
      <c r="L22" s="6"/>
    </row>
    <row r="23" spans="2:12" x14ac:dyDescent="0.15">
      <c r="B23" s="46" t="s">
        <v>34</v>
      </c>
      <c r="C23" s="47" t="s">
        <v>132</v>
      </c>
      <c r="D23" s="51">
        <v>0</v>
      </c>
      <c r="E23" s="51">
        <v>0</v>
      </c>
      <c r="F23" s="52">
        <v>0</v>
      </c>
      <c r="G23" s="51">
        <v>0</v>
      </c>
      <c r="L23" s="6"/>
    </row>
    <row r="24" spans="2:12" x14ac:dyDescent="0.15">
      <c r="B24" s="36" t="s">
        <v>35</v>
      </c>
      <c r="C24" s="37" t="s">
        <v>133</v>
      </c>
      <c r="D24" s="42">
        <v>0.43405511811023623</v>
      </c>
      <c r="E24" s="42">
        <v>0.22779527559055118</v>
      </c>
      <c r="F24" s="43">
        <v>3.937007874015748E-2</v>
      </c>
      <c r="G24" s="42">
        <v>3.5433070866141732E-2</v>
      </c>
      <c r="L24" s="6"/>
    </row>
    <row r="25" spans="2:12" x14ac:dyDescent="0.15">
      <c r="B25" s="36" t="s">
        <v>36</v>
      </c>
      <c r="C25" s="37" t="s">
        <v>363</v>
      </c>
      <c r="D25" s="42">
        <v>0.53613390928725702</v>
      </c>
      <c r="E25" s="42">
        <v>0.26344852411807057</v>
      </c>
      <c r="F25" s="43">
        <v>6.1915046796256298E-2</v>
      </c>
      <c r="G25" s="42">
        <v>5.3275737940964719E-2</v>
      </c>
    </row>
    <row r="26" spans="2:12" x14ac:dyDescent="0.15">
      <c r="B26" s="36" t="s">
        <v>37</v>
      </c>
      <c r="C26" s="37" t="s">
        <v>134</v>
      </c>
      <c r="D26" s="42">
        <v>0</v>
      </c>
      <c r="E26" s="42">
        <v>0</v>
      </c>
      <c r="F26" s="43">
        <v>0</v>
      </c>
      <c r="G26" s="42">
        <v>0</v>
      </c>
    </row>
    <row r="27" spans="2:12" x14ac:dyDescent="0.15">
      <c r="B27" s="49" t="s">
        <v>38</v>
      </c>
      <c r="C27" s="50" t="s">
        <v>364</v>
      </c>
      <c r="D27" s="44">
        <v>0.37636792452830187</v>
      </c>
      <c r="E27" s="44">
        <v>9.2452830188679253E-2</v>
      </c>
      <c r="F27" s="45">
        <v>1.8867924528301886E-2</v>
      </c>
      <c r="G27" s="44">
        <v>1.8867924528301886E-2</v>
      </c>
    </row>
    <row r="28" spans="2:12" x14ac:dyDescent="0.15">
      <c r="B28" s="36" t="s">
        <v>39</v>
      </c>
      <c r="C28" s="37" t="s">
        <v>365</v>
      </c>
      <c r="D28" s="51">
        <v>0</v>
      </c>
      <c r="E28" s="51">
        <v>0</v>
      </c>
      <c r="F28" s="52">
        <v>0</v>
      </c>
      <c r="G28" s="51">
        <v>0</v>
      </c>
    </row>
    <row r="29" spans="2:12" x14ac:dyDescent="0.15">
      <c r="B29" s="36" t="s">
        <v>40</v>
      </c>
      <c r="C29" s="37" t="s">
        <v>366</v>
      </c>
      <c r="D29" s="42">
        <v>0</v>
      </c>
      <c r="E29" s="42">
        <v>0</v>
      </c>
      <c r="F29" s="43">
        <v>0</v>
      </c>
      <c r="G29" s="42">
        <v>0</v>
      </c>
    </row>
    <row r="30" spans="2:12" x14ac:dyDescent="0.15">
      <c r="B30" s="36" t="s">
        <v>41</v>
      </c>
      <c r="C30" s="37" t="s">
        <v>135</v>
      </c>
      <c r="D30" s="42">
        <v>0</v>
      </c>
      <c r="E30" s="42">
        <v>0</v>
      </c>
      <c r="F30" s="43">
        <v>0</v>
      </c>
      <c r="G30" s="42">
        <v>0</v>
      </c>
    </row>
    <row r="31" spans="2:12" x14ac:dyDescent="0.15">
      <c r="B31" s="36" t="s">
        <v>42</v>
      </c>
      <c r="C31" s="37" t="s">
        <v>136</v>
      </c>
      <c r="D31" s="42">
        <v>0</v>
      </c>
      <c r="E31" s="42">
        <v>0</v>
      </c>
      <c r="F31" s="43">
        <v>0</v>
      </c>
      <c r="G31" s="42">
        <v>0</v>
      </c>
    </row>
    <row r="32" spans="2:12" x14ac:dyDescent="0.15">
      <c r="B32" s="36" t="s">
        <v>43</v>
      </c>
      <c r="C32" s="37" t="s">
        <v>367</v>
      </c>
      <c r="D32" s="44">
        <v>0.52786434255399783</v>
      </c>
      <c r="E32" s="44">
        <v>0.17673057976506254</v>
      </c>
      <c r="F32" s="45">
        <v>1.7051913603637742E-2</v>
      </c>
      <c r="G32" s="44">
        <v>1.7051913603637742E-2</v>
      </c>
    </row>
    <row r="33" spans="2:7" x14ac:dyDescent="0.15">
      <c r="B33" s="46" t="s">
        <v>44</v>
      </c>
      <c r="C33" s="47" t="s">
        <v>368</v>
      </c>
      <c r="D33" s="51">
        <v>0.34128696011146081</v>
      </c>
      <c r="E33" s="51">
        <v>0.10031838588162444</v>
      </c>
      <c r="F33" s="52">
        <v>1.0733267970483512E-2</v>
      </c>
      <c r="G33" s="51">
        <v>1.0681665720625419E-2</v>
      </c>
    </row>
    <row r="34" spans="2:7" x14ac:dyDescent="0.15">
      <c r="B34" s="36" t="s">
        <v>45</v>
      </c>
      <c r="C34" s="37" t="s">
        <v>137</v>
      </c>
      <c r="D34" s="42">
        <v>0</v>
      </c>
      <c r="E34" s="42">
        <v>0</v>
      </c>
      <c r="F34" s="43">
        <v>0</v>
      </c>
      <c r="G34" s="42">
        <v>0</v>
      </c>
    </row>
    <row r="35" spans="2:7" x14ac:dyDescent="0.15">
      <c r="B35" s="36" t="s">
        <v>46</v>
      </c>
      <c r="C35" s="37" t="s">
        <v>138</v>
      </c>
      <c r="D35" s="42">
        <v>0</v>
      </c>
      <c r="E35" s="42">
        <v>0</v>
      </c>
      <c r="F35" s="43">
        <v>0</v>
      </c>
      <c r="G35" s="42">
        <v>0</v>
      </c>
    </row>
    <row r="36" spans="2:7" x14ac:dyDescent="0.15">
      <c r="B36" s="36" t="s">
        <v>47</v>
      </c>
      <c r="C36" s="37" t="s">
        <v>139</v>
      </c>
      <c r="D36" s="42">
        <v>0.35752970606629136</v>
      </c>
      <c r="E36" s="42">
        <v>0.23321138211382111</v>
      </c>
      <c r="F36" s="43">
        <v>5.6493641859495521E-2</v>
      </c>
      <c r="G36" s="42">
        <v>5.326245570148009E-2</v>
      </c>
    </row>
    <row r="37" spans="2:7" x14ac:dyDescent="0.15">
      <c r="B37" s="49" t="s">
        <v>48</v>
      </c>
      <c r="C37" s="50" t="s">
        <v>140</v>
      </c>
      <c r="D37" s="44">
        <v>0.5158604173794048</v>
      </c>
      <c r="E37" s="44">
        <v>0.32255673394913903</v>
      </c>
      <c r="F37" s="45">
        <v>5.565058729615692E-2</v>
      </c>
      <c r="G37" s="44">
        <v>5.4282130231497319E-2</v>
      </c>
    </row>
    <row r="38" spans="2:7" x14ac:dyDescent="0.15">
      <c r="B38" s="36" t="s">
        <v>49</v>
      </c>
      <c r="C38" s="37" t="s">
        <v>369</v>
      </c>
      <c r="D38" s="51">
        <v>0.40240000000000004</v>
      </c>
      <c r="E38" s="51">
        <v>0.1176</v>
      </c>
      <c r="F38" s="52">
        <v>0.10285714285714286</v>
      </c>
      <c r="G38" s="51">
        <v>3.4285714285714287E-2</v>
      </c>
    </row>
    <row r="39" spans="2:7" x14ac:dyDescent="0.15">
      <c r="B39" s="36" t="s">
        <v>50</v>
      </c>
      <c r="C39" s="37" t="s">
        <v>141</v>
      </c>
      <c r="D39" s="42">
        <v>0</v>
      </c>
      <c r="E39" s="42">
        <v>0</v>
      </c>
      <c r="F39" s="43">
        <v>0</v>
      </c>
      <c r="G39" s="42">
        <v>0</v>
      </c>
    </row>
    <row r="40" spans="2:7" x14ac:dyDescent="0.15">
      <c r="B40" s="36" t="s">
        <v>51</v>
      </c>
      <c r="C40" s="37" t="s">
        <v>142</v>
      </c>
      <c r="D40" s="42">
        <v>0.46563547863710114</v>
      </c>
      <c r="E40" s="42">
        <v>0.17944835045970794</v>
      </c>
      <c r="F40" s="43">
        <v>3.8399134667387778E-2</v>
      </c>
      <c r="G40" s="42">
        <v>3.8399134667387778E-2</v>
      </c>
    </row>
    <row r="41" spans="2:7" x14ac:dyDescent="0.15">
      <c r="B41" s="36" t="s">
        <v>52</v>
      </c>
      <c r="C41" s="37" t="s">
        <v>143</v>
      </c>
      <c r="D41" s="42">
        <v>0.47666666666666663</v>
      </c>
      <c r="E41" s="42">
        <v>0.37666666666666665</v>
      </c>
      <c r="F41" s="43">
        <v>0</v>
      </c>
      <c r="G41" s="42">
        <v>0</v>
      </c>
    </row>
    <row r="42" spans="2:7" x14ac:dyDescent="0.15">
      <c r="B42" s="36" t="s">
        <v>53</v>
      </c>
      <c r="C42" s="37" t="s">
        <v>173</v>
      </c>
      <c r="D42" s="44">
        <v>0.49105022831050232</v>
      </c>
      <c r="E42" s="44">
        <v>0.27936073059360733</v>
      </c>
      <c r="F42" s="45">
        <v>4.5662100456621002E-2</v>
      </c>
      <c r="G42" s="44">
        <v>4.1095890410958902E-2</v>
      </c>
    </row>
    <row r="43" spans="2:7" x14ac:dyDescent="0.15">
      <c r="B43" s="46" t="s">
        <v>54</v>
      </c>
      <c r="C43" s="47" t="s">
        <v>144</v>
      </c>
      <c r="D43" s="51">
        <v>0</v>
      </c>
      <c r="E43" s="51">
        <v>0</v>
      </c>
      <c r="F43" s="52">
        <v>0</v>
      </c>
      <c r="G43" s="51">
        <v>0</v>
      </c>
    </row>
    <row r="44" spans="2:7" x14ac:dyDescent="0.15">
      <c r="B44" s="36" t="s">
        <v>55</v>
      </c>
      <c r="C44" s="37" t="s">
        <v>145</v>
      </c>
      <c r="D44" s="42">
        <v>0.21607894103489772</v>
      </c>
      <c r="E44" s="42">
        <v>5.3991817087845971E-2</v>
      </c>
      <c r="F44" s="43">
        <v>7.2683513838748496E-3</v>
      </c>
      <c r="G44" s="42">
        <v>7.2683513838748496E-3</v>
      </c>
    </row>
    <row r="45" spans="2:7" x14ac:dyDescent="0.15">
      <c r="B45" s="36" t="s">
        <v>56</v>
      </c>
      <c r="C45" s="37" t="s">
        <v>370</v>
      </c>
      <c r="D45" s="42">
        <v>0.40122881355932205</v>
      </c>
      <c r="E45" s="42">
        <v>0.18733050847457627</v>
      </c>
      <c r="F45" s="43">
        <v>5.0847457627118647E-2</v>
      </c>
      <c r="G45" s="42">
        <v>4.6610169491525424E-2</v>
      </c>
    </row>
    <row r="46" spans="2:7" x14ac:dyDescent="0.15">
      <c r="B46" s="36" t="s">
        <v>57</v>
      </c>
      <c r="C46" s="37" t="s">
        <v>371</v>
      </c>
      <c r="D46" s="42">
        <v>0.27323898701851457</v>
      </c>
      <c r="E46" s="42">
        <v>9.9278569908491168E-2</v>
      </c>
      <c r="F46" s="43">
        <v>2.0429878697595234E-2</v>
      </c>
      <c r="G46" s="42">
        <v>1.7450521387529262E-2</v>
      </c>
    </row>
    <row r="47" spans="2:7" x14ac:dyDescent="0.15">
      <c r="B47" s="49" t="s">
        <v>58</v>
      </c>
      <c r="C47" s="50" t="s">
        <v>146</v>
      </c>
      <c r="D47" s="44">
        <v>0</v>
      </c>
      <c r="E47" s="44">
        <v>0</v>
      </c>
      <c r="F47" s="45">
        <v>0</v>
      </c>
      <c r="G47" s="44">
        <v>0</v>
      </c>
    </row>
    <row r="48" spans="2:7" x14ac:dyDescent="0.15">
      <c r="B48" s="36" t="s">
        <v>59</v>
      </c>
      <c r="C48" s="37" t="s">
        <v>147</v>
      </c>
      <c r="D48" s="51">
        <v>0.22193449082625288</v>
      </c>
      <c r="E48" s="51">
        <v>0.11288757542174609</v>
      </c>
      <c r="F48" s="52">
        <v>2.5489471739933506E-2</v>
      </c>
      <c r="G48" s="51">
        <v>2.4873784016746708E-2</v>
      </c>
    </row>
    <row r="49" spans="2:7" x14ac:dyDescent="0.15">
      <c r="B49" s="36" t="s">
        <v>60</v>
      </c>
      <c r="C49" s="37" t="s">
        <v>372</v>
      </c>
      <c r="D49" s="42">
        <v>0.3935208220659816</v>
      </c>
      <c r="E49" s="42">
        <v>0.31284478096268253</v>
      </c>
      <c r="F49" s="43">
        <v>0.22714981070849108</v>
      </c>
      <c r="G49" s="42">
        <v>0.21146565711195239</v>
      </c>
    </row>
    <row r="50" spans="2:7" x14ac:dyDescent="0.15">
      <c r="B50" s="36" t="s">
        <v>61</v>
      </c>
      <c r="C50" s="37" t="s">
        <v>148</v>
      </c>
      <c r="D50" s="42">
        <v>0.45553996257685109</v>
      </c>
      <c r="E50" s="42">
        <v>0.33161855118952155</v>
      </c>
      <c r="F50" s="43">
        <v>7.5380914194065757E-2</v>
      </c>
      <c r="G50" s="42">
        <v>6.7896284415931568E-2</v>
      </c>
    </row>
    <row r="51" spans="2:7" x14ac:dyDescent="0.15">
      <c r="B51" s="36" t="s">
        <v>62</v>
      </c>
      <c r="C51" s="37" t="s">
        <v>373</v>
      </c>
      <c r="D51" s="42">
        <v>0.44714298385666135</v>
      </c>
      <c r="E51" s="42">
        <v>0.23529182189107681</v>
      </c>
      <c r="F51" s="43">
        <v>4.5414227425935781E-2</v>
      </c>
      <c r="G51" s="42">
        <v>4.4349831470640415E-2</v>
      </c>
    </row>
    <row r="52" spans="2:7" x14ac:dyDescent="0.15">
      <c r="B52" s="36" t="s">
        <v>63</v>
      </c>
      <c r="C52" s="37" t="s">
        <v>374</v>
      </c>
      <c r="D52" s="44">
        <v>0.47992575701331064</v>
      </c>
      <c r="E52" s="44">
        <v>0.25850877658164079</v>
      </c>
      <c r="F52" s="45">
        <v>4.3644270032348727E-2</v>
      </c>
      <c r="G52" s="44">
        <v>4.1629103250782201E-2</v>
      </c>
    </row>
    <row r="53" spans="2:7" x14ac:dyDescent="0.15">
      <c r="B53" s="46" t="s">
        <v>64</v>
      </c>
      <c r="C53" s="47" t="s">
        <v>375</v>
      </c>
      <c r="D53" s="51">
        <v>0.44094306496112362</v>
      </c>
      <c r="E53" s="51">
        <v>0.24431527464258843</v>
      </c>
      <c r="F53" s="52">
        <v>5.3799849510910457E-2</v>
      </c>
      <c r="G53" s="51">
        <v>5.3047404063205419E-2</v>
      </c>
    </row>
    <row r="54" spans="2:7" x14ac:dyDescent="0.15">
      <c r="B54" s="36" t="s">
        <v>65</v>
      </c>
      <c r="C54" s="37" t="s">
        <v>376</v>
      </c>
      <c r="D54" s="42">
        <v>0</v>
      </c>
      <c r="E54" s="42">
        <v>0</v>
      </c>
      <c r="F54" s="43">
        <v>0</v>
      </c>
      <c r="G54" s="42">
        <v>0</v>
      </c>
    </row>
    <row r="55" spans="2:7" x14ac:dyDescent="0.15">
      <c r="B55" s="36" t="s">
        <v>66</v>
      </c>
      <c r="C55" s="37" t="s">
        <v>377</v>
      </c>
      <c r="D55" s="42">
        <v>0.3589980916030534</v>
      </c>
      <c r="E55" s="42">
        <v>0.30938931297709926</v>
      </c>
      <c r="F55" s="43">
        <v>0.10019083969465649</v>
      </c>
      <c r="G55" s="42">
        <v>9.82824427480916E-2</v>
      </c>
    </row>
    <row r="56" spans="2:7" x14ac:dyDescent="0.15">
      <c r="B56" s="36" t="s">
        <v>67</v>
      </c>
      <c r="C56" s="37" t="s">
        <v>378</v>
      </c>
      <c r="D56" s="42">
        <v>0.38707367336424525</v>
      </c>
      <c r="E56" s="42">
        <v>0.29331014940752193</v>
      </c>
      <c r="F56" s="43">
        <v>8.8614116434827403E-2</v>
      </c>
      <c r="G56" s="42">
        <v>8.6553323029366303E-2</v>
      </c>
    </row>
    <row r="57" spans="2:7" x14ac:dyDescent="0.15">
      <c r="B57" s="49" t="s">
        <v>68</v>
      </c>
      <c r="C57" s="50" t="s">
        <v>379</v>
      </c>
      <c r="D57" s="44">
        <v>0</v>
      </c>
      <c r="E57" s="44">
        <v>0</v>
      </c>
      <c r="F57" s="45">
        <v>0</v>
      </c>
      <c r="G57" s="44">
        <v>0</v>
      </c>
    </row>
    <row r="58" spans="2:7" x14ac:dyDescent="0.15">
      <c r="B58" s="36" t="s">
        <v>69</v>
      </c>
      <c r="C58" s="37" t="s">
        <v>380</v>
      </c>
      <c r="D58" s="51">
        <v>0.38938016528925617</v>
      </c>
      <c r="E58" s="51">
        <v>0.27471074380165289</v>
      </c>
      <c r="F58" s="52">
        <v>3.3057851239669422E-2</v>
      </c>
      <c r="G58" s="51">
        <v>3.3057851239669422E-2</v>
      </c>
    </row>
    <row r="59" spans="2:7" x14ac:dyDescent="0.15">
      <c r="B59" s="36" t="s">
        <v>70</v>
      </c>
      <c r="C59" s="37" t="s">
        <v>381</v>
      </c>
      <c r="D59" s="42">
        <v>0.36517290515413753</v>
      </c>
      <c r="E59" s="42">
        <v>0.16278768289716056</v>
      </c>
      <c r="F59" s="43">
        <v>3.0549473464706496E-2</v>
      </c>
      <c r="G59" s="42">
        <v>3.0097661001633476E-2</v>
      </c>
    </row>
    <row r="60" spans="2:7" x14ac:dyDescent="0.15">
      <c r="B60" s="36" t="s">
        <v>71</v>
      </c>
      <c r="C60" s="37" t="s">
        <v>382</v>
      </c>
      <c r="D60" s="42">
        <v>0.37258064516129036</v>
      </c>
      <c r="E60" s="42">
        <v>0.21838709677419355</v>
      </c>
      <c r="F60" s="43">
        <v>3.2258064516129031E-2</v>
      </c>
      <c r="G60" s="42">
        <v>3.2258064516129031E-2</v>
      </c>
    </row>
    <row r="61" spans="2:7" x14ac:dyDescent="0.15">
      <c r="B61" s="36" t="s">
        <v>72</v>
      </c>
      <c r="C61" s="37" t="s">
        <v>383</v>
      </c>
      <c r="D61" s="42">
        <v>0.319296066252588</v>
      </c>
      <c r="E61" s="42">
        <v>0.17559006211180125</v>
      </c>
      <c r="F61" s="43">
        <v>4.1407867494824016E-2</v>
      </c>
      <c r="G61" s="42">
        <v>4.1407867494824016E-2</v>
      </c>
    </row>
    <row r="62" spans="2:7" x14ac:dyDescent="0.15">
      <c r="B62" s="36" t="s">
        <v>73</v>
      </c>
      <c r="C62" s="37" t="s">
        <v>384</v>
      </c>
      <c r="D62" s="44">
        <v>0.1707017915506597</v>
      </c>
      <c r="E62" s="44">
        <v>0.13087761772182546</v>
      </c>
      <c r="F62" s="45">
        <v>1.7219464955816489E-2</v>
      </c>
      <c r="G62" s="44">
        <v>1.7219464955816489E-2</v>
      </c>
    </row>
    <row r="63" spans="2:7" x14ac:dyDescent="0.15">
      <c r="B63" s="46" t="s">
        <v>74</v>
      </c>
      <c r="C63" s="47" t="s">
        <v>385</v>
      </c>
      <c r="D63" s="51">
        <v>0.19688028557054213</v>
      </c>
      <c r="E63" s="51">
        <v>8.6647900146139281E-2</v>
      </c>
      <c r="F63" s="52">
        <v>1.7225270118109294E-2</v>
      </c>
      <c r="G63" s="51">
        <v>1.7225270118109294E-2</v>
      </c>
    </row>
    <row r="64" spans="2:7" x14ac:dyDescent="0.15">
      <c r="B64" s="36" t="s">
        <v>75</v>
      </c>
      <c r="C64" s="37" t="s">
        <v>174</v>
      </c>
      <c r="D64" s="42">
        <v>0.26213995818472519</v>
      </c>
      <c r="E64" s="42">
        <v>0.16831101648013774</v>
      </c>
      <c r="F64" s="43">
        <v>1.6956708891895215E-2</v>
      </c>
      <c r="G64" s="42">
        <v>1.6764543106628952E-2</v>
      </c>
    </row>
    <row r="65" spans="2:7" x14ac:dyDescent="0.15">
      <c r="B65" s="36" t="s">
        <v>76</v>
      </c>
      <c r="C65" s="37" t="s">
        <v>149</v>
      </c>
      <c r="D65" s="42">
        <v>0.35460344789528286</v>
      </c>
      <c r="E65" s="42">
        <v>0.19084056243515882</v>
      </c>
      <c r="F65" s="43">
        <v>1.6886298920601284E-2</v>
      </c>
      <c r="G65" s="42">
        <v>1.6466900646756287E-2</v>
      </c>
    </row>
    <row r="66" spans="2:7" x14ac:dyDescent="0.15">
      <c r="B66" s="36" t="s">
        <v>77</v>
      </c>
      <c r="C66" s="37" t="s">
        <v>150</v>
      </c>
      <c r="D66" s="42">
        <v>0.36953317166118127</v>
      </c>
      <c r="E66" s="42">
        <v>0.28781396154512384</v>
      </c>
      <c r="F66" s="43">
        <v>1.6888965875627923E-2</v>
      </c>
      <c r="G66" s="42">
        <v>1.6715745712800972E-2</v>
      </c>
    </row>
    <row r="67" spans="2:7" x14ac:dyDescent="0.15">
      <c r="B67" s="49" t="s">
        <v>78</v>
      </c>
      <c r="C67" s="50" t="s">
        <v>151</v>
      </c>
      <c r="D67" s="44">
        <v>0.43367120244376572</v>
      </c>
      <c r="E67" s="44">
        <v>0.35620383226881425</v>
      </c>
      <c r="F67" s="45">
        <v>0.15079144682032769</v>
      </c>
      <c r="G67" s="44">
        <v>0.1102471535684532</v>
      </c>
    </row>
    <row r="68" spans="2:7" x14ac:dyDescent="0.15">
      <c r="B68" s="36" t="s">
        <v>79</v>
      </c>
      <c r="C68" s="37" t="s">
        <v>386</v>
      </c>
      <c r="D68" s="51">
        <v>0.32499149948996936</v>
      </c>
      <c r="E68" s="51">
        <v>0.23619857191431484</v>
      </c>
      <c r="F68" s="52">
        <v>4.6242774566473986E-2</v>
      </c>
      <c r="G68" s="51">
        <v>3.7402244134648079E-2</v>
      </c>
    </row>
    <row r="69" spans="2:7" x14ac:dyDescent="0.15">
      <c r="B69" s="36" t="s">
        <v>80</v>
      </c>
      <c r="C69" s="37" t="s">
        <v>175</v>
      </c>
      <c r="D69" s="42">
        <v>0.45578151190077115</v>
      </c>
      <c r="E69" s="42">
        <v>0.42106457425410659</v>
      </c>
      <c r="F69" s="43">
        <v>6.5077103586992965E-2</v>
      </c>
      <c r="G69" s="42">
        <v>5.6381997988602078E-2</v>
      </c>
    </row>
    <row r="70" spans="2:7" x14ac:dyDescent="0.15">
      <c r="B70" s="36" t="s">
        <v>81</v>
      </c>
      <c r="C70" s="37" t="s">
        <v>152</v>
      </c>
      <c r="D70" s="42">
        <v>0.44366088117489988</v>
      </c>
      <c r="E70" s="42">
        <v>0.3340674232309746</v>
      </c>
      <c r="F70" s="43">
        <v>0.10500667556742323</v>
      </c>
      <c r="G70" s="42">
        <v>9.0186915887850466E-2</v>
      </c>
    </row>
    <row r="71" spans="2:7" x14ac:dyDescent="0.15">
      <c r="B71" s="36" t="s">
        <v>82</v>
      </c>
      <c r="C71" s="37" t="s">
        <v>387</v>
      </c>
      <c r="D71" s="42">
        <v>0.48719920825675112</v>
      </c>
      <c r="E71" s="42">
        <v>0.43316767990951505</v>
      </c>
      <c r="F71" s="43">
        <v>0.13692916725576135</v>
      </c>
      <c r="G71" s="42">
        <v>0.11657005513926198</v>
      </c>
    </row>
    <row r="72" spans="2:7" x14ac:dyDescent="0.15">
      <c r="B72" s="36" t="s">
        <v>83</v>
      </c>
      <c r="C72" s="37" t="s">
        <v>388</v>
      </c>
      <c r="D72" s="44">
        <v>0.50454761904761913</v>
      </c>
      <c r="E72" s="44">
        <v>0.43714909297052157</v>
      </c>
      <c r="F72" s="45">
        <v>8.894557823129251E-2</v>
      </c>
      <c r="G72" s="44">
        <v>7.726757369614512E-2</v>
      </c>
    </row>
    <row r="73" spans="2:7" x14ac:dyDescent="0.15">
      <c r="B73" s="46" t="s">
        <v>84</v>
      </c>
      <c r="C73" s="47" t="s">
        <v>153</v>
      </c>
      <c r="D73" s="51">
        <v>0.36598400681676668</v>
      </c>
      <c r="E73" s="51">
        <v>6.4050339199685377E-2</v>
      </c>
      <c r="F73" s="52">
        <v>6.1809720447022582E-3</v>
      </c>
      <c r="G73" s="51">
        <v>6.1809720447022582E-3</v>
      </c>
    </row>
    <row r="74" spans="2:7" x14ac:dyDescent="0.15">
      <c r="B74" s="36" t="s">
        <v>85</v>
      </c>
      <c r="C74" s="37" t="s">
        <v>154</v>
      </c>
      <c r="D74" s="42">
        <v>0.32118247448344539</v>
      </c>
      <c r="E74" s="42">
        <v>8.762882748319642E-2</v>
      </c>
      <c r="F74" s="43">
        <v>6.3480209111277074E-3</v>
      </c>
      <c r="G74" s="42">
        <v>6.3480209111277074E-3</v>
      </c>
    </row>
    <row r="75" spans="2:7" x14ac:dyDescent="0.15">
      <c r="B75" s="36" t="s">
        <v>86</v>
      </c>
      <c r="C75" s="37" t="s">
        <v>155</v>
      </c>
      <c r="D75" s="42">
        <v>0.50977369708011699</v>
      </c>
      <c r="E75" s="42">
        <v>8.9473078582730028E-2</v>
      </c>
      <c r="F75" s="43">
        <v>1.6924773457352448E-2</v>
      </c>
      <c r="G75" s="42">
        <v>1.6924773457352448E-2</v>
      </c>
    </row>
    <row r="76" spans="2:7" x14ac:dyDescent="0.15">
      <c r="B76" s="36" t="s">
        <v>87</v>
      </c>
      <c r="C76" s="37" t="s">
        <v>156</v>
      </c>
      <c r="D76" s="42">
        <v>0.63115548599492688</v>
      </c>
      <c r="E76" s="42">
        <v>0.44528306978250309</v>
      </c>
      <c r="F76" s="43">
        <v>6.5896702466404014E-2</v>
      </c>
      <c r="G76" s="42">
        <v>6.4007771601273675E-2</v>
      </c>
    </row>
    <row r="77" spans="2:7" x14ac:dyDescent="0.15">
      <c r="B77" s="49" t="s">
        <v>88</v>
      </c>
      <c r="C77" s="50" t="s">
        <v>157</v>
      </c>
      <c r="D77" s="44">
        <v>0.69029006176546281</v>
      </c>
      <c r="E77" s="44">
        <v>0.45594814274684742</v>
      </c>
      <c r="F77" s="45">
        <v>0.12608840181864975</v>
      </c>
      <c r="G77" s="44">
        <v>0.11887170798661749</v>
      </c>
    </row>
    <row r="78" spans="2:7" x14ac:dyDescent="0.15">
      <c r="B78" s="36" t="s">
        <v>89</v>
      </c>
      <c r="C78" s="37" t="s">
        <v>158</v>
      </c>
      <c r="D78" s="51">
        <v>0.67727998749299734</v>
      </c>
      <c r="E78" s="51">
        <v>0.3162864624724781</v>
      </c>
      <c r="F78" s="52">
        <v>4.8503719530466276E-2</v>
      </c>
      <c r="G78" s="51">
        <v>4.640619096629623E-2</v>
      </c>
    </row>
    <row r="79" spans="2:7" x14ac:dyDescent="0.15">
      <c r="B79" s="36" t="s">
        <v>90</v>
      </c>
      <c r="C79" s="37" t="s">
        <v>159</v>
      </c>
      <c r="D79" s="42">
        <v>0.71511695511087059</v>
      </c>
      <c r="E79" s="42">
        <v>0.18996011357490536</v>
      </c>
      <c r="F79" s="43">
        <v>3.9514602487831257E-2</v>
      </c>
      <c r="G79" s="42">
        <v>3.5830178474851274E-2</v>
      </c>
    </row>
    <row r="80" spans="2:7" x14ac:dyDescent="0.15">
      <c r="B80" s="36" t="s">
        <v>91</v>
      </c>
      <c r="C80" s="37" t="s">
        <v>176</v>
      </c>
      <c r="D80" s="42">
        <v>0.74328899921609604</v>
      </c>
      <c r="E80" s="42">
        <v>0.20264358505356678</v>
      </c>
      <c r="F80" s="43">
        <v>3.3394303632087799E-2</v>
      </c>
      <c r="G80" s="42">
        <v>2.1400574862816827E-2</v>
      </c>
    </row>
    <row r="81" spans="2:7" x14ac:dyDescent="0.15">
      <c r="B81" s="36" t="s">
        <v>92</v>
      </c>
      <c r="C81" s="37" t="s">
        <v>389</v>
      </c>
      <c r="D81" s="42">
        <v>0.90417087963528309</v>
      </c>
      <c r="E81" s="42">
        <v>0</v>
      </c>
      <c r="F81" s="43">
        <v>0</v>
      </c>
      <c r="G81" s="42">
        <v>0</v>
      </c>
    </row>
    <row r="82" spans="2:7" x14ac:dyDescent="0.15">
      <c r="B82" s="36" t="s">
        <v>93</v>
      </c>
      <c r="C82" s="37" t="s">
        <v>160</v>
      </c>
      <c r="D82" s="44">
        <v>0.68346850687413407</v>
      </c>
      <c r="E82" s="44">
        <v>0.23731162741127573</v>
      </c>
      <c r="F82" s="45">
        <v>2.7230096983907066E-2</v>
      </c>
      <c r="G82" s="44">
        <v>2.7230096983907066E-2</v>
      </c>
    </row>
    <row r="83" spans="2:7" x14ac:dyDescent="0.15">
      <c r="B83" s="46" t="s">
        <v>94</v>
      </c>
      <c r="C83" s="47" t="s">
        <v>390</v>
      </c>
      <c r="D83" s="51">
        <v>0.75612859271875665</v>
      </c>
      <c r="E83" s="51">
        <v>0.64715265062806038</v>
      </c>
      <c r="F83" s="52">
        <v>0.16559506067702789</v>
      </c>
      <c r="G83" s="51">
        <v>0.15439642324888225</v>
      </c>
    </row>
    <row r="84" spans="2:7" x14ac:dyDescent="0.15">
      <c r="B84" s="36" t="s">
        <v>95</v>
      </c>
      <c r="C84" s="37" t="s">
        <v>177</v>
      </c>
      <c r="D84" s="42">
        <v>2.0048086760793941E-3</v>
      </c>
      <c r="E84" s="42">
        <v>0</v>
      </c>
      <c r="F84" s="43">
        <v>0</v>
      </c>
      <c r="G84" s="42">
        <v>0</v>
      </c>
    </row>
    <row r="85" spans="2:7" x14ac:dyDescent="0.15">
      <c r="B85" s="36" t="s">
        <v>96</v>
      </c>
      <c r="C85" s="37" t="s">
        <v>161</v>
      </c>
      <c r="D85" s="42">
        <v>0.27829767441860465</v>
      </c>
      <c r="E85" s="42">
        <v>0.10822927496580027</v>
      </c>
      <c r="F85" s="43">
        <v>9.1381668946648419E-3</v>
      </c>
      <c r="G85" s="42">
        <v>8.919288645690835E-3</v>
      </c>
    </row>
    <row r="86" spans="2:7" x14ac:dyDescent="0.15">
      <c r="B86" s="36" t="s">
        <v>97</v>
      </c>
      <c r="C86" s="37" t="s">
        <v>162</v>
      </c>
      <c r="D86" s="42">
        <v>0</v>
      </c>
      <c r="E86" s="42">
        <v>0</v>
      </c>
      <c r="F86" s="43">
        <v>0</v>
      </c>
      <c r="G86" s="42">
        <v>0</v>
      </c>
    </row>
    <row r="87" spans="2:7" x14ac:dyDescent="0.15">
      <c r="B87" s="49" t="s">
        <v>98</v>
      </c>
      <c r="C87" s="50" t="s">
        <v>391</v>
      </c>
      <c r="D87" s="44">
        <v>0.686051779935275</v>
      </c>
      <c r="E87" s="44">
        <v>0.6143042071197411</v>
      </c>
      <c r="F87" s="45">
        <v>7.1197411003236247E-2</v>
      </c>
      <c r="G87" s="44">
        <v>7.1197411003236247E-2</v>
      </c>
    </row>
    <row r="88" spans="2:7" x14ac:dyDescent="0.15">
      <c r="B88" s="36" t="s">
        <v>99</v>
      </c>
      <c r="C88" s="37" t="s">
        <v>163</v>
      </c>
      <c r="D88" s="51">
        <v>0.63972307692307695</v>
      </c>
      <c r="E88" s="51">
        <v>0.20364102564102565</v>
      </c>
      <c r="F88" s="52">
        <v>4.9230769230769231E-2</v>
      </c>
      <c r="G88" s="51">
        <v>4.9230769230769231E-2</v>
      </c>
    </row>
    <row r="89" spans="2:7" x14ac:dyDescent="0.15">
      <c r="B89" s="36" t="s">
        <v>100</v>
      </c>
      <c r="C89" s="37" t="s">
        <v>392</v>
      </c>
      <c r="D89" s="42">
        <v>0.65592491931374208</v>
      </c>
      <c r="E89" s="42">
        <v>0.27496517750976729</v>
      </c>
      <c r="F89" s="43">
        <v>8.9179548156956001E-2</v>
      </c>
      <c r="G89" s="42">
        <v>7.8987599796161032E-2</v>
      </c>
    </row>
    <row r="90" spans="2:7" x14ac:dyDescent="0.15">
      <c r="B90" s="36" t="s">
        <v>101</v>
      </c>
      <c r="C90" s="37" t="s">
        <v>393</v>
      </c>
      <c r="D90" s="42">
        <v>0.78290388029419211</v>
      </c>
      <c r="E90" s="42">
        <v>0.66344154197311689</v>
      </c>
      <c r="F90" s="43">
        <v>0.18868881562262238</v>
      </c>
      <c r="G90" s="42">
        <v>0.18868881562262238</v>
      </c>
    </row>
    <row r="91" spans="2:7" x14ac:dyDescent="0.15">
      <c r="B91" s="36" t="s">
        <v>102</v>
      </c>
      <c r="C91" s="37" t="s">
        <v>394</v>
      </c>
      <c r="D91" s="42">
        <v>0.53899601593625501</v>
      </c>
      <c r="E91" s="42">
        <v>5.8764940239043828E-2</v>
      </c>
      <c r="F91" s="43">
        <v>5.5776892430278889E-3</v>
      </c>
      <c r="G91" s="42">
        <v>5.5776892430278889E-3</v>
      </c>
    </row>
    <row r="92" spans="2:7" x14ac:dyDescent="0.15">
      <c r="B92" s="36" t="s">
        <v>103</v>
      </c>
      <c r="C92" s="37" t="s">
        <v>164</v>
      </c>
      <c r="D92" s="44">
        <v>0.43895133343378029</v>
      </c>
      <c r="E92" s="44">
        <v>0.1086153382552358</v>
      </c>
      <c r="F92" s="45">
        <v>1.2505650143136959E-2</v>
      </c>
      <c r="G92" s="44">
        <v>1.2505650143136959E-2</v>
      </c>
    </row>
    <row r="93" spans="2:7" x14ac:dyDescent="0.15">
      <c r="B93" s="46" t="s">
        <v>104</v>
      </c>
      <c r="C93" s="47" t="s">
        <v>395</v>
      </c>
      <c r="D93" s="51">
        <v>0.59645211777364759</v>
      </c>
      <c r="E93" s="51">
        <v>0.3595784016433532</v>
      </c>
      <c r="F93" s="52">
        <v>6.495157977110437E-2</v>
      </c>
      <c r="G93" s="51">
        <v>6.2212657732563827E-2</v>
      </c>
    </row>
    <row r="94" spans="2:7" x14ac:dyDescent="0.15">
      <c r="B94" s="36" t="s">
        <v>105</v>
      </c>
      <c r="C94" s="37" t="s">
        <v>396</v>
      </c>
      <c r="D94" s="42">
        <v>0.25244031830238728</v>
      </c>
      <c r="E94" s="42">
        <v>0.16351458885941644</v>
      </c>
      <c r="F94" s="43">
        <v>3.580901856763926E-2</v>
      </c>
      <c r="G94" s="42">
        <v>7.9575596816976128E-3</v>
      </c>
    </row>
    <row r="95" spans="2:7" x14ac:dyDescent="0.15">
      <c r="B95" s="36" t="s">
        <v>106</v>
      </c>
      <c r="C95" s="37" t="s">
        <v>397</v>
      </c>
      <c r="D95" s="42">
        <v>0.45309017805858698</v>
      </c>
      <c r="E95" s="42">
        <v>0.3896783457782883</v>
      </c>
      <c r="F95" s="43">
        <v>7.1223434807581851E-2</v>
      </c>
      <c r="G95" s="42">
        <v>4.9971280873061456E-2</v>
      </c>
    </row>
    <row r="96" spans="2:7" x14ac:dyDescent="0.15">
      <c r="B96" s="36" t="s">
        <v>107</v>
      </c>
      <c r="C96" s="37" t="s">
        <v>165</v>
      </c>
      <c r="D96" s="42">
        <v>0.7908057958243474</v>
      </c>
      <c r="E96" s="42">
        <v>0.34240679760993742</v>
      </c>
      <c r="F96" s="43">
        <v>5.1913518694586804E-2</v>
      </c>
      <c r="G96" s="42">
        <v>5.1913518694586804E-2</v>
      </c>
    </row>
    <row r="97" spans="2:7" x14ac:dyDescent="0.15">
      <c r="B97" s="49" t="s">
        <v>108</v>
      </c>
      <c r="C97" s="50" t="s">
        <v>166</v>
      </c>
      <c r="D97" s="44">
        <v>0.82165693912249083</v>
      </c>
      <c r="E97" s="44">
        <v>0.59986487172329794</v>
      </c>
      <c r="F97" s="45">
        <v>0.10048976070241328</v>
      </c>
      <c r="G97" s="44">
        <v>0.10003298906285685</v>
      </c>
    </row>
    <row r="98" spans="2:7" x14ac:dyDescent="0.15">
      <c r="B98" s="36" t="s">
        <v>109</v>
      </c>
      <c r="C98" s="37" t="s">
        <v>167</v>
      </c>
      <c r="D98" s="51">
        <v>0.59306547371446294</v>
      </c>
      <c r="E98" s="51">
        <v>0.42614955264292359</v>
      </c>
      <c r="F98" s="52">
        <v>7.3392275054643366E-2</v>
      </c>
      <c r="G98" s="51">
        <v>7.3392275054643366E-2</v>
      </c>
    </row>
    <row r="99" spans="2:7" x14ac:dyDescent="0.15">
      <c r="B99" s="36" t="s">
        <v>110</v>
      </c>
      <c r="C99" s="37" t="s">
        <v>398</v>
      </c>
      <c r="D99" s="42">
        <v>0.55635517960113878</v>
      </c>
      <c r="E99" s="42">
        <v>0.42901160574528996</v>
      </c>
      <c r="F99" s="43">
        <v>8.9853285861428531E-2</v>
      </c>
      <c r="G99" s="42">
        <v>8.3073129982725202E-2</v>
      </c>
    </row>
    <row r="100" spans="2:7" x14ac:dyDescent="0.15">
      <c r="B100" s="36" t="s">
        <v>111</v>
      </c>
      <c r="C100" s="37" t="s">
        <v>399</v>
      </c>
      <c r="D100" s="42">
        <v>0.64461417734763282</v>
      </c>
      <c r="E100" s="42">
        <v>0.57419565786031912</v>
      </c>
      <c r="F100" s="43">
        <v>0.13131048914465079</v>
      </c>
      <c r="G100" s="42">
        <v>0.12817159298979858</v>
      </c>
    </row>
    <row r="101" spans="2:7" x14ac:dyDescent="0.15">
      <c r="B101" s="36" t="s">
        <v>112</v>
      </c>
      <c r="C101" s="37" t="s">
        <v>400</v>
      </c>
      <c r="D101" s="42">
        <v>0.63121781038699476</v>
      </c>
      <c r="E101" s="42">
        <v>0.54579916558768526</v>
      </c>
      <c r="F101" s="43">
        <v>0.15641634297223422</v>
      </c>
      <c r="G101" s="42">
        <v>0.1560566824917278</v>
      </c>
    </row>
    <row r="102" spans="2:7" x14ac:dyDescent="0.15">
      <c r="B102" s="36" t="s">
        <v>113</v>
      </c>
      <c r="C102" s="37" t="s">
        <v>401</v>
      </c>
      <c r="D102" s="44">
        <v>0.77086997421782444</v>
      </c>
      <c r="E102" s="44">
        <v>0.64392620723294547</v>
      </c>
      <c r="F102" s="45">
        <v>0.19500383248554107</v>
      </c>
      <c r="G102" s="44">
        <v>0.19500383248554107</v>
      </c>
    </row>
    <row r="103" spans="2:7" x14ac:dyDescent="0.15">
      <c r="B103" s="46" t="s">
        <v>114</v>
      </c>
      <c r="C103" s="47" t="s">
        <v>402</v>
      </c>
      <c r="D103" s="51">
        <v>0.50724232325636742</v>
      </c>
      <c r="E103" s="51">
        <v>0.42120209473934778</v>
      </c>
      <c r="F103" s="52">
        <v>4.7607712449416806E-2</v>
      </c>
      <c r="G103" s="51">
        <v>4.2013806236610329E-2</v>
      </c>
    </row>
    <row r="104" spans="2:7" x14ac:dyDescent="0.15">
      <c r="B104" s="36" t="s">
        <v>115</v>
      </c>
      <c r="C104" s="37" t="s">
        <v>168</v>
      </c>
      <c r="D104" s="42">
        <v>0.67728272707471138</v>
      </c>
      <c r="E104" s="42">
        <v>0.18829775648006972</v>
      </c>
      <c r="F104" s="43">
        <v>5.3800914833369635E-2</v>
      </c>
      <c r="G104" s="42">
        <v>5.2058375081681547E-2</v>
      </c>
    </row>
    <row r="105" spans="2:7" x14ac:dyDescent="0.15">
      <c r="B105" s="36" t="s">
        <v>116</v>
      </c>
      <c r="C105" s="37" t="s">
        <v>178</v>
      </c>
      <c r="D105" s="42">
        <v>0.29034013605442172</v>
      </c>
      <c r="E105" s="42">
        <v>0.15668367346938775</v>
      </c>
      <c r="F105" s="43">
        <v>7.9931972789115652E-2</v>
      </c>
      <c r="G105" s="42">
        <v>6.6326530612244902E-2</v>
      </c>
    </row>
    <row r="106" spans="2:7" x14ac:dyDescent="0.15">
      <c r="B106" s="36" t="s">
        <v>117</v>
      </c>
      <c r="C106" s="37" t="s">
        <v>179</v>
      </c>
      <c r="D106" s="42">
        <v>0.37209640145262463</v>
      </c>
      <c r="E106" s="42">
        <v>0.26666804225817098</v>
      </c>
      <c r="F106" s="43">
        <v>6.1282601518653022E-2</v>
      </c>
      <c r="G106" s="42">
        <v>5.43496203367448E-2</v>
      </c>
    </row>
    <row r="107" spans="2:7" x14ac:dyDescent="0.15">
      <c r="B107" s="49" t="s">
        <v>118</v>
      </c>
      <c r="C107" s="50" t="s">
        <v>403</v>
      </c>
      <c r="D107" s="44">
        <v>0.72504116976942057</v>
      </c>
      <c r="E107" s="44">
        <v>0.36377824563427402</v>
      </c>
      <c r="F107" s="45">
        <v>0.17256694593854097</v>
      </c>
      <c r="G107" s="44">
        <v>0.15705077364557948</v>
      </c>
    </row>
    <row r="108" spans="2:7" x14ac:dyDescent="0.15">
      <c r="B108" s="46" t="s">
        <v>119</v>
      </c>
      <c r="C108" s="47" t="s">
        <v>404</v>
      </c>
      <c r="D108" s="51">
        <v>0.48362268518518514</v>
      </c>
      <c r="E108" s="51">
        <v>0.27955054012345681</v>
      </c>
      <c r="F108" s="52">
        <v>0.10821759259259259</v>
      </c>
      <c r="G108" s="51">
        <v>0.10609567901234568</v>
      </c>
    </row>
    <row r="109" spans="2:7" x14ac:dyDescent="0.15">
      <c r="B109" s="36" t="s">
        <v>120</v>
      </c>
      <c r="C109" s="37" t="s">
        <v>405</v>
      </c>
      <c r="D109" s="42">
        <v>0.40352854995768972</v>
      </c>
      <c r="E109" s="42">
        <v>0.30597105219950238</v>
      </c>
      <c r="F109" s="43">
        <v>0.19417255010924889</v>
      </c>
      <c r="G109" s="42">
        <v>0.17926923222653043</v>
      </c>
    </row>
    <row r="110" spans="2:7" x14ac:dyDescent="0.15">
      <c r="B110" s="36" t="s">
        <v>121</v>
      </c>
      <c r="C110" s="37" t="s">
        <v>406</v>
      </c>
      <c r="D110" s="42">
        <v>0.68486401053671375</v>
      </c>
      <c r="E110" s="42">
        <v>0.29641817583141256</v>
      </c>
      <c r="F110" s="43">
        <v>0.14441883437602898</v>
      </c>
      <c r="G110" s="42">
        <v>0.10846229832071123</v>
      </c>
    </row>
    <row r="111" spans="2:7" x14ac:dyDescent="0.15">
      <c r="B111" s="36" t="s">
        <v>122</v>
      </c>
      <c r="C111" s="37" t="s">
        <v>407</v>
      </c>
      <c r="D111" s="42">
        <v>0.70202146159392631</v>
      </c>
      <c r="E111" s="42">
        <v>0.2959829494846673</v>
      </c>
      <c r="F111" s="43">
        <v>8.7076388005259367E-2</v>
      </c>
      <c r="G111" s="42">
        <v>7.9696314204521362E-2</v>
      </c>
    </row>
    <row r="112" spans="2:7" x14ac:dyDescent="0.15">
      <c r="B112" s="49" t="s">
        <v>123</v>
      </c>
      <c r="C112" s="50" t="s">
        <v>169</v>
      </c>
      <c r="D112" s="44">
        <v>0.73096294247787619</v>
      </c>
      <c r="E112" s="44">
        <v>0.34514269911504425</v>
      </c>
      <c r="F112" s="45">
        <v>0.16996681415929205</v>
      </c>
      <c r="G112" s="44">
        <v>0.10956858407079646</v>
      </c>
    </row>
    <row r="113" spans="2:7" x14ac:dyDescent="0.15">
      <c r="B113" s="36" t="s">
        <v>124</v>
      </c>
      <c r="C113" s="37" t="s">
        <v>408</v>
      </c>
      <c r="D113" s="42">
        <v>0</v>
      </c>
      <c r="E113" s="42">
        <v>0</v>
      </c>
      <c r="F113" s="43">
        <v>0</v>
      </c>
      <c r="G113" s="42">
        <v>0</v>
      </c>
    </row>
    <row r="114" spans="2:7" x14ac:dyDescent="0.15">
      <c r="B114" s="54" t="s">
        <v>357</v>
      </c>
      <c r="C114" s="55" t="s">
        <v>409</v>
      </c>
      <c r="D114" s="56">
        <v>0.41143298859153427</v>
      </c>
      <c r="E114" s="56">
        <v>1.0705832178270603E-2</v>
      </c>
      <c r="F114" s="57">
        <v>3.4118775988911396E-3</v>
      </c>
      <c r="G114" s="56">
        <v>3.4118775988911396E-3</v>
      </c>
    </row>
  </sheetData>
  <mergeCells count="6">
    <mergeCell ref="F6:F7"/>
    <mergeCell ref="G6:G7"/>
    <mergeCell ref="B6:B7"/>
    <mergeCell ref="C6:C7"/>
    <mergeCell ref="D6:D7"/>
    <mergeCell ref="E6:E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入力表</vt:lpstr>
      <vt:lpstr>概要表</vt:lpstr>
      <vt:lpstr>フローチャート</vt:lpstr>
      <vt:lpstr>詳細表</vt:lpstr>
      <vt:lpstr>結果表（107部門）</vt:lpstr>
      <vt:lpstr>結果表（37部門）</vt:lpstr>
      <vt:lpstr>結果表（13部門）</vt:lpstr>
      <vt:lpstr>各種係数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Einoshin Suzuki</dc:creator>
  <cp:lastModifiedBy>横須賀市</cp:lastModifiedBy>
  <cp:lastPrinted>2017-08-12T01:00:56Z</cp:lastPrinted>
  <dcterms:created xsi:type="dcterms:W3CDTF">2017-08-10T05:19:30Z</dcterms:created>
  <dcterms:modified xsi:type="dcterms:W3CDTF">2021-06-15T07:19:40Z</dcterms:modified>
</cp:coreProperties>
</file>