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9310" yWindow="-110" windowWidth="19420" windowHeight="10300" tabRatio="751"/>
  </bookViews>
  <sheets>
    <sheet name="総括表（情報のみ）" sheetId="10" r:id="rId1"/>
    <sheet name="普通会計の状況（情報のみ）"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F88" i="12" l="1"/>
  <c r="V32" i="12"/>
  <c r="DB102" i="12" l="1"/>
  <c r="CW102" i="12"/>
  <c r="DG102" i="12"/>
  <c r="DL102" i="12"/>
  <c r="DQ102" i="12"/>
  <c r="AK33" i="12"/>
  <c r="AA33" i="12"/>
  <c r="V33" i="12"/>
  <c r="Q3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BE36" i="10"/>
  <c r="BE35" i="10"/>
  <c r="BW34" i="10"/>
  <c r="BW35" i="10" s="1"/>
  <c r="BW36" i="10" s="1"/>
  <c r="CO34" i="10" s="1"/>
  <c r="CO35" i="10" s="1"/>
  <c r="CO36" i="10" s="1"/>
  <c r="CO37" i="10" s="1"/>
  <c r="CO38" i="10" s="1"/>
  <c r="CO39" i="10" s="1"/>
  <c r="CO40" i="10" s="1"/>
  <c r="CO41" i="10" s="1"/>
  <c r="CO42" i="10" s="1"/>
  <c r="CO43" i="10" s="1"/>
  <c r="BE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alcChain>
</file>

<file path=xl/sharedStrings.xml><?xml version="1.0" encoding="utf-8"?>
<sst xmlns="http://schemas.openxmlformats.org/spreadsheetml/2006/main" count="1079" uniqueCount="572">
  <si>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</si>
  <si>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</si>
  <si>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</si>
  <si>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</si>
  <si>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</si>
  <si>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</si>
  <si>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</si>
  <si>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</si>
  <si>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</si>
  <si>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</si>
  <si>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</si>
  <si>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</si>
  <si>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</si>
  <si>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</si>
  <si>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</si>
  <si>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</si>
  <si>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</si>
  <si>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</si>
  <si>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</si>
  <si>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</si>
  <si>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</si>
  <si>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</si>
  <si>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</si>
  <si>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</si>
  <si>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</si>
  <si>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</si>
  <si>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</si>
  <si>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</si>
  <si>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</si>
  <si>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</si>
  <si>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</si>
  <si>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</si>
  <si>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</si>
  <si>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</si>
  <si>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</si>
  <si>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</si>
  <si>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</si>
  <si>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</si>
  <si>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</si>
  <si>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</si>
  <si>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</si>
  <si>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</si>
  <si>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</si>
  <si>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</si>
  <si>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</si>
  <si>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</si>
  <si>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</si>
  <si>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</si>
  <si>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</si>
  <si>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</si>
  <si>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</si>
  <si>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</si>
  <si>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</si>
  <si>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</si>
  <si>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</si>
  <si>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</si>
  <si>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</si>
  <si>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</si>
  <si>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</si>
  <si>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</si>
  <si>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</si>
  <si>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</si>
  <si>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</si>
  <si>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</si>
  <si>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</si>
  <si>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</si>
  <si>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</si>
  <si>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</si>
  <si>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</si>
  <si>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</si>
  <si>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</si>
  <si>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</si>
  <si>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</si>
  <si>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</si>
  <si>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</si>
  <si>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</si>
  <si>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</si>
  <si>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</si>
  <si>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</si>
  <si>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</si>
  <si>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</si>
  <si>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</si>
  <si>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</si>
  <si>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</si>
  <si>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</si>
  <si>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</si>
  <si>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</si>
  <si>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</si>
  <si>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</si>
  <si>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</si>
  <si>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</si>
  <si>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</si>
  <si>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</si>
  <si>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</si>
  <si>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</si>
  <si>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</si>
  <si>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</si>
  <si>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</si>
  <si>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</si>
  <si>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</si>
  <si>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</si>
  <si>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</si>
  <si>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</si>
  <si>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</si>
  <si>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</si>
  <si>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</si>
  <si>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</si>
  <si>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</si>
  <si>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</si>
  <si>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</si>
  <si>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</si>
  <si>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</si>
  <si>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</si>
  <si>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</si>
  <si>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</si>
  <si>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</si>
  <si>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</si>
  <si>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</si>
  <si>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</si>
  <si>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</si>
  <si>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</si>
  <si>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</si>
  <si>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</si>
  <si>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</si>
  <si>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</si>
  <si>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</si>
  <si>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</si>
  <si>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</si>
  <si>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</si>
  <si>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</si>
  <si>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</si>
  <si>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</si>
  <si>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</si>
  <si>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</si>
  <si>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</si>
  <si>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</si>
  <si>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</si>
  <si>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</si>
  <si>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</si>
  <si>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</si>
  <si>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</si>
  <si>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</si>
  <si>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</si>
  <si>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</si>
  <si>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</si>
  <si>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</si>
  <si>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</si>
  <si>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</si>
  <si>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</si>
  <si>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</si>
  <si>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</si>
  <si>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</si>
  <si>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</si>
  <si>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</si>
  <si>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</si>
  <si>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</si>
  <si>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</si>
  <si>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</si>
  <si>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</si>
  <si>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</si>
  <si>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</si>
  <si>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</si>
  <si>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</si>
  <si>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</si>
  <si>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</si>
  <si>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</si>
  <si>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</si>
  <si>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</si>
  <si>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</si>
  <si>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</si>
  <si>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</si>
  <si>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</si>
  <si>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</si>
  <si>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</si>
  <si>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</si>
  <si>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</si>
  <si>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</si>
  <si>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</si>
  <si>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</si>
  <si>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</si>
  <si>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</si>
  <si>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</si>
  <si>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</si>
  <si>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</si>
  <si>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</si>
  <si>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</si>
  <si>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</si>
  <si>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</si>
  <si>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</si>
  <si>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</si>
  <si>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</si>
  <si>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</si>
  <si>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</si>
  <si>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</si>
  <si>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</si>
  <si>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</si>
  <si>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</si>
  <si>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</si>
  <si>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</si>
  <si>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</si>
  <si>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</si>
  <si>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</si>
  <si>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</si>
  <si>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神奈川県横須賀市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</si>
  <si>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</si>
  <si>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</si>
  <si>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</si>
  <si>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</si>
  <si>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</si>
  <si>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</si>
  <si>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</si>
  <si>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</si>
  <si>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</si>
  <si>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</si>
  <si>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</si>
  <si>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</si>
  <si>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</si>
  <si>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</si>
  <si>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</si>
  <si>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</si>
  <si>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</si>
  <si>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</si>
  <si>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</si>
  <si>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</si>
  <si>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</si>
  <si>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</si>
  <si>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</si>
  <si>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</si>
  <si>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</si>
  <si>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</si>
  <si>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</si>
  <si>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</si>
  <si>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</si>
  <si>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</si>
  <si>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</si>
  <si>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</si>
  <si>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</si>
  <si>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</si>
  <si>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</si>
  <si>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</si>
  <si>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</si>
  <si>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</si>
  <si>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</si>
  <si>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</si>
  <si>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</si>
  <si>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</si>
  <si>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</si>
  <si>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</si>
  <si>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</si>
  <si>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</si>
  <si>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</si>
  <si>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</si>
  <si>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</si>
  <si>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</si>
  <si>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</si>
  <si>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</si>
  <si>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</si>
  <si>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</si>
  <si>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</si>
  <si>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</si>
  <si>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</si>
  <si>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</si>
  <si>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</si>
  <si>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</si>
  <si>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</si>
  <si>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</si>
  <si>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</si>
  <si>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</si>
  <si>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</si>
  <si>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</si>
  <si>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</si>
  <si>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</si>
  <si>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</si>
  <si>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</si>
  <si>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</si>
  <si>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</si>
  <si>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</si>
  <si>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</si>
  <si>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</si>
  <si>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</si>
  <si>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</si>
  <si>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</si>
  <si>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</si>
  <si>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</si>
  <si>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</si>
  <si>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</si>
  <si>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</si>
  <si>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</si>
  <si>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</si>
  <si>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</si>
  <si>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</si>
  <si>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</si>
  <si>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</si>
  <si>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</si>
  <si>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</si>
  <si>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</si>
  <si>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</si>
  <si>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</si>
  <si>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</si>
  <si>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</si>
  <si>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</si>
  <si>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</si>
  <si>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</si>
  <si>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</si>
  <si>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</si>
  <si>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</si>
  <si>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</si>
  <si>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</si>
  <si>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</si>
  <si>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</si>
  <si>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</si>
  <si>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</si>
  <si>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</si>
  <si>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</si>
  <si>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</si>
  <si>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</si>
  <si>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</si>
  <si>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</si>
  <si>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</si>
  <si>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</si>
  <si>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</si>
  <si>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</si>
  <si>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</si>
  <si>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</si>
  <si>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</si>
  <si>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</si>
  <si>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</si>
  <si>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</si>
  <si>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</si>
  <si>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</si>
  <si>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</si>
  <si>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</si>
  <si>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</si>
  <si>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</si>
  <si>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</si>
  <si>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</si>
  <si>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</si>
  <si>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</si>
  <si>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</si>
  <si>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</si>
  <si>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</si>
  <si>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</si>
  <si>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</si>
  <si>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</si>
  <si>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</si>
  <si>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</si>
  <si>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</si>
  <si>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</si>
  <si>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</si>
  <si>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</si>
  <si>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</si>
  <si>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</si>
  <si>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</si>
  <si>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</si>
  <si>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神奈川県横須賀市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</si>
  <si>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</si>
  <si>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</si>
  <si>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</si>
  <si>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</si>
  <si>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</si>
  <si>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</si>
  <si>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</si>
  <si>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</si>
  <si>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</si>
  <si>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</si>
  <si>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</si>
  <si>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</si>
  <si>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</si>
  <si>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</si>
  <si>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</si>
  <si>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</si>
  <si>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</si>
  <si>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</si>
  <si>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</si>
  <si>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</si>
  <si>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</si>
  <si>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</si>
  <si>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</si>
  <si>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</si>
  <si>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</si>
  <si>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</si>
  <si>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</si>
  <si>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</si>
  <si>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</si>
  <si>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</si>
  <si>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</si>
  <si>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</si>
  <si>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</si>
  <si>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</si>
  <si>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</si>
  <si>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</si>
  <si>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</si>
  <si>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</si>
  <si>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</si>
  <si>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</si>
  <si>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</si>
  <si>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</si>
  <si>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</si>
  <si>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</si>
  <si>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</si>
  <si>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</si>
  <si>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</si>
  <si>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</si>
  <si>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</si>
  <si>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</si>
  <si>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</si>
  <si>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</si>
  <si>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</si>
  <si>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</si>
  <si>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</si>
  <si>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</si>
  <si>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</si>
  <si>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</si>
  <si>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</si>
  <si>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</si>
  <si>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</si>
  <si>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</si>
  <si>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</si>
  <si>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</si>
  <si>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</si>
  <si>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</si>
  <si>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</si>
  <si>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</si>
  <si>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</si>
  <si>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</si>
  <si>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</si>
  <si>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</si>
  <si>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</si>
  <si>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</si>
  <si>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</si>
  <si>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</si>
  <si>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</si>
  <si>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</si>
  <si>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</si>
  <si>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</si>
  <si>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</si>
  <si>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</si>
  <si>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</si>
  <si>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</si>
  <si>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</si>
  <si>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</si>
  <si>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</si>
  <si>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</si>
  <si>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</si>
  <si>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</si>
  <si>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</si>
  <si>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</si>
  <si>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</si>
  <si>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</si>
  <si>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</si>
  <si>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</si>
  <si>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</si>
  <si>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</si>
  <si>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</si>
  <si>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</si>
  <si>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</si>
  <si>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</si>
  <si>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</si>
  <si>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</si>
  <si>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</si>
  <si>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</si>
  <si>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</si>
  <si>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</si>
  <si>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</si>
  <si>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</si>
  <si>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</si>
  <si>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</si>
  <si>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</si>
  <si>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</si>
  <si>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</si>
  <si>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</si>
  <si>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</si>
  <si>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</si>
  <si>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</si>
  <si>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</si>
  <si>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</si>
  <si>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</si>
  <si>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</si>
  <si>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</si>
  <si>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</si>
  <si>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</si>
  <si>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</si>
  <si>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</si>
  <si>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</si>
  <si>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</si>
  <si>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</si>
  <si>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</si>
  <si>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</si>
  <si>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</si>
  <si>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</si>
  <si>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</si>
  <si>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</si>
  <si>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</si>
  <si>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</si>
  <si>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</si>
  <si>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</si>
  <si>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</si>
  <si>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</si>
  <si>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</si>
  <si>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</si>
  <si>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</si>
  <si>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</si>
  <si>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</si>
  <si>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</si>
  <si>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</si>
  <si>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</si>
  <si>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</si>
  <si>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</si>
  <si>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</si>
  <si>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</si>
  <si>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</si>
  <si>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</si>
  <si>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</si>
  <si>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</si>
  <si>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</si>
  <si>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</si>
  <si>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</si>
  <si>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</si>
  <si>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</si>
  <si>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</si>
  <si>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</si>
  <si>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</si>
  <si>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</si>
  <si>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</si>
  <si>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</si>
  <si>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</si>
  <si>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</si>
  <si>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</si>
  <si>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</si>
  <si>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</si>
  <si>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</si>
  <si>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</si>
  <si>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</si>
  <si>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4.59</t>
  </si>
  <si>
    <t>▲ 5.03</t>
  </si>
  <si>
    <t>▲ 4.35</t>
  </si>
  <si>
    <t>▲ 5.46</t>
  </si>
  <si>
    <t>水道事業会計</t>
  </si>
  <si>
    <t>病院事業会計</t>
  </si>
  <si>
    <t>一般会計</t>
  </si>
  <si>
    <t>特別会計介護保険費</t>
  </si>
  <si>
    <t>下水道事業会計</t>
  </si>
  <si>
    <t>特別会計公園墓地事業費</t>
  </si>
  <si>
    <t>特別会計国民健康保険費</t>
  </si>
  <si>
    <t>特別会計後期高齢者医療費</t>
  </si>
  <si>
    <t>その他会計（赤字）</t>
  </si>
  <si>
    <t>その他会計（黒字）</t>
  </si>
  <si>
    <t>R01</t>
    <phoneticPr fontId="5"/>
  </si>
  <si>
    <t>R02</t>
    <phoneticPr fontId="5"/>
  </si>
  <si>
    <t>R03</t>
    <phoneticPr fontId="5"/>
  </si>
  <si>
    <t>R04</t>
    <phoneticPr fontId="5"/>
  </si>
  <si>
    <t>R05</t>
    <phoneticPr fontId="5"/>
  </si>
  <si>
    <t>公園墓地基金</t>
    <rPh sb="0" eb="4">
      <t>コウエンボチ</t>
    </rPh>
    <rPh sb="4" eb="6">
      <t>キキン</t>
    </rPh>
    <phoneticPr fontId="5"/>
  </si>
  <si>
    <t>再編関連特別事業基金</t>
    <phoneticPr fontId="2"/>
  </si>
  <si>
    <t>万代基金</t>
    <rPh sb="0" eb="2">
      <t>バンダイ</t>
    </rPh>
    <rPh sb="2" eb="4">
      <t>キキン</t>
    </rPh>
    <phoneticPr fontId="2"/>
  </si>
  <si>
    <t>みどりの基金</t>
    <rPh sb="4" eb="6">
      <t>キキン</t>
    </rPh>
    <phoneticPr fontId="2"/>
  </si>
  <si>
    <t>猿島基金</t>
    <rPh sb="0" eb="2">
      <t>サルシマ</t>
    </rPh>
    <rPh sb="2" eb="4">
      <t>キキン</t>
    </rPh>
    <phoneticPr fontId="2"/>
  </si>
  <si>
    <t>横須賀市土地開発公社</t>
    <rPh sb="0" eb="4">
      <t>ヨコスカシ</t>
    </rPh>
    <rPh sb="4" eb="6">
      <t>トチ</t>
    </rPh>
    <rPh sb="6" eb="8">
      <t>カイハツ</t>
    </rPh>
    <rPh sb="8" eb="10">
      <t>コウシャ</t>
    </rPh>
    <phoneticPr fontId="38"/>
  </si>
  <si>
    <t>一般財団法人シティサポートよこすか</t>
    <rPh sb="0" eb="2">
      <t>イッパン</t>
    </rPh>
    <rPh sb="2" eb="4">
      <t>ザイダン</t>
    </rPh>
    <rPh sb="4" eb="6">
      <t>ホウジン</t>
    </rPh>
    <phoneticPr fontId="38"/>
  </si>
  <si>
    <t>公益財団法人横須賀芸術文化財団</t>
    <rPh sb="0" eb="2">
      <t>コウエキ</t>
    </rPh>
    <rPh sb="2" eb="4">
      <t>ザイダン</t>
    </rPh>
    <rPh sb="4" eb="6">
      <t>ホウジン</t>
    </rPh>
    <rPh sb="6" eb="9">
      <t>ヨコスカ</t>
    </rPh>
    <rPh sb="9" eb="11">
      <t>ゲイジュツ</t>
    </rPh>
    <rPh sb="11" eb="13">
      <t>ブンカ</t>
    </rPh>
    <rPh sb="13" eb="15">
      <t>ザイダン</t>
    </rPh>
    <phoneticPr fontId="38"/>
  </si>
  <si>
    <t>社会福祉法人横須賀市社会福祉事業団</t>
    <rPh sb="0" eb="2">
      <t>シャカイ</t>
    </rPh>
    <rPh sb="2" eb="4">
      <t>フクシ</t>
    </rPh>
    <rPh sb="4" eb="6">
      <t>ホウジン</t>
    </rPh>
    <rPh sb="6" eb="10">
      <t>ヨコスカシ</t>
    </rPh>
    <rPh sb="10" eb="12">
      <t>シャカイ</t>
    </rPh>
    <rPh sb="12" eb="14">
      <t>フクシ</t>
    </rPh>
    <rPh sb="14" eb="17">
      <t>ジギョウダン</t>
    </rPh>
    <phoneticPr fontId="38"/>
  </si>
  <si>
    <t>公益財団法人横須賀市健康福祉財団</t>
    <rPh sb="0" eb="2">
      <t>コウエキ</t>
    </rPh>
    <rPh sb="2" eb="4">
      <t>ザイダン</t>
    </rPh>
    <rPh sb="4" eb="6">
      <t>ホウジン</t>
    </rPh>
    <rPh sb="6" eb="10">
      <t>ヨコスカシ</t>
    </rPh>
    <rPh sb="10" eb="12">
      <t>ケンコウ</t>
    </rPh>
    <rPh sb="12" eb="14">
      <t>フクシ</t>
    </rPh>
    <rPh sb="14" eb="16">
      <t>ザイダン</t>
    </rPh>
    <phoneticPr fontId="38"/>
  </si>
  <si>
    <t>横須賀中央まちづくり株式会社</t>
    <rPh sb="0" eb="3">
      <t>ヨコスカ</t>
    </rPh>
    <rPh sb="3" eb="5">
      <t>チュウオウ</t>
    </rPh>
    <rPh sb="10" eb="14">
      <t>カブシキガイシャ</t>
    </rPh>
    <phoneticPr fontId="38"/>
  </si>
  <si>
    <t>公益財団法人横須賀市産業振興財団</t>
    <rPh sb="0" eb="2">
      <t>コウエキ</t>
    </rPh>
    <rPh sb="2" eb="4">
      <t>ザイダン</t>
    </rPh>
    <rPh sb="4" eb="6">
      <t>ホウジン</t>
    </rPh>
    <rPh sb="6" eb="10">
      <t>ヨコスカシ</t>
    </rPh>
    <rPh sb="10" eb="12">
      <t>サンギョウ</t>
    </rPh>
    <rPh sb="12" eb="14">
      <t>シンコウ</t>
    </rPh>
    <rPh sb="14" eb="16">
      <t>ザイダン</t>
    </rPh>
    <phoneticPr fontId="38"/>
  </si>
  <si>
    <t>公益財団法人横須賀市生涯学習財団</t>
    <rPh sb="0" eb="2">
      <t>コウエキ</t>
    </rPh>
    <rPh sb="2" eb="4">
      <t>ザイダン</t>
    </rPh>
    <rPh sb="4" eb="6">
      <t>ホウジン</t>
    </rPh>
    <rPh sb="6" eb="10">
      <t>ヨコスカシ</t>
    </rPh>
    <rPh sb="10" eb="12">
      <t>ショウガイ</t>
    </rPh>
    <rPh sb="12" eb="14">
      <t>ガクシュウ</t>
    </rPh>
    <rPh sb="14" eb="16">
      <t>ザイダン</t>
    </rPh>
    <phoneticPr fontId="38"/>
  </si>
  <si>
    <t>公益財団法人かながわ海岸美化財団</t>
    <rPh sb="0" eb="2">
      <t>コウエキ</t>
    </rPh>
    <rPh sb="2" eb="4">
      <t>ザイダン</t>
    </rPh>
    <rPh sb="4" eb="6">
      <t>ホウジン</t>
    </rPh>
    <rPh sb="10" eb="14">
      <t>カイガンビカ</t>
    </rPh>
    <rPh sb="14" eb="16">
      <t>ザイダン</t>
    </rPh>
    <phoneticPr fontId="2"/>
  </si>
  <si>
    <t>○</t>
    <phoneticPr fontId="2"/>
  </si>
  <si>
    <t>-</t>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</si>
  <si>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10"/>
  </si>
  <si>
    <t>神奈川県後期高齢者医療広域連合（特別会計）</t>
    <rPh sb="0" eb="4">
      <t>カナガワケン</t>
    </rPh>
    <rPh sb="4" eb="6">
      <t>コウキ</t>
    </rPh>
    <rPh sb="6" eb="8">
      <t>コウレイ</t>
    </rPh>
    <rPh sb="8" eb="9">
      <t>シャ</t>
    </rPh>
    <rPh sb="9" eb="11">
      <t>イリョウ</t>
    </rPh>
    <rPh sb="11" eb="13">
      <t>コウイキ</t>
    </rPh>
    <rPh sb="13" eb="15">
      <t>レンゴウ</t>
    </rPh>
    <rPh sb="16" eb="18">
      <t>トクベツ</t>
    </rPh>
    <rPh sb="18" eb="20">
      <t>カイケイ</t>
    </rPh>
    <phoneticPr fontId="10"/>
  </si>
  <si>
    <t>-</t>
    <phoneticPr fontId="20"/>
  </si>
  <si>
    <t>神奈川県内広域水道企業団</t>
    <rPh sb="0" eb="4">
      <t>カナガワケン</t>
    </rPh>
    <rPh sb="4" eb="5">
      <t>ナイ</t>
    </rPh>
    <rPh sb="5" eb="7">
      <t>コウイキ</t>
    </rPh>
    <rPh sb="7" eb="9">
      <t>スイドウ</t>
    </rPh>
    <rPh sb="9" eb="11">
      <t>キギョウ</t>
    </rPh>
    <rPh sb="11" eb="12">
      <t>ダン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</si>
</sst>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D9B1-49C2-89C8-672C505E76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64769</c:v>
                </c:pt>
                <c:pt idx="1">
                  <c:v>35639</c:v>
                </c:pt>
                <c:pt idx="2">
                  <c:v>48010</c:v>
                </c:pt>
                <c:pt idx="3">
                  <c:v>41069</c:v>
                </c:pt>
                <c:pt idx="4">
                  <c:v>37964</c:v>
                </c:pt>
              </c:numCache>
            </c:numRef>
          </c:val>
          <c:smooth val="0"/>
          <c:extLst>
            <c:ext xmlns:c16="http://schemas.microsoft.com/office/drawing/2014/chart" uri="{C3380CC4-5D6E-409C-BE32-E72D297353CC}">
              <c16:uniqueId val="{00000001-D9B1-49C2-89C8-672C505E76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3.39</c:v>
                </c:pt>
                <c:pt idx="1">
                  <c:v>3.76</c:v>
                </c:pt>
                <c:pt idx="2">
                  <c:v>9.5399999999999991</c:v>
                </c:pt>
                <c:pt idx="3">
                  <c:v>8.18</c:v>
                </c:pt>
                <c:pt idx="4">
                  <c:v>5.87</c:v>
                </c:pt>
              </c:numCache>
            </c:numRef>
          </c:val>
          <c:extLst>
            <c:ext xmlns:c16="http://schemas.microsoft.com/office/drawing/2014/chart" uri="{C3380CC4-5D6E-409C-BE32-E72D297353CC}">
              <c16:uniqueId val="{00000000-D045-4DEA-A7A2-B52E649CB3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12.47</c:v>
                </c:pt>
                <c:pt idx="1">
                  <c:v>8.35</c:v>
                </c:pt>
                <c:pt idx="2">
                  <c:v>10.3</c:v>
                </c:pt>
                <c:pt idx="3">
                  <c:v>12.74</c:v>
                </c:pt>
                <c:pt idx="4">
                  <c:v>13.31</c:v>
                </c:pt>
              </c:numCache>
            </c:numRef>
          </c:val>
          <c:extLst>
            <c:ext xmlns:c16="http://schemas.microsoft.com/office/drawing/2014/chart" uri="{C3380CC4-5D6E-409C-BE32-E72D297353CC}">
              <c16:uniqueId val="{00000001-D045-4DEA-A7A2-B52E649CB3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-4.59</c:v>
                </c:pt>
                <c:pt idx="1">
                  <c:v>-5.03</c:v>
                </c:pt>
                <c:pt idx="2">
                  <c:v>5.93</c:v>
                </c:pt>
                <c:pt idx="3">
                  <c:v>-4.3499999999999996</c:v>
                </c:pt>
                <c:pt idx="4">
                  <c:v>-5.46</c:v>
                </c:pt>
              </c:numCache>
            </c:numRef>
          </c:val>
          <c:smooth val="0"/>
          <c:extLst>
            <c:ext xmlns:c16="http://schemas.microsoft.com/office/drawing/2014/chart" uri="{C3380CC4-5D6E-409C-BE32-E72D297353CC}">
              <c16:uniqueId val="{00000002-D045-4DEA-A7A2-B52E649CB3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4D1-4792-9F60-5D723C368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D1-4792-9F60-5D723C368C2C}"/>
            </c:ext>
          </c:extLst>
        </c:ser>
        <c:ser>
          <c:idx val="2"/>
          <c:order val="2"/>
          <c:tx>
            <c:strRef>
              <c:f>データシート!$A$29</c:f>
              <c:strCache>
                <c:ptCount val="1"/>
                <c:pt idx="0">
                  <c:v>特別会計後期高齢者医療費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7.0000000000000007E-2</c:v>
                </c:pt>
                <c:pt idx="8">
                  <c:v>#N/A</c:v>
                </c:pt>
                <c:pt idx="9">
                  <c:v>0.02</c:v>
                </c:pt>
              </c:numCache>
            </c:numRef>
          </c:val>
          <c:extLst>
            <c:ext xmlns:c16="http://schemas.microsoft.com/office/drawing/2014/chart" uri="{C3380CC4-5D6E-409C-BE32-E72D297353CC}">
              <c16:uniqueId val="{00000002-E4D1-4792-9F60-5D723C368C2C}"/>
            </c:ext>
          </c:extLst>
        </c:ser>
        <c:ser>
          <c:idx val="3"/>
          <c:order val="3"/>
          <c:tx>
            <c:strRef>
              <c:f>データシート!$A$30</c:f>
              <c:strCache>
                <c:ptCount val="1"/>
                <c:pt idx="0">
                  <c:v>特別会計国民健康保険費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1.7</c:v>
                </c:pt>
                <c:pt idx="2">
                  <c:v>#N/A</c:v>
                </c:pt>
                <c:pt idx="3">
                  <c:v>1.81</c:v>
                </c:pt>
                <c:pt idx="4">
                  <c:v>#N/A</c:v>
                </c:pt>
                <c:pt idx="5">
                  <c:v>1.54</c:v>
                </c:pt>
                <c:pt idx="6">
                  <c:v>#N/A</c:v>
                </c:pt>
                <c:pt idx="7">
                  <c:v>0.9</c:v>
                </c:pt>
                <c:pt idx="8">
                  <c:v>#N/A</c:v>
                </c:pt>
                <c:pt idx="9">
                  <c:v>0.12</c:v>
                </c:pt>
              </c:numCache>
            </c:numRef>
          </c:val>
          <c:extLst>
            <c:ext xmlns:c16="http://schemas.microsoft.com/office/drawing/2014/chart" uri="{C3380CC4-5D6E-409C-BE32-E72D297353CC}">
              <c16:uniqueId val="{00000003-E4D1-4792-9F60-5D723C368C2C}"/>
            </c:ext>
          </c:extLst>
        </c:ser>
        <c:ser>
          <c:idx val="4"/>
          <c:order val="4"/>
          <c:tx>
            <c:strRef>
              <c:f>データシート!$A$31</c:f>
              <c:strCache>
                <c:ptCount val="1"/>
                <c:pt idx="0">
                  <c:v>特別会計公園墓地事業費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0.14000000000000001</c:v>
                </c:pt>
                <c:pt idx="4">
                  <c:v>#N/A</c:v>
                </c:pt>
                <c:pt idx="5">
                  <c:v>0.18</c:v>
                </c:pt>
                <c:pt idx="6">
                  <c:v>#N/A</c:v>
                </c:pt>
                <c:pt idx="7">
                  <c:v>0.16</c:v>
                </c:pt>
                <c:pt idx="8">
                  <c:v>#N/A</c:v>
                </c:pt>
                <c:pt idx="9">
                  <c:v>0.13</c:v>
                </c:pt>
              </c:numCache>
            </c:numRef>
          </c:val>
          <c:extLst>
            <c:ext xmlns:c16="http://schemas.microsoft.com/office/drawing/2014/chart" uri="{C3380CC4-5D6E-409C-BE32-E72D297353CC}">
              <c16:uniqueId val="{00000004-E4D1-4792-9F60-5D723C368C2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3.21</c:v>
                </c:pt>
                <c:pt idx="2">
                  <c:v>#N/A</c:v>
                </c:pt>
                <c:pt idx="3">
                  <c:v>3.24</c:v>
                </c:pt>
                <c:pt idx="4">
                  <c:v>#N/A</c:v>
                </c:pt>
                <c:pt idx="5">
                  <c:v>2.5499999999999998</c:v>
                </c:pt>
                <c:pt idx="6">
                  <c:v>#N/A</c:v>
                </c:pt>
                <c:pt idx="7">
                  <c:v>1.76</c:v>
                </c:pt>
                <c:pt idx="8">
                  <c:v>#N/A</c:v>
                </c:pt>
                <c:pt idx="9">
                  <c:v>1.21</c:v>
                </c:pt>
              </c:numCache>
            </c:numRef>
          </c:val>
          <c:extLst>
            <c:ext xmlns:c16="http://schemas.microsoft.com/office/drawing/2014/chart" uri="{C3380CC4-5D6E-409C-BE32-E72D297353CC}">
              <c16:uniqueId val="{00000005-E4D1-4792-9F60-5D723C368C2C}"/>
            </c:ext>
          </c:extLst>
        </c:ser>
        <c:ser>
          <c:idx val="6"/>
          <c:order val="6"/>
          <c:tx>
            <c:strRef>
              <c:f>データシート!$A$33</c:f>
              <c:strCache>
                <c:ptCount val="1"/>
                <c:pt idx="0">
                  <c:v>特別会計介護保険費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2.77</c:v>
                </c:pt>
                <c:pt idx="2">
                  <c:v>#N/A</c:v>
                </c:pt>
                <c:pt idx="3">
                  <c:v>4.08</c:v>
                </c:pt>
                <c:pt idx="4">
                  <c:v>#N/A</c:v>
                </c:pt>
                <c:pt idx="5">
                  <c:v>2.58</c:v>
                </c:pt>
                <c:pt idx="6">
                  <c:v>#N/A</c:v>
                </c:pt>
                <c:pt idx="7">
                  <c:v>3.78</c:v>
                </c:pt>
                <c:pt idx="8">
                  <c:v>#N/A</c:v>
                </c:pt>
                <c:pt idx="9">
                  <c:v>5.08</c:v>
                </c:pt>
              </c:numCache>
            </c:numRef>
          </c:val>
          <c:extLst>
            <c:ext xmlns:c16="http://schemas.microsoft.com/office/drawing/2014/chart" uri="{C3380CC4-5D6E-409C-BE32-E72D297353CC}">
              <c16:uniqueId val="{00000006-E4D1-4792-9F60-5D723C368C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3.29</c:v>
                </c:pt>
                <c:pt idx="2">
                  <c:v>#N/A</c:v>
                </c:pt>
                <c:pt idx="3">
                  <c:v>3.61</c:v>
                </c:pt>
                <c:pt idx="4">
                  <c:v>#N/A</c:v>
                </c:pt>
                <c:pt idx="5">
                  <c:v>9.35</c:v>
                </c:pt>
                <c:pt idx="6">
                  <c:v>#N/A</c:v>
                </c:pt>
                <c:pt idx="7">
                  <c:v>8.01</c:v>
                </c:pt>
                <c:pt idx="8">
                  <c:v>#N/A</c:v>
                </c:pt>
                <c:pt idx="9">
                  <c:v>5.73</c:v>
                </c:pt>
              </c:numCache>
            </c:numRef>
          </c:val>
          <c:extLst>
            <c:ext xmlns:c16="http://schemas.microsoft.com/office/drawing/2014/chart" uri="{C3380CC4-5D6E-409C-BE32-E72D297353CC}">
              <c16:uniqueId val="{00000007-E4D1-4792-9F60-5D723C368C2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4.46</c:v>
                </c:pt>
                <c:pt idx="2">
                  <c:v>#N/A</c:v>
                </c:pt>
                <c:pt idx="3">
                  <c:v>4.0199999999999996</c:v>
                </c:pt>
                <c:pt idx="4">
                  <c:v>#N/A</c:v>
                </c:pt>
                <c:pt idx="5">
                  <c:v>4.03</c:v>
                </c:pt>
                <c:pt idx="6">
                  <c:v>#N/A</c:v>
                </c:pt>
                <c:pt idx="7">
                  <c:v>4.6399999999999997</c:v>
                </c:pt>
                <c:pt idx="8">
                  <c:v>#N/A</c:v>
                </c:pt>
                <c:pt idx="9">
                  <c:v>5.8</c:v>
                </c:pt>
              </c:numCache>
            </c:numRef>
          </c:val>
          <c:extLst>
            <c:ext xmlns:c16="http://schemas.microsoft.com/office/drawing/2014/chart" uri="{C3380CC4-5D6E-409C-BE32-E72D297353CC}">
              <c16:uniqueId val="{00000008-E4D1-4792-9F60-5D723C368C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8.14</c:v>
                </c:pt>
                <c:pt idx="2">
                  <c:v>#N/A</c:v>
                </c:pt>
                <c:pt idx="3">
                  <c:v>7.01</c:v>
                </c:pt>
                <c:pt idx="4">
                  <c:v>#N/A</c:v>
                </c:pt>
                <c:pt idx="5">
                  <c:v>5.38</c:v>
                </c:pt>
                <c:pt idx="6">
                  <c:v>#N/A</c:v>
                </c:pt>
                <c:pt idx="7">
                  <c:v>6.08</c:v>
                </c:pt>
                <c:pt idx="8">
                  <c:v>#N/A</c:v>
                </c:pt>
                <c:pt idx="9">
                  <c:v>6.14</c:v>
                </c:pt>
              </c:numCache>
            </c:numRef>
          </c:val>
          <c:extLst>
            <c:ext xmlns:c16="http://schemas.microsoft.com/office/drawing/2014/chart" uri="{C3380CC4-5D6E-409C-BE32-E72D297353CC}">
              <c16:uniqueId val="{00000009-E4D1-4792-9F60-5D723C368C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15594</c:v>
                </c:pt>
                <c:pt idx="5">
                  <c:v>15264</c:v>
                </c:pt>
                <c:pt idx="8">
                  <c:v>15162</c:v>
                </c:pt>
                <c:pt idx="11">
                  <c:v>15768</c:v>
                </c:pt>
                <c:pt idx="14">
                  <c:v>15673</c:v>
                </c:pt>
              </c:numCache>
            </c:numRef>
          </c:val>
          <c:extLst>
            <c:ext xmlns:c16="http://schemas.microsoft.com/office/drawing/2014/chart" uri="{C3380CC4-5D6E-409C-BE32-E72D297353CC}">
              <c16:uniqueId val="{00000000-4066-4B14-A7BE-D1C5C70D3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66-4B14-A7BE-D1C5C70D3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c:v>
                </c:pt>
                <c:pt idx="3">
                  <c:v>64</c:v>
                </c:pt>
                <c:pt idx="6">
                  <c:v>63</c:v>
                </c:pt>
                <c:pt idx="9">
                  <c:v>62</c:v>
                </c:pt>
                <c:pt idx="12">
                  <c:v>61</c:v>
                </c:pt>
              </c:numCache>
            </c:numRef>
          </c:val>
          <c:extLst>
            <c:ext xmlns:c16="http://schemas.microsoft.com/office/drawing/2014/chart" uri="{C3380CC4-5D6E-409C-BE32-E72D297353CC}">
              <c16:uniqueId val="{00000002-4066-4B14-A7BE-D1C5C70D3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66-4B14-A7BE-D1C5C70D3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3070</c:v>
                </c:pt>
                <c:pt idx="3">
                  <c:v>2574</c:v>
                </c:pt>
                <c:pt idx="6">
                  <c:v>2696</c:v>
                </c:pt>
                <c:pt idx="9">
                  <c:v>2677</c:v>
                </c:pt>
                <c:pt idx="12">
                  <c:v>2884</c:v>
                </c:pt>
              </c:numCache>
            </c:numRef>
          </c:val>
          <c:extLst>
            <c:ext xmlns:c16="http://schemas.microsoft.com/office/drawing/2014/chart" uri="{C3380CC4-5D6E-409C-BE32-E72D297353CC}">
              <c16:uniqueId val="{00000004-4066-4B14-A7BE-D1C5C70D3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66-4B14-A7BE-D1C5C70D3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66-4B14-A7BE-D1C5C70D3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17123</c:v>
                </c:pt>
                <c:pt idx="3">
                  <c:v>17146</c:v>
                </c:pt>
                <c:pt idx="6">
                  <c:v>16265</c:v>
                </c:pt>
                <c:pt idx="9">
                  <c:v>17103</c:v>
                </c:pt>
                <c:pt idx="12">
                  <c:v>17586</c:v>
                </c:pt>
              </c:numCache>
            </c:numRef>
          </c:val>
          <c:extLst>
            <c:ext xmlns:c16="http://schemas.microsoft.com/office/drawing/2014/chart" uri="{C3380CC4-5D6E-409C-BE32-E72D297353CC}">
              <c16:uniqueId val="{00000007-4066-4B14-A7BE-D1C5C70D3B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4664</c:v>
                </c:pt>
                <c:pt idx="2">
                  <c:v>#N/A</c:v>
                </c:pt>
                <c:pt idx="3">
                  <c:v>#N/A</c:v>
                </c:pt>
                <c:pt idx="4">
                  <c:v>4520</c:v>
                </c:pt>
                <c:pt idx="5">
                  <c:v>#N/A</c:v>
                </c:pt>
                <c:pt idx="6">
                  <c:v>#N/A</c:v>
                </c:pt>
                <c:pt idx="7">
                  <c:v>3862</c:v>
                </c:pt>
                <c:pt idx="8">
                  <c:v>#N/A</c:v>
                </c:pt>
                <c:pt idx="9">
                  <c:v>#N/A</c:v>
                </c:pt>
                <c:pt idx="10">
                  <c:v>4074</c:v>
                </c:pt>
                <c:pt idx="11">
                  <c:v>#N/A</c:v>
                </c:pt>
                <c:pt idx="12">
                  <c:v>#N/A</c:v>
                </c:pt>
                <c:pt idx="13">
                  <c:v>4858</c:v>
                </c:pt>
                <c:pt idx="14">
                  <c:v>#N/A</c:v>
                </c:pt>
              </c:numCache>
            </c:numRef>
          </c:val>
          <c:smooth val="0"/>
          <c:extLst>
            <c:ext xmlns:c16="http://schemas.microsoft.com/office/drawing/2014/chart" uri="{C3380CC4-5D6E-409C-BE32-E72D297353CC}">
              <c16:uniqueId val="{00000008-4066-4B14-A7BE-D1C5C70D3B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141396</c:v>
                </c:pt>
                <c:pt idx="5">
                  <c:v>139338</c:v>
                </c:pt>
                <c:pt idx="8">
                  <c:v>140599</c:v>
                </c:pt>
                <c:pt idx="11">
                  <c:v>136594</c:v>
                </c:pt>
                <c:pt idx="14">
                  <c:v>132543</c:v>
                </c:pt>
              </c:numCache>
            </c:numRef>
          </c:val>
          <c:extLst>
            <c:ext xmlns:c16="http://schemas.microsoft.com/office/drawing/2014/chart" uri="{C3380CC4-5D6E-409C-BE32-E72D297353CC}">
              <c16:uniqueId val="{00000000-2280-490E-8B91-450F630240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64780</c:v>
                </c:pt>
                <c:pt idx="5">
                  <c:v>66291</c:v>
                </c:pt>
                <c:pt idx="8">
                  <c:v>69415</c:v>
                </c:pt>
                <c:pt idx="11">
                  <c:v>69655</c:v>
                </c:pt>
                <c:pt idx="14">
                  <c:v>64642</c:v>
                </c:pt>
              </c:numCache>
            </c:numRef>
          </c:val>
          <c:extLst>
            <c:ext xmlns:c16="http://schemas.microsoft.com/office/drawing/2014/chart" uri="{C3380CC4-5D6E-409C-BE32-E72D297353CC}">
              <c16:uniqueId val="{00000001-2280-490E-8B91-450F630240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16238</c:v>
                </c:pt>
                <c:pt idx="5">
                  <c:v>13705</c:v>
                </c:pt>
                <c:pt idx="8">
                  <c:v>19561</c:v>
                </c:pt>
                <c:pt idx="11">
                  <c:v>23110</c:v>
                </c:pt>
                <c:pt idx="14">
                  <c:v>22839</c:v>
                </c:pt>
              </c:numCache>
            </c:numRef>
          </c:val>
          <c:extLst>
            <c:ext xmlns:c16="http://schemas.microsoft.com/office/drawing/2014/chart" uri="{C3380CC4-5D6E-409C-BE32-E72D297353CC}">
              <c16:uniqueId val="{00000002-2280-490E-8B91-450F630240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0-490E-8B91-450F630240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0-490E-8B91-450F630240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577</c:v>
                </c:pt>
                <c:pt idx="3">
                  <c:v>600</c:v>
                </c:pt>
                <c:pt idx="6">
                  <c:v>580</c:v>
                </c:pt>
                <c:pt idx="9">
                  <c:v>536</c:v>
                </c:pt>
                <c:pt idx="12">
                  <c:v>485</c:v>
                </c:pt>
              </c:numCache>
            </c:numRef>
          </c:val>
          <c:extLst>
            <c:ext xmlns:c16="http://schemas.microsoft.com/office/drawing/2014/chart" uri="{C3380CC4-5D6E-409C-BE32-E72D297353CC}">
              <c16:uniqueId val="{00000005-2280-490E-8B91-450F630240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20037</c:v>
                </c:pt>
                <c:pt idx="3">
                  <c:v>20077</c:v>
                </c:pt>
                <c:pt idx="6">
                  <c:v>19623</c:v>
                </c:pt>
                <c:pt idx="9">
                  <c:v>19110</c:v>
                </c:pt>
                <c:pt idx="12">
                  <c:v>20420</c:v>
                </c:pt>
              </c:numCache>
            </c:numRef>
          </c:val>
          <c:extLst>
            <c:ext xmlns:c16="http://schemas.microsoft.com/office/drawing/2014/chart" uri="{C3380CC4-5D6E-409C-BE32-E72D297353CC}">
              <c16:uniqueId val="{00000006-2280-490E-8B91-450F630240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7-2280-490E-8B91-450F630240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36597</c:v>
                </c:pt>
                <c:pt idx="3">
                  <c:v>34801</c:v>
                </c:pt>
                <c:pt idx="6">
                  <c:v>33326</c:v>
                </c:pt>
                <c:pt idx="9">
                  <c:v>30921</c:v>
                </c:pt>
                <c:pt idx="12">
                  <c:v>32583</c:v>
                </c:pt>
              </c:numCache>
            </c:numRef>
          </c:val>
          <c:extLst>
            <c:ext xmlns:c16="http://schemas.microsoft.com/office/drawing/2014/chart" uri="{C3380CC4-5D6E-409C-BE32-E72D297353CC}">
              <c16:uniqueId val="{00000008-2280-490E-8B91-450F630240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876</c:v>
                </c:pt>
                <c:pt idx="3">
                  <c:v>812</c:v>
                </c:pt>
                <c:pt idx="6">
                  <c:v>748</c:v>
                </c:pt>
                <c:pt idx="9">
                  <c:v>683</c:v>
                </c:pt>
                <c:pt idx="12">
                  <c:v>619</c:v>
                </c:pt>
              </c:numCache>
            </c:numRef>
          </c:val>
          <c:extLst>
            <c:ext xmlns:c16="http://schemas.microsoft.com/office/drawing/2014/chart" uri="{C3380CC4-5D6E-409C-BE32-E72D297353CC}">
              <c16:uniqueId val="{00000009-2280-490E-8B91-450F630240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186767</c:v>
                </c:pt>
                <c:pt idx="3">
                  <c:v>186388</c:v>
                </c:pt>
                <c:pt idx="6">
                  <c:v>192391</c:v>
                </c:pt>
                <c:pt idx="9">
                  <c:v>190843</c:v>
                </c:pt>
                <c:pt idx="12">
                  <c:v>185509</c:v>
                </c:pt>
              </c:numCache>
            </c:numRef>
          </c:val>
          <c:extLst>
            <c:ext xmlns:c16="http://schemas.microsoft.com/office/drawing/2014/chart" uri="{C3380CC4-5D6E-409C-BE32-E72D297353CC}">
              <c16:uniqueId val="{0000000A-2280-490E-8B91-450F630240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22459</c:v>
                </c:pt>
                <c:pt idx="2">
                  <c:v>#N/A</c:v>
                </c:pt>
                <c:pt idx="3">
                  <c:v>#N/A</c:v>
                </c:pt>
                <c:pt idx="4">
                  <c:v>23343</c:v>
                </c:pt>
                <c:pt idx="5">
                  <c:v>#N/A</c:v>
                </c:pt>
                <c:pt idx="6">
                  <c:v>#N/A</c:v>
                </c:pt>
                <c:pt idx="7">
                  <c:v>17092</c:v>
                </c:pt>
                <c:pt idx="8">
                  <c:v>#N/A</c:v>
                </c:pt>
                <c:pt idx="9">
                  <c:v>#N/A</c:v>
                </c:pt>
                <c:pt idx="10">
                  <c:v>12733</c:v>
                </c:pt>
                <c:pt idx="11">
                  <c:v>#N/A</c:v>
                </c:pt>
                <c:pt idx="12">
                  <c:v>#N/A</c:v>
                </c:pt>
                <c:pt idx="13">
                  <c:v>19592</c:v>
                </c:pt>
                <c:pt idx="14">
                  <c:v>#N/A</c:v>
                </c:pt>
              </c:numCache>
            </c:numRef>
          </c:val>
          <c:smooth val="0"/>
          <c:extLst>
            <c:ext xmlns:c16="http://schemas.microsoft.com/office/drawing/2014/chart" uri="{C3380CC4-5D6E-409C-BE32-E72D297353CC}">
              <c16:uniqueId val="{0000000B-2280-490E-8B91-450F630240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9062</c:v>
                </c:pt>
                <c:pt idx="1">
                  <c:v>10880</c:v>
                </c:pt>
                <c:pt idx="2">
                  <c:v>11509</c:v>
                </c:pt>
              </c:numCache>
            </c:numRef>
          </c:val>
          <c:extLst>
            <c:ext xmlns:c16="http://schemas.microsoft.com/office/drawing/2014/chart" uri="{C3380CC4-5D6E-409C-BE32-E72D297353CC}">
              <c16:uniqueId val="{00000000-19CD-4040-BB2D-20BB41DFA3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2398</c:v>
                </c:pt>
                <c:pt idx="1">
                  <c:v>2399</c:v>
                </c:pt>
                <c:pt idx="2">
                  <c:v>2402</c:v>
                </c:pt>
              </c:numCache>
            </c:numRef>
          </c:val>
          <c:extLst>
            <c:ext xmlns:c16="http://schemas.microsoft.com/office/drawing/2014/chart" uri="{C3380CC4-5D6E-409C-BE32-E72D297353CC}">
              <c16:uniqueId val="{00000001-19CD-4040-BB2D-20BB41DFA3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4058</c:v>
                </c:pt>
                <c:pt idx="1">
                  <c:v>5174</c:v>
                </c:pt>
                <c:pt idx="2">
                  <c:v>3712</c:v>
                </c:pt>
              </c:numCache>
            </c:numRef>
          </c:val>
          <c:extLst>
            <c:ext xmlns:c16="http://schemas.microsoft.com/office/drawing/2014/chart" uri="{C3380CC4-5D6E-409C-BE32-E72D297353CC}">
              <c16:uniqueId val="{00000002-19CD-4040-BB2D-20BB41DFA3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383,488
376,658
100.81
172,996,986
167,473,655
5,077,528
86,486,859
185,184,664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前年度と比較し基準財政需要額は増加（</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億円）し、基準財政収入額の増加が</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億円となったため、前年度から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化の推進をはじめ、業務の見直しや事務の効率化に努めるとともに、観光を軸とした経済の活性化や企業誘致などにより税収等の増による収入の増加に努める。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経常収支比率の分母は、地方税（</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億円）や株式等譲渡所得割交付金（</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億円）をはじめとした各種交付金（</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億円）の増加があったものの、臨時財政対策債を含めた地方交付税（△</a:t>
          </a:r>
          <a:r>
            <a:rPr kumimoji="1" lang="en-US" altLang="ja-JP" sz="1000">
              <a:latin typeface="ＭＳ Ｐゴシック" panose="020B0600070205080204" pitchFamily="50" charset="-128"/>
              <a:ea typeface="ＭＳ Ｐゴシック" panose="020B0600070205080204" pitchFamily="50" charset="-128"/>
            </a:rPr>
            <a:t>9.9</a:t>
          </a:r>
          <a:r>
            <a:rPr kumimoji="1" lang="ja-JP" altLang="en-US" sz="1000">
              <a:latin typeface="ＭＳ Ｐゴシック" panose="020B0600070205080204" pitchFamily="50" charset="-128"/>
              <a:ea typeface="ＭＳ Ｐゴシック" panose="020B0600070205080204" pitchFamily="50" charset="-128"/>
            </a:rPr>
            <a:t>億円）などの減少により、経常一般財源全体で</a:t>
          </a:r>
          <a:r>
            <a:rPr kumimoji="1" lang="en-US" altLang="ja-JP" sz="1000">
              <a:latin typeface="ＭＳ Ｐゴシック" panose="020B0600070205080204" pitchFamily="50" charset="-128"/>
              <a:ea typeface="ＭＳ Ｐゴシック" panose="020B0600070205080204" pitchFamily="50" charset="-128"/>
            </a:rPr>
            <a:t>6.3</a:t>
          </a:r>
          <a:r>
            <a:rPr kumimoji="1" lang="ja-JP" altLang="en-US" sz="1000">
              <a:latin typeface="ＭＳ Ｐゴシック" panose="020B0600070205080204" pitchFamily="50" charset="-128"/>
              <a:ea typeface="ＭＳ Ｐゴシック" panose="020B0600070205080204" pitchFamily="50" charset="-128"/>
            </a:rPr>
            <a:t>億円減少した。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分子は、定年延長により退職手当を支給しなかったことなどによる人件費（▲</a:t>
          </a:r>
          <a:r>
            <a:rPr kumimoji="1" lang="en-US" altLang="ja-JP" sz="1000">
              <a:latin typeface="ＭＳ Ｐゴシック" panose="020B0600070205080204" pitchFamily="50" charset="-128"/>
              <a:ea typeface="ＭＳ Ｐゴシック" panose="020B0600070205080204" pitchFamily="50" charset="-128"/>
            </a:rPr>
            <a:t>14.5</a:t>
          </a:r>
          <a:r>
            <a:rPr kumimoji="1" lang="ja-JP" altLang="en-US" sz="1000">
              <a:latin typeface="ＭＳ Ｐゴシック" panose="020B0600070205080204" pitchFamily="50" charset="-128"/>
              <a:ea typeface="ＭＳ Ｐゴシック" panose="020B0600070205080204" pitchFamily="50" charset="-128"/>
            </a:rPr>
            <a:t>億円）の減少があったものの、エコ ミル建設にかかる償還の増などにより公債費（</a:t>
          </a:r>
          <a:r>
            <a:rPr kumimoji="1" lang="en-US" altLang="ja-JP" sz="1000">
              <a:latin typeface="ＭＳ Ｐゴシック" panose="020B0600070205080204" pitchFamily="50" charset="-128"/>
              <a:ea typeface="ＭＳ Ｐゴシック" panose="020B0600070205080204" pitchFamily="50" charset="-128"/>
            </a:rPr>
            <a:t>+4.6</a:t>
          </a:r>
          <a:r>
            <a:rPr kumimoji="1" lang="ja-JP" altLang="en-US" sz="1000">
              <a:latin typeface="ＭＳ Ｐゴシック" panose="020B0600070205080204" pitchFamily="50" charset="-128"/>
              <a:ea typeface="ＭＳ Ｐゴシック" panose="020B0600070205080204" pitchFamily="50" charset="-128"/>
            </a:rPr>
            <a:t>億円）が増加したほか、物価高騰による物件費（</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億 円）の増加や繰出金（</a:t>
          </a:r>
          <a:r>
            <a:rPr kumimoji="1" lang="en-US" altLang="ja-JP" sz="1000">
              <a:latin typeface="ＭＳ Ｐゴシック" panose="020B0600070205080204" pitchFamily="50" charset="-128"/>
              <a:ea typeface="ＭＳ Ｐゴシック" panose="020B0600070205080204" pitchFamily="50" charset="-128"/>
            </a:rPr>
            <a:t>+7.5</a:t>
          </a:r>
          <a:r>
            <a:rPr kumimoji="1" lang="ja-JP" altLang="en-US" sz="1000">
              <a:latin typeface="ＭＳ Ｐゴシック" panose="020B0600070205080204" pitchFamily="50" charset="-128"/>
              <a:ea typeface="ＭＳ Ｐゴシック" panose="020B0600070205080204" pitchFamily="50" charset="-128"/>
            </a:rPr>
            <a:t>億円）の増加により、経常一般財源全体で</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億円増加した。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これらの結果、経常収支比率は前年度と比べて</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今後も社会保障費の増加が見込まれる中、事業の見直しや事務の効率化により支出全体の抑制に努めるとともに、観光を軸とした経済の活性化や企業誘致などにより税収などの収入の増加に努める。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159766</xdr:rowOff>
    </xdr:from>
    <xdr:to>
      <xdr:col>23</xdr:col>
      <xdr:colOff>133350</xdr:colOff>
      <xdr:row>67</xdr:row>
      <xdr:rowOff>26924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754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159766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8725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67</xdr:row>
      <xdr:rowOff>118618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8725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118618</xdr:rowOff>
    </xdr:from>
    <xdr:to>
      <xdr:col>11</xdr:col>
      <xdr:colOff>31750</xdr:colOff>
      <xdr:row>67</xdr:row>
      <xdr:rowOff>147574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6057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147574</xdr:rowOff>
    </xdr:from>
    <xdr:to>
      <xdr:col>23</xdr:col>
      <xdr:colOff>184150</xdr:colOff>
      <xdr:row>67</xdr:row>
      <xdr:rowOff>77724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43451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5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67818</xdr:rowOff>
    </xdr:from>
    <xdr:to>
      <xdr:col>11</xdr:col>
      <xdr:colOff>82550</xdr:colOff>
      <xdr:row>67</xdr:row>
      <xdr:rowOff>169418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154195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96774</xdr:rowOff>
    </xdr:from>
    <xdr:to>
      <xdr:col>7</xdr:col>
      <xdr:colOff>31750</xdr:colOff>
      <xdr:row>68</xdr:row>
      <xdr:rowOff>26924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11701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人件費はベースアップ等による給料や手当の増（</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億円）などにより前年度と比べ増加している。</a:t>
          </a:r>
        </a:p>
        <a:p>
          <a:r>
            <a:rPr kumimoji="1" lang="ja-JP" altLang="en-US" sz="1100">
              <a:latin typeface="ＭＳ Ｐゴシック" panose="020B0600070205080204" pitchFamily="50" charset="-128"/>
              <a:ea typeface="ＭＳ Ｐゴシック" panose="020B0600070205080204" pitchFamily="50" charset="-128"/>
            </a:rPr>
            <a:t>　一方で、物件費は、新型コロナウイルス予防接種事業の委託料等の減（▲</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億円）や住民税非課税世帯等に対する臨時特別給付金給付事業の委託料の減（▲</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億円）などにより、前年度と比べて</a:t>
          </a:r>
          <a:r>
            <a:rPr kumimoji="1" lang="en-US" altLang="ja-JP" sz="1100">
              <a:latin typeface="ＭＳ Ｐゴシック" panose="020B0600070205080204" pitchFamily="50" charset="-128"/>
              <a:ea typeface="ＭＳ Ｐゴシック" panose="020B0600070205080204" pitchFamily="50" charset="-128"/>
            </a:rPr>
            <a:t>46.0</a:t>
          </a:r>
          <a:r>
            <a:rPr kumimoji="1" lang="ja-JP" altLang="en-US" sz="1100">
              <a:latin typeface="ＭＳ Ｐゴシック" panose="020B0600070205080204" pitchFamily="50" charset="-128"/>
              <a:ea typeface="ＭＳ Ｐゴシック" panose="020B0600070205080204" pitchFamily="50" charset="-128"/>
            </a:rPr>
            <a:t>億円減少し、維持補修費は西行政センター営繕工事費の減（▲</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億円）などにより、前年度と比べて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億円減少している。</a:t>
          </a:r>
        </a:p>
        <a:p>
          <a:r>
            <a:rPr kumimoji="1" lang="ja-JP" altLang="en-US" sz="1100">
              <a:latin typeface="ＭＳ Ｐゴシック" panose="020B0600070205080204" pitchFamily="50" charset="-128"/>
              <a:ea typeface="ＭＳ Ｐゴシック" panose="020B0600070205080204" pitchFamily="50" charset="-128"/>
            </a:rPr>
            <a:t>　人口１人当たりの額が前年度から減少（▲</a:t>
          </a:r>
          <a:r>
            <a:rPr kumimoji="1" lang="en-US" altLang="ja-JP" sz="1100">
              <a:latin typeface="ＭＳ Ｐゴシック" panose="020B0600070205080204" pitchFamily="50" charset="-128"/>
              <a:ea typeface="ＭＳ Ｐゴシック" panose="020B0600070205080204" pitchFamily="50" charset="-128"/>
            </a:rPr>
            <a:t>9,884</a:t>
          </a:r>
          <a:r>
            <a:rPr kumimoji="1" lang="ja-JP" altLang="en-US" sz="1100">
              <a:latin typeface="ＭＳ Ｐゴシック" panose="020B0600070205080204" pitchFamily="50" charset="-128"/>
              <a:ea typeface="ＭＳ Ｐゴシック" panose="020B0600070205080204" pitchFamily="50" charset="-128"/>
            </a:rPr>
            <a:t>円）してはいるが、人口減少が続いているため、一層の事業の見直しや事務の効率化、人員配置の適正化に努める。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87933</xdr:rowOff>
    </xdr:from>
    <xdr:to>
      <xdr:col>23</xdr:col>
      <xdr:colOff>133350</xdr:colOff>
      <xdr:row>86</xdr:row>
      <xdr:rowOff>115233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1183"/>
          <a:ext cx="838200" cy="19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164305</xdr:rowOff>
    </xdr:from>
    <xdr:to>
      <xdr:col>19</xdr:col>
      <xdr:colOff>133350</xdr:colOff>
      <xdr:row>86</xdr:row>
      <xdr:rowOff>115233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37555"/>
          <a:ext cx="889000" cy="1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106842</xdr:rowOff>
    </xdr:from>
    <xdr:to>
      <xdr:col>15</xdr:col>
      <xdr:colOff>82550</xdr:colOff>
      <xdr:row>85</xdr:row>
      <xdr:rowOff>164305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08642"/>
          <a:ext cx="889000" cy="2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121024</xdr:rowOff>
    </xdr:from>
    <xdr:to>
      <xdr:col>11</xdr:col>
      <xdr:colOff>31750</xdr:colOff>
      <xdr:row>84</xdr:row>
      <xdr:rowOff>106842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51374"/>
          <a:ext cx="889000" cy="1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37133</xdr:rowOff>
    </xdr:from>
    <xdr:to>
      <xdr:col>23</xdr:col>
      <xdr:colOff>184150</xdr:colOff>
      <xdr:row>85</xdr:row>
      <xdr:rowOff>138733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9210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64433</xdr:rowOff>
    </xdr:from>
    <xdr:to>
      <xdr:col>19</xdr:col>
      <xdr:colOff>184150</xdr:colOff>
      <xdr:row>86</xdr:row>
      <xdr:rowOff>166033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150810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95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113505</xdr:rowOff>
    </xdr:from>
    <xdr:to>
      <xdr:col>15</xdr:col>
      <xdr:colOff>133350</xdr:colOff>
      <xdr:row>86</xdr:row>
      <xdr:rowOff>43655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28432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56042</xdr:rowOff>
    </xdr:from>
    <xdr:to>
      <xdr:col>11</xdr:col>
      <xdr:colOff>82550</xdr:colOff>
      <xdr:row>84</xdr:row>
      <xdr:rowOff>157642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70224</xdr:rowOff>
    </xdr:from>
    <xdr:to>
      <xdr:col>7</xdr:col>
      <xdr:colOff>31750</xdr:colOff>
      <xdr:row>84</xdr:row>
      <xdr:rowOff>374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156601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職員構成の変動などにより例年変動はあるが、概ね</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を超える数値で推移している。これは国に比べて学歴による給与差が少ないことが挙げられる。</a:t>
          </a:r>
        </a:p>
        <a:p>
          <a:r>
            <a:rPr kumimoji="1" lang="ja-JP" altLang="en-US" sz="1300">
              <a:latin typeface="ＭＳ Ｐゴシック" panose="020B0600070205080204" pitchFamily="50" charset="-128"/>
              <a:ea typeface="ＭＳ Ｐゴシック" panose="020B0600070205080204" pitchFamily="50" charset="-128"/>
            </a:rPr>
            <a:t>　前年から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ポイントのプラスとなった要因は、職員構成の変動による増（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執行体制の強化などを行うことにより、職員総数が増加</a:t>
          </a:r>
          <a:r>
            <a:rPr kumimoji="1" lang="en-US" altLang="ja-JP" sz="1300">
              <a:latin typeface="ＭＳ Ｐゴシック" panose="020B0600070205080204" pitchFamily="50" charset="-128"/>
              <a:ea typeface="ＭＳ Ｐゴシック" panose="020B0600070205080204" pitchFamily="50" charset="-128"/>
            </a:rPr>
            <a:t>2,845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2,863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人）した。</a:t>
          </a:r>
        </a:p>
        <a:p>
          <a:r>
            <a:rPr kumimoji="1" lang="ja-JP" altLang="en-US" sz="1300">
              <a:latin typeface="ＭＳ Ｐゴシック" panose="020B0600070205080204" pitchFamily="50" charset="-128"/>
              <a:ea typeface="ＭＳ Ｐゴシック" panose="020B0600070205080204" pitchFamily="50" charset="-128"/>
            </a:rPr>
            <a:t>　人口は減少</a:t>
          </a:r>
          <a:r>
            <a:rPr kumimoji="1" lang="en-US" altLang="ja-JP" sz="1300">
              <a:latin typeface="ＭＳ Ｐゴシック" panose="020B0600070205080204" pitchFamily="50" charset="-128"/>
              <a:ea typeface="ＭＳ Ｐゴシック" panose="020B0600070205080204" pitchFamily="50" charset="-128"/>
            </a:rPr>
            <a:t>388,197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383,488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4,709</a:t>
          </a:r>
          <a:r>
            <a:rPr kumimoji="1" lang="ja-JP" altLang="en-US" sz="1300">
              <a:latin typeface="ＭＳ Ｐゴシック" panose="020B0600070205080204" pitchFamily="50" charset="-128"/>
              <a:ea typeface="ＭＳ Ｐゴシック" panose="020B0600070205080204" pitchFamily="50" charset="-128"/>
            </a:rPr>
            <a:t>人）し、トータルで前年の</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人のプラスとなった。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126365</xdr:rowOff>
    </xdr:from>
    <xdr:to>
      <xdr:col>81</xdr:col>
      <xdr:colOff>44450</xdr:colOff>
      <xdr:row>64</xdr:row>
      <xdr:rowOff>11219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2771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126365</xdr:rowOff>
    </xdr:from>
    <xdr:to>
      <xdr:col>77</xdr:col>
      <xdr:colOff>44450</xdr:colOff>
      <xdr:row>63</xdr:row>
      <xdr:rowOff>130387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277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98213</xdr:rowOff>
    </xdr:from>
    <xdr:to>
      <xdr:col>72</xdr:col>
      <xdr:colOff>203200</xdr:colOff>
      <xdr:row>63</xdr:row>
      <xdr:rowOff>130387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9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98213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131869</xdr:rowOff>
    </xdr:from>
    <xdr:to>
      <xdr:col>81</xdr:col>
      <xdr:colOff>95250</xdr:colOff>
      <xdr:row>64</xdr:row>
      <xdr:rowOff>62019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103946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79587</xdr:rowOff>
    </xdr:from>
    <xdr:to>
      <xdr:col>73</xdr:col>
      <xdr:colOff>44450</xdr:colOff>
      <xdr:row>64</xdr:row>
      <xdr:rowOff>9737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165964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改善傾向から一転、令和元年度起債の横須賀ごみ処理施設建設工事事業に係る元金償還の開始等に伴う元利償還金の増加（</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億円）などにより、前年度より増加（</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億円）した。</a:t>
          </a:r>
        </a:p>
        <a:p>
          <a:r>
            <a:rPr kumimoji="1" lang="ja-JP" altLang="en-US" sz="1300">
              <a:latin typeface="ＭＳ Ｐゴシック" panose="020B0600070205080204" pitchFamily="50" charset="-128"/>
              <a:ea typeface="ＭＳ Ｐゴシック" panose="020B0600070205080204" pitchFamily="50" charset="-128"/>
            </a:rPr>
            <a:t>　実質公債費比率がさらに悪化しないよう財政の健全運営に努めていく。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84244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分母に計上される標準税収入額等の増（</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億円）などにより分母が増加（</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億円）したが、分子は、充当可能な特定財源等が減少（▲</a:t>
          </a:r>
          <a:r>
            <a:rPr kumimoji="1" lang="en-US" altLang="ja-JP" sz="1100">
              <a:solidFill>
                <a:schemeClr val="dk1"/>
              </a:solidFill>
              <a:effectLst/>
              <a:latin typeface="+mn-lt"/>
              <a:ea typeface="+mn-ea"/>
              <a:cs typeface="+mn-cs"/>
            </a:rPr>
            <a:t>93.4</a:t>
          </a:r>
          <a:r>
            <a:rPr kumimoji="1" lang="ja-JP" altLang="ja-JP" sz="1100">
              <a:solidFill>
                <a:schemeClr val="dk1"/>
              </a:solidFill>
              <a:effectLst/>
              <a:latin typeface="+mn-lt"/>
              <a:ea typeface="+mn-ea"/>
              <a:cs typeface="+mn-cs"/>
            </a:rPr>
            <a:t>億円）したため、前年度に比べ数値が</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　大規模工事の予定や施設の老朽化も進んでいるため、引き続き、財政の健全運営に努めていく。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44399</xdr:rowOff>
    </xdr:from>
    <xdr:to>
      <xdr:col>81</xdr:col>
      <xdr:colOff>44450</xdr:colOff>
      <xdr:row>15</xdr:row>
      <xdr:rowOff>130302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16149"/>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44399</xdr:rowOff>
    </xdr:from>
    <xdr:to>
      <xdr:col>77</xdr:col>
      <xdr:colOff>44450</xdr:colOff>
      <xdr:row>15</xdr:row>
      <xdr:rowOff>93624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16149"/>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93624</xdr:rowOff>
    </xdr:from>
    <xdr:to>
      <xdr:col>72</xdr:col>
      <xdr:colOff>203200</xdr:colOff>
      <xdr:row>16</xdr:row>
      <xdr:rowOff>14834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65374"/>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10973</xdr:rowOff>
    </xdr:from>
    <xdr:to>
      <xdr:col>68</xdr:col>
      <xdr:colOff>152400</xdr:colOff>
      <xdr:row>16</xdr:row>
      <xdr:rowOff>14834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5417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51579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165049</xdr:rowOff>
    </xdr:from>
    <xdr:to>
      <xdr:col>77</xdr:col>
      <xdr:colOff>95250</xdr:colOff>
      <xdr:row>15</xdr:row>
      <xdr:rowOff>95199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105376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3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42824</xdr:rowOff>
    </xdr:from>
    <xdr:to>
      <xdr:col>73</xdr:col>
      <xdr:colOff>44450</xdr:colOff>
      <xdr:row>15</xdr:row>
      <xdr:rowOff>144424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154601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8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135484</xdr:rowOff>
    </xdr:from>
    <xdr:to>
      <xdr:col>68</xdr:col>
      <xdr:colOff>203200</xdr:colOff>
      <xdr:row>16</xdr:row>
      <xdr:rowOff>65634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50411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131623</xdr:rowOff>
    </xdr:from>
    <xdr:to>
      <xdr:col>64</xdr:col>
      <xdr:colOff>152400</xdr:colOff>
      <xdr:row>16</xdr:row>
      <xdr:rowOff>61773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71950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383,488
376,658
100.81
172,996,986
167,473,655
5,077,528
86,486,859
185,184,664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人件費は定年延長による退職手当の減（▲</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億円）などにより前年度と比べ</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　しかし、人件費比率は類似団体平均を上回っているため、引き続き、</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をはじめ行政改革の推進による職員配置の適正化に努めていく。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物件費は、ふるさと納税推進の増（</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億円）、給食センター運営増（</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億円）などにより前年度に比べて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4.1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億円増加した。</a:t>
          </a:r>
          <a:r>
            <a:rPr kumimoji="1" lang="en-US" altLang="ja-JP" sz="1300">
              <a:solidFill>
                <a:schemeClr val="tx1"/>
              </a:solidFill>
              <a:latin typeface="ＭＳ Ｐゴシック" panose="020B0600070205080204" pitchFamily="50" charset="-128"/>
              <a:ea typeface="ＭＳ Ｐゴシック" panose="020B0600070205080204" pitchFamily="50" charset="-128"/>
            </a:rPr>
            <a:t/>
          </a:r>
          <a:br>
            <a:rPr kumimoji="1" lang="en-US" altLang="ja-JP"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　増加傾向であり、類似団体平均を上回っている状況が続いているため、今後も業務の見直しなどにより経費の適正化に努めていく。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2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1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障害者扶助費</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億円）などにより増加（</a:t>
          </a:r>
          <a:r>
            <a:rPr kumimoji="1"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億円）した。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今後も社会保障費は増加が見込まれるため、財源の確保に努めていく。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121557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後期高齢者医療費への繰出金の増（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億円）や、介護保険費への繰出金の増（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億円）、国民健康保険費への繰出金の増（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億円）などにより、前年度に比べ</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億円増加している。</a:t>
          </a:r>
        </a:p>
        <a:p>
          <a:r>
            <a:rPr kumimoji="1" lang="ja-JP" altLang="en-US" sz="1300">
              <a:latin typeface="ＭＳ Ｐゴシック" panose="020B0600070205080204" pitchFamily="50" charset="-128"/>
              <a:ea typeface="ＭＳ Ｐゴシック" panose="020B0600070205080204" pitchFamily="50" charset="-128"/>
            </a:rPr>
            <a:t>　社会保障繰出金は今後も増加が見込まれるため、健康寿命の延伸や介護予防などに取り組むことで、経費の適正化に努めていく。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76200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3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補助費等は下水道事業会計への負担金・補助金の減（▲</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億円）などにより、前年度と比べ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今後も補助金の効果や必要性などの見直しを継続的に進めていく。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56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47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公債費は、清掃施設建設事業費の増（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億円）や公園整備事業費の増（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億円）などにより、前年度に比べ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億円増加している。類似団体平均を上回っている状況が続いているが、引き続き償還可能な公債費を見据えて、市債をコントロールする。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54611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53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8889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46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46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扶助費が増加したものの、人件費や補助費等は減少した。しかし、分母である経常一般財源収入が</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億円減少したため比率としては増加した。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類似団体平均を上回っている状況が続いているため、引き続き業務の見直しなどにより歳出全体の削減に努めていく。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1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11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114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119380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9271</xdr:rowOff>
    </xdr:from>
    <xdr:to>
      <xdr:col>29</xdr:col>
      <xdr:colOff>127000</xdr:colOff>
      <xdr:row>15</xdr:row>
      <xdr:rowOff>62954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8646"/>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62954</xdr:rowOff>
    </xdr:from>
    <xdr:to>
      <xdr:col>26</xdr:col>
      <xdr:colOff>50800</xdr:colOff>
      <xdr:row>15</xdr:row>
      <xdr:rowOff>78156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2329"/>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78156</xdr:rowOff>
    </xdr:from>
    <xdr:to>
      <xdr:col>22</xdr:col>
      <xdr:colOff>114300</xdr:colOff>
      <xdr:row>15</xdr:row>
      <xdr:rowOff>79108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7531"/>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79108</xdr:rowOff>
    </xdr:from>
    <xdr:to>
      <xdr:col>18</xdr:col>
      <xdr:colOff>177800</xdr:colOff>
      <xdr:row>15</xdr:row>
      <xdr:rowOff>123152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848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129921</xdr:rowOff>
    </xdr:from>
    <xdr:to>
      <xdr:col>29</xdr:col>
      <xdr:colOff>177800</xdr:colOff>
      <xdr:row>15</xdr:row>
      <xdr:rowOff>60071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146448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12154</xdr:rowOff>
    </xdr:from>
    <xdr:to>
      <xdr:col>26</xdr:col>
      <xdr:colOff>101600</xdr:colOff>
      <xdr:row>15</xdr:row>
      <xdr:rowOff>113754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123931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27356</xdr:rowOff>
    </xdr:from>
    <xdr:to>
      <xdr:col>22</xdr:col>
      <xdr:colOff>165100</xdr:colOff>
      <xdr:row>15</xdr:row>
      <xdr:rowOff>128956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139133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28308</xdr:rowOff>
    </xdr:from>
    <xdr:to>
      <xdr:col>19</xdr:col>
      <xdr:colOff>38100</xdr:colOff>
      <xdr:row>15</xdr:row>
      <xdr:rowOff>129908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140085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72352</xdr:rowOff>
    </xdr:from>
    <xdr:to>
      <xdr:col>15</xdr:col>
      <xdr:colOff>101600</xdr:colOff>
      <xdr:row>16</xdr:row>
      <xdr:rowOff>2502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82499</xdr:rowOff>
    </xdr:from>
    <xdr:to>
      <xdr:col>29</xdr:col>
      <xdr:colOff>127000</xdr:colOff>
      <xdr:row>35</xdr:row>
      <xdr:rowOff>165214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2849"/>
          <a:ext cx="647700" cy="8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165214</xdr:rowOff>
    </xdr:from>
    <xdr:to>
      <xdr:col>26</xdr:col>
      <xdr:colOff>50800</xdr:colOff>
      <xdr:row>35</xdr:row>
      <xdr:rowOff>190665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5564"/>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131420</xdr:rowOff>
    </xdr:from>
    <xdr:to>
      <xdr:col>22</xdr:col>
      <xdr:colOff>114300</xdr:colOff>
      <xdr:row>35</xdr:row>
      <xdr:rowOff>190665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41770"/>
          <a:ext cx="698500" cy="5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122085</xdr:rowOff>
    </xdr:from>
    <xdr:to>
      <xdr:col>18</xdr:col>
      <xdr:colOff>177800</xdr:colOff>
      <xdr:row>35</xdr:row>
      <xdr:rowOff>131420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32435"/>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31699</xdr:rowOff>
    </xdr:from>
    <xdr:to>
      <xdr:col>29</xdr:col>
      <xdr:colOff>177800</xdr:colOff>
      <xdr:row>35</xdr:row>
      <xdr:rowOff>133299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114414</xdr:rowOff>
    </xdr:from>
    <xdr:to>
      <xdr:col>26</xdr:col>
      <xdr:colOff>101600</xdr:colOff>
      <xdr:row>35</xdr:row>
      <xdr:rowOff>216014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200791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1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139865</xdr:rowOff>
    </xdr:from>
    <xdr:to>
      <xdr:col>22</xdr:col>
      <xdr:colOff>165100</xdr:colOff>
      <xdr:row>35</xdr:row>
      <xdr:rowOff>241465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226242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80620</xdr:rowOff>
    </xdr:from>
    <xdr:to>
      <xdr:col>19</xdr:col>
      <xdr:colOff>38100</xdr:colOff>
      <xdr:row>35</xdr:row>
      <xdr:rowOff>182220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192397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71285</xdr:rowOff>
    </xdr:from>
    <xdr:to>
      <xdr:col>15</xdr:col>
      <xdr:colOff>101600</xdr:colOff>
      <xdr:row>35</xdr:row>
      <xdr:rowOff>172885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183062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383,488
376,658
100.81
172,996,986
167,473,655
5,077,528
86,486,859
185,184,664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58890</xdr:rowOff>
    </xdr:from>
    <xdr:to>
      <xdr:col>24</xdr:col>
      <xdr:colOff>63500</xdr:colOff>
      <xdr:row>34</xdr:row>
      <xdr:rowOff>139128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88190"/>
          <a:ext cx="8382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45936</xdr:rowOff>
    </xdr:from>
    <xdr:to>
      <xdr:col>19</xdr:col>
      <xdr:colOff>177800</xdr:colOff>
      <xdr:row>34</xdr:row>
      <xdr:rowOff>58890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752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14580</xdr:rowOff>
    </xdr:from>
    <xdr:to>
      <xdr:col>15</xdr:col>
      <xdr:colOff>50800</xdr:colOff>
      <xdr:row>34</xdr:row>
      <xdr:rowOff>45936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4388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14580</xdr:rowOff>
    </xdr:from>
    <xdr:to>
      <xdr:col>10</xdr:col>
      <xdr:colOff>114300</xdr:colOff>
      <xdr:row>34</xdr:row>
      <xdr:rowOff>133299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3880"/>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88328</xdr:rowOff>
    </xdr:from>
    <xdr:to>
      <xdr:col>24</xdr:col>
      <xdr:colOff>114300</xdr:colOff>
      <xdr:row>35</xdr:row>
      <xdr:rowOff>18478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111205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8090</xdr:rowOff>
    </xdr:from>
    <xdr:to>
      <xdr:col>20</xdr:col>
      <xdr:colOff>38100</xdr:colOff>
      <xdr:row>34</xdr:row>
      <xdr:rowOff>109690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126217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166586</xdr:rowOff>
    </xdr:from>
    <xdr:to>
      <xdr:col>15</xdr:col>
      <xdr:colOff>101600</xdr:colOff>
      <xdr:row>34</xdr:row>
      <xdr:rowOff>96736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113263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9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135230</xdr:rowOff>
    </xdr:from>
    <xdr:to>
      <xdr:col>10</xdr:col>
      <xdr:colOff>165100</xdr:colOff>
      <xdr:row>34</xdr:row>
      <xdr:rowOff>65380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81907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82499</xdr:rowOff>
    </xdr:from>
    <xdr:to>
      <xdr:col>6</xdr:col>
      <xdr:colOff>38100</xdr:colOff>
      <xdr:row>35</xdr:row>
      <xdr:rowOff>12649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29176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135030</xdr:rowOff>
    </xdr:from>
    <xdr:to>
      <xdr:col>24</xdr:col>
      <xdr:colOff>63500</xdr:colOff>
      <xdr:row>53</xdr:row>
      <xdr:rowOff>151653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878980"/>
          <a:ext cx="838200" cy="3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135030</xdr:rowOff>
    </xdr:from>
    <xdr:to>
      <xdr:col>19</xdr:col>
      <xdr:colOff>177800</xdr:colOff>
      <xdr:row>52</xdr:row>
      <xdr:rowOff>154135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78980"/>
          <a:ext cx="889000" cy="19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154135</xdr:rowOff>
    </xdr:from>
    <xdr:to>
      <xdr:col>15</xdr:col>
      <xdr:colOff>50800</xdr:colOff>
      <xdr:row>55</xdr:row>
      <xdr:rowOff>6590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69535"/>
          <a:ext cx="889000" cy="3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6590</xdr:rowOff>
    </xdr:from>
    <xdr:to>
      <xdr:col>10</xdr:col>
      <xdr:colOff>114300</xdr:colOff>
      <xdr:row>56</xdr:row>
      <xdr:rowOff>3454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36340"/>
          <a:ext cx="889000" cy="1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100853</xdr:rowOff>
    </xdr:from>
    <xdr:to>
      <xdr:col>24</xdr:col>
      <xdr:colOff>114300</xdr:colOff>
      <xdr:row>54</xdr:row>
      <xdr:rowOff>31003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123730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84230</xdr:rowOff>
    </xdr:from>
    <xdr:to>
      <xdr:col>20</xdr:col>
      <xdr:colOff>38100</xdr:colOff>
      <xdr:row>52</xdr:row>
      <xdr:rowOff>14380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30907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0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103335</xdr:rowOff>
    </xdr:from>
    <xdr:to>
      <xdr:col>15</xdr:col>
      <xdr:colOff>101600</xdr:colOff>
      <xdr:row>53</xdr:row>
      <xdr:rowOff>33485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50012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79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127240</xdr:rowOff>
    </xdr:from>
    <xdr:to>
      <xdr:col>10</xdr:col>
      <xdr:colOff>165100</xdr:colOff>
      <xdr:row>55</xdr:row>
      <xdr:rowOff>57390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124104</xdr:rowOff>
    </xdr:from>
    <xdr:to>
      <xdr:col>6</xdr:col>
      <xdr:colOff>38100</xdr:colOff>
      <xdr:row>56</xdr:row>
      <xdr:rowOff>54254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70781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79533</xdr:rowOff>
    </xdr:from>
    <xdr:to>
      <xdr:col>24</xdr:col>
      <xdr:colOff>63500</xdr:colOff>
      <xdr:row>77</xdr:row>
      <xdr:rowOff>103215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81183"/>
          <a:ext cx="8382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79533</xdr:rowOff>
    </xdr:from>
    <xdr:to>
      <xdr:col>19</xdr:col>
      <xdr:colOff>177800</xdr:colOff>
      <xdr:row>77</xdr:row>
      <xdr:rowOff>96997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1183"/>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93614</xdr:rowOff>
    </xdr:from>
    <xdr:to>
      <xdr:col>15</xdr:col>
      <xdr:colOff>50800</xdr:colOff>
      <xdr:row>77</xdr:row>
      <xdr:rowOff>96997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9526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84562</xdr:rowOff>
    </xdr:from>
    <xdr:to>
      <xdr:col>10</xdr:col>
      <xdr:colOff>114300</xdr:colOff>
      <xdr:row>77</xdr:row>
      <xdr:rowOff>93614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621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52415</xdr:rowOff>
    </xdr:from>
    <xdr:to>
      <xdr:col>24</xdr:col>
      <xdr:colOff>114300</xdr:colOff>
      <xdr:row>77</xdr:row>
      <xdr:rowOff>154015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30842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28733</xdr:rowOff>
    </xdr:from>
    <xdr:to>
      <xdr:col>20</xdr:col>
      <xdr:colOff>38100</xdr:colOff>
      <xdr:row>77</xdr:row>
      <xdr:rowOff>130333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121460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46197</xdr:rowOff>
    </xdr:from>
    <xdr:to>
      <xdr:col>15</xdr:col>
      <xdr:colOff>101600</xdr:colOff>
      <xdr:row>77</xdr:row>
      <xdr:rowOff>147797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138924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42814</xdr:rowOff>
    </xdr:from>
    <xdr:to>
      <xdr:col>10</xdr:col>
      <xdr:colOff>165100</xdr:colOff>
      <xdr:row>77</xdr:row>
      <xdr:rowOff>144414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135541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33762</xdr:rowOff>
    </xdr:from>
    <xdr:to>
      <xdr:col>6</xdr:col>
      <xdr:colOff>38100</xdr:colOff>
      <xdr:row>77</xdr:row>
      <xdr:rowOff>135362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126489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114435</xdr:rowOff>
    </xdr:from>
    <xdr:to>
      <xdr:col>24</xdr:col>
      <xdr:colOff>63500</xdr:colOff>
      <xdr:row>98</xdr:row>
      <xdr:rowOff>309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45085"/>
          <a:ext cx="8382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86523</xdr:rowOff>
    </xdr:from>
    <xdr:to>
      <xdr:col>19</xdr:col>
      <xdr:colOff>177800</xdr:colOff>
      <xdr:row>98</xdr:row>
      <xdr:rowOff>309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17173"/>
          <a:ext cx="889000" cy="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86523</xdr:rowOff>
    </xdr:from>
    <xdr:to>
      <xdr:col>15</xdr:col>
      <xdr:colOff>50800</xdr:colOff>
      <xdr:row>99</xdr:row>
      <xdr:rowOff>9137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7173"/>
          <a:ext cx="889000" cy="2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9137</xdr:rowOff>
    </xdr:from>
    <xdr:to>
      <xdr:col>10</xdr:col>
      <xdr:colOff>114300</xdr:colOff>
      <xdr:row>99</xdr:row>
      <xdr:rowOff>70283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82687"/>
          <a:ext cx="889000" cy="6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63635</xdr:rowOff>
    </xdr:from>
    <xdr:to>
      <xdr:col>24</xdr:col>
      <xdr:colOff>114300</xdr:colOff>
      <xdr:row>97</xdr:row>
      <xdr:rowOff>165235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42062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120959</xdr:rowOff>
    </xdr:from>
    <xdr:to>
      <xdr:col>20</xdr:col>
      <xdr:colOff>38100</xdr:colOff>
      <xdr:row>98</xdr:row>
      <xdr:rowOff>51109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42236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4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35723</xdr:rowOff>
    </xdr:from>
    <xdr:to>
      <xdr:col>15</xdr:col>
      <xdr:colOff>101600</xdr:colOff>
      <xdr:row>97</xdr:row>
      <xdr:rowOff>137323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128450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5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129787</xdr:rowOff>
    </xdr:from>
    <xdr:to>
      <xdr:col>10</xdr:col>
      <xdr:colOff>165100</xdr:colOff>
      <xdr:row>99</xdr:row>
      <xdr:rowOff>59937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51064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19483</xdr:rowOff>
    </xdr:from>
    <xdr:to>
      <xdr:col>6</xdr:col>
      <xdr:colOff>38100</xdr:colOff>
      <xdr:row>99</xdr:row>
      <xdr:rowOff>121083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112210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168645</xdr:rowOff>
    </xdr:from>
    <xdr:to>
      <xdr:col>55</xdr:col>
      <xdr:colOff>0</xdr:colOff>
      <xdr:row>36</xdr:row>
      <xdr:rowOff>171290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40845"/>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168645</xdr:rowOff>
    </xdr:from>
    <xdr:to>
      <xdr:col>50</xdr:col>
      <xdr:colOff>114300</xdr:colOff>
      <xdr:row>37</xdr:row>
      <xdr:rowOff>111212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40845"/>
          <a:ext cx="889000" cy="1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59091</xdr:rowOff>
    </xdr:from>
    <xdr:to>
      <xdr:col>45</xdr:col>
      <xdr:colOff>177800</xdr:colOff>
      <xdr:row>37</xdr:row>
      <xdr:rowOff>111212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74041"/>
          <a:ext cx="889000" cy="108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59091</xdr:rowOff>
    </xdr:from>
    <xdr:to>
      <xdr:col>41</xdr:col>
      <xdr:colOff>50800</xdr:colOff>
      <xdr:row>37</xdr:row>
      <xdr:rowOff>158815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74041"/>
          <a:ext cx="889000" cy="1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120490</xdr:rowOff>
    </xdr:from>
    <xdr:to>
      <xdr:col>55</xdr:col>
      <xdr:colOff>50800</xdr:colOff>
      <xdr:row>37</xdr:row>
      <xdr:rowOff>50640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143367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117845</xdr:rowOff>
    </xdr:from>
    <xdr:to>
      <xdr:col>50</xdr:col>
      <xdr:colOff>165100</xdr:colOff>
      <xdr:row>37</xdr:row>
      <xdr:rowOff>47995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39122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60412</xdr:rowOff>
    </xdr:from>
    <xdr:to>
      <xdr:col>46</xdr:col>
      <xdr:colOff>38100</xdr:colOff>
      <xdr:row>37</xdr:row>
      <xdr:rowOff>162012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153139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8291</xdr:rowOff>
    </xdr:from>
    <xdr:to>
      <xdr:col>41</xdr:col>
      <xdr:colOff>101600</xdr:colOff>
      <xdr:row>31</xdr:row>
      <xdr:rowOff>109891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101018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108015</xdr:rowOff>
    </xdr:from>
    <xdr:to>
      <xdr:col>36</xdr:col>
      <xdr:colOff>165100</xdr:colOff>
      <xdr:row>38</xdr:row>
      <xdr:rowOff>38165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29292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97752</xdr:rowOff>
    </xdr:from>
    <xdr:to>
      <xdr:col>55</xdr:col>
      <xdr:colOff>0</xdr:colOff>
      <xdr:row>57</xdr:row>
      <xdr:rowOff>148452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70402"/>
          <a:ext cx="8382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155865</xdr:rowOff>
    </xdr:from>
    <xdr:to>
      <xdr:col>50</xdr:col>
      <xdr:colOff>114300</xdr:colOff>
      <xdr:row>57</xdr:row>
      <xdr:rowOff>97752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57065"/>
          <a:ext cx="889000" cy="1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155865</xdr:rowOff>
    </xdr:from>
    <xdr:to>
      <xdr:col>45</xdr:col>
      <xdr:colOff>177800</xdr:colOff>
      <xdr:row>58</xdr:row>
      <xdr:rowOff>14966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57065"/>
          <a:ext cx="889000" cy="2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53665</xdr:rowOff>
    </xdr:from>
    <xdr:to>
      <xdr:col>41</xdr:col>
      <xdr:colOff>50800</xdr:colOff>
      <xdr:row>58</xdr:row>
      <xdr:rowOff>14966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83415"/>
          <a:ext cx="889000" cy="47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97652</xdr:rowOff>
    </xdr:from>
    <xdr:to>
      <xdr:col>55</xdr:col>
      <xdr:colOff>50800</xdr:colOff>
      <xdr:row>58</xdr:row>
      <xdr:rowOff>27802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76079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46952</xdr:rowOff>
    </xdr:from>
    <xdr:to>
      <xdr:col>50</xdr:col>
      <xdr:colOff>165100</xdr:colOff>
      <xdr:row>57</xdr:row>
      <xdr:rowOff>148552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139679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105065</xdr:rowOff>
    </xdr:from>
    <xdr:to>
      <xdr:col>46</xdr:col>
      <xdr:colOff>38100</xdr:colOff>
      <xdr:row>57</xdr:row>
      <xdr:rowOff>35215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26342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135616</xdr:rowOff>
    </xdr:from>
    <xdr:to>
      <xdr:col>41</xdr:col>
      <xdr:colOff>101600</xdr:colOff>
      <xdr:row>58</xdr:row>
      <xdr:rowOff>65766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56893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0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2865</xdr:rowOff>
    </xdr:from>
    <xdr:to>
      <xdr:col>36</xdr:col>
      <xdr:colOff>165100</xdr:colOff>
      <xdr:row>55</xdr:row>
      <xdr:rowOff>104465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120992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10953</xdr:rowOff>
    </xdr:from>
    <xdr:to>
      <xdr:col>55</xdr:col>
      <xdr:colOff>0</xdr:colOff>
      <xdr:row>77</xdr:row>
      <xdr:rowOff>128293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12603"/>
          <a:ext cx="8382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26040</xdr:rowOff>
    </xdr:from>
    <xdr:to>
      <xdr:col>50</xdr:col>
      <xdr:colOff>114300</xdr:colOff>
      <xdr:row>77</xdr:row>
      <xdr:rowOff>10953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56240"/>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26040</xdr:rowOff>
    </xdr:from>
    <xdr:to>
      <xdr:col>45</xdr:col>
      <xdr:colOff>177800</xdr:colOff>
      <xdr:row>77</xdr:row>
      <xdr:rowOff>37447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056240"/>
          <a:ext cx="889000" cy="18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28623</xdr:rowOff>
    </xdr:from>
    <xdr:to>
      <xdr:col>41</xdr:col>
      <xdr:colOff>50800</xdr:colOff>
      <xdr:row>77</xdr:row>
      <xdr:rowOff>37447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30273"/>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77493</xdr:rowOff>
    </xdr:from>
    <xdr:to>
      <xdr:col>55</xdr:col>
      <xdr:colOff>50800</xdr:colOff>
      <xdr:row>78</xdr:row>
      <xdr:rowOff>7643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55920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131603</xdr:rowOff>
    </xdr:from>
    <xdr:to>
      <xdr:col>50</xdr:col>
      <xdr:colOff>165100</xdr:colOff>
      <xdr:row>77</xdr:row>
      <xdr:rowOff>61753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78280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146690</xdr:rowOff>
    </xdr:from>
    <xdr:to>
      <xdr:col>46</xdr:col>
      <xdr:colOff>38100</xdr:colOff>
      <xdr:row>76</xdr:row>
      <xdr:rowOff>76840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93367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7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158097</xdr:rowOff>
    </xdr:from>
    <xdr:to>
      <xdr:col>41</xdr:col>
      <xdr:colOff>101600</xdr:colOff>
      <xdr:row>77</xdr:row>
      <xdr:rowOff>88247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79374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149273</xdr:rowOff>
    </xdr:from>
    <xdr:to>
      <xdr:col>36</xdr:col>
      <xdr:colOff>165100</xdr:colOff>
      <xdr:row>77</xdr:row>
      <xdr:rowOff>79423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7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70550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93790</xdr:rowOff>
    </xdr:from>
    <xdr:to>
      <xdr:col>55</xdr:col>
      <xdr:colOff>0</xdr:colOff>
      <xdr:row>96</xdr:row>
      <xdr:rowOff>143529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52990"/>
          <a:ext cx="8382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130747</xdr:rowOff>
    </xdr:from>
    <xdr:to>
      <xdr:col>50</xdr:col>
      <xdr:colOff>114300</xdr:colOff>
      <xdr:row>96</xdr:row>
      <xdr:rowOff>143529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89947"/>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130747</xdr:rowOff>
    </xdr:from>
    <xdr:to>
      <xdr:col>45</xdr:col>
      <xdr:colOff>177800</xdr:colOff>
      <xdr:row>97</xdr:row>
      <xdr:rowOff>50070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89947"/>
          <a:ext cx="8890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153702</xdr:rowOff>
    </xdr:from>
    <xdr:to>
      <xdr:col>41</xdr:col>
      <xdr:colOff>50800</xdr:colOff>
      <xdr:row>97</xdr:row>
      <xdr:rowOff>50070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70002"/>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42990</xdr:rowOff>
    </xdr:from>
    <xdr:to>
      <xdr:col>55</xdr:col>
      <xdr:colOff>50800</xdr:colOff>
      <xdr:row>96</xdr:row>
      <xdr:rowOff>144590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21417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92729</xdr:rowOff>
    </xdr:from>
    <xdr:to>
      <xdr:col>50</xdr:col>
      <xdr:colOff>165100</xdr:colOff>
      <xdr:row>97</xdr:row>
      <xdr:rowOff>22879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79947</xdr:rowOff>
    </xdr:from>
    <xdr:to>
      <xdr:col>46</xdr:col>
      <xdr:colOff>38100</xdr:colOff>
      <xdr:row>97</xdr:row>
      <xdr:rowOff>10097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170720</xdr:rowOff>
    </xdr:from>
    <xdr:to>
      <xdr:col>41</xdr:col>
      <xdr:colOff>101600</xdr:colOff>
      <xdr:row>97</xdr:row>
      <xdr:rowOff>100870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91997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102902</xdr:rowOff>
    </xdr:from>
    <xdr:to>
      <xdr:col>36</xdr:col>
      <xdr:colOff>165100</xdr:colOff>
      <xdr:row>95</xdr:row>
      <xdr:rowOff>33052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49579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35154</xdr:rowOff>
    </xdr:from>
    <xdr:to>
      <xdr:col>85</xdr:col>
      <xdr:colOff>127000</xdr:colOff>
      <xdr:row>39</xdr:row>
      <xdr:rowOff>40107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170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11608</xdr:rowOff>
    </xdr:from>
    <xdr:to>
      <xdr:col>81</xdr:col>
      <xdr:colOff>50800</xdr:colOff>
      <xdr:row>39</xdr:row>
      <xdr:rowOff>40107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9815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125299</xdr:rowOff>
    </xdr:from>
    <xdr:to>
      <xdr:col>76</xdr:col>
      <xdr:colOff>114300</xdr:colOff>
      <xdr:row>39</xdr:row>
      <xdr:rowOff>11608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40399"/>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120879</xdr:rowOff>
    </xdr:from>
    <xdr:to>
      <xdr:col>71</xdr:col>
      <xdr:colOff>177800</xdr:colOff>
      <xdr:row>38</xdr:row>
      <xdr:rowOff>125299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3597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155804</xdr:rowOff>
    </xdr:from>
    <xdr:to>
      <xdr:col>85</xdr:col>
      <xdr:colOff>177800</xdr:colOff>
      <xdr:row>39</xdr:row>
      <xdr:rowOff>85954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70731</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160757</xdr:rowOff>
    </xdr:from>
    <xdr:to>
      <xdr:col>81</xdr:col>
      <xdr:colOff>101600</xdr:colOff>
      <xdr:row>39</xdr:row>
      <xdr:rowOff>90907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82034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68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132258</xdr:rowOff>
    </xdr:from>
    <xdr:to>
      <xdr:col>76</xdr:col>
      <xdr:colOff>165100</xdr:colOff>
      <xdr:row>39</xdr:row>
      <xdr:rowOff>62408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53535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74499</xdr:rowOff>
    </xdr:from>
    <xdr:to>
      <xdr:col>72</xdr:col>
      <xdr:colOff>38100</xdr:colOff>
      <xdr:row>39</xdr:row>
      <xdr:rowOff>4649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167226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70079</xdr:rowOff>
    </xdr:from>
    <xdr:to>
      <xdr:col>67</xdr:col>
      <xdr:colOff>101600</xdr:colOff>
      <xdr:row>39</xdr:row>
      <xdr:rowOff>229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162806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7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143729</xdr:rowOff>
    </xdr:from>
    <xdr:to>
      <xdr:col>85</xdr:col>
      <xdr:colOff>127000</xdr:colOff>
      <xdr:row>74</xdr:row>
      <xdr:rowOff>23857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659579"/>
          <a:ext cx="838200" cy="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23857</xdr:rowOff>
    </xdr:from>
    <xdr:to>
      <xdr:col>81</xdr:col>
      <xdr:colOff>50800</xdr:colOff>
      <xdr:row>74</xdr:row>
      <xdr:rowOff>96151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11157"/>
          <a:ext cx="8890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48202</xdr:rowOff>
    </xdr:from>
    <xdr:to>
      <xdr:col>76</xdr:col>
      <xdr:colOff>114300</xdr:colOff>
      <xdr:row>74</xdr:row>
      <xdr:rowOff>96151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35502"/>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48202</xdr:rowOff>
    </xdr:from>
    <xdr:to>
      <xdr:col>71</xdr:col>
      <xdr:colOff>177800</xdr:colOff>
      <xdr:row>74</xdr:row>
      <xdr:rowOff>62719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3550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92929</xdr:rowOff>
    </xdr:from>
    <xdr:to>
      <xdr:col>85</xdr:col>
      <xdr:colOff>177800</xdr:colOff>
      <xdr:row>74</xdr:row>
      <xdr:rowOff>23079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115806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4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144507</xdr:rowOff>
    </xdr:from>
    <xdr:to>
      <xdr:col>81</xdr:col>
      <xdr:colOff>101600</xdr:colOff>
      <xdr:row>74</xdr:row>
      <xdr:rowOff>74657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91184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45351</xdr:rowOff>
    </xdr:from>
    <xdr:to>
      <xdr:col>76</xdr:col>
      <xdr:colOff>165100</xdr:colOff>
      <xdr:row>74</xdr:row>
      <xdr:rowOff>146951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163478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168852</xdr:rowOff>
    </xdr:from>
    <xdr:to>
      <xdr:col>72</xdr:col>
      <xdr:colOff>38100</xdr:colOff>
      <xdr:row>74</xdr:row>
      <xdr:rowOff>99002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6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115529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11919</xdr:rowOff>
    </xdr:from>
    <xdr:to>
      <xdr:col>67</xdr:col>
      <xdr:colOff>101600</xdr:colOff>
      <xdr:row>74</xdr:row>
      <xdr:rowOff>113519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130046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4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28077</xdr:rowOff>
    </xdr:from>
    <xdr:to>
      <xdr:col>85</xdr:col>
      <xdr:colOff>127000</xdr:colOff>
      <xdr:row>98</xdr:row>
      <xdr:rowOff>163409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30177"/>
          <a:ext cx="8382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114684</xdr:rowOff>
    </xdr:from>
    <xdr:to>
      <xdr:col>81</xdr:col>
      <xdr:colOff>50800</xdr:colOff>
      <xdr:row>98</xdr:row>
      <xdr:rowOff>28077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45334"/>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73209</xdr:rowOff>
    </xdr:from>
    <xdr:to>
      <xdr:col>76</xdr:col>
      <xdr:colOff>114300</xdr:colOff>
      <xdr:row>97</xdr:row>
      <xdr:rowOff>114684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0385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73209</xdr:rowOff>
    </xdr:from>
    <xdr:to>
      <xdr:col>71</xdr:col>
      <xdr:colOff>177800</xdr:colOff>
      <xdr:row>98</xdr:row>
      <xdr:rowOff>163181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03859"/>
          <a:ext cx="889000" cy="26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112609</xdr:rowOff>
    </xdr:from>
    <xdr:to>
      <xdr:col>85</xdr:col>
      <xdr:colOff>177800</xdr:colOff>
      <xdr:row>99</xdr:row>
      <xdr:rowOff>42759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27536</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148727</xdr:rowOff>
    </xdr:from>
    <xdr:to>
      <xdr:col>81</xdr:col>
      <xdr:colOff>101600</xdr:colOff>
      <xdr:row>98</xdr:row>
      <xdr:rowOff>78877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70004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63884</xdr:rowOff>
    </xdr:from>
    <xdr:to>
      <xdr:col>76</xdr:col>
      <xdr:colOff>165100</xdr:colOff>
      <xdr:row>97</xdr:row>
      <xdr:rowOff>165484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156611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22409</xdr:rowOff>
    </xdr:from>
    <xdr:to>
      <xdr:col>72</xdr:col>
      <xdr:colOff>38100</xdr:colOff>
      <xdr:row>97</xdr:row>
      <xdr:rowOff>124009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140536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112381</xdr:rowOff>
    </xdr:from>
    <xdr:to>
      <xdr:col>67</xdr:col>
      <xdr:colOff>101600</xdr:colOff>
      <xdr:row>99</xdr:row>
      <xdr:rowOff>42531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33658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0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102933</xdr:rowOff>
    </xdr:from>
    <xdr:to>
      <xdr:col>116</xdr:col>
      <xdr:colOff>63500</xdr:colOff>
      <xdr:row>39</xdr:row>
      <xdr:rowOff>42735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18033"/>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42735</xdr:rowOff>
    </xdr:from>
    <xdr:to>
      <xdr:col>111</xdr:col>
      <xdr:colOff>177800</xdr:colOff>
      <xdr:row>39</xdr:row>
      <xdr:rowOff>43307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164465</xdr:rowOff>
    </xdr:from>
    <xdr:to>
      <xdr:col>107</xdr:col>
      <xdr:colOff>50800</xdr:colOff>
      <xdr:row>39</xdr:row>
      <xdr:rowOff>43307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7956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75502</xdr:rowOff>
    </xdr:from>
    <xdr:to>
      <xdr:col>102</xdr:col>
      <xdr:colOff>114300</xdr:colOff>
      <xdr:row>38</xdr:row>
      <xdr:rowOff>164465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90602"/>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52133</xdr:rowOff>
    </xdr:from>
    <xdr:to>
      <xdr:col>116</xdr:col>
      <xdr:colOff>114300</xdr:colOff>
      <xdr:row>38</xdr:row>
      <xdr:rowOff>153733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138510</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8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163385</xdr:rowOff>
    </xdr:from>
    <xdr:to>
      <xdr:col>112</xdr:col>
      <xdr:colOff>38100</xdr:colOff>
      <xdr:row>39</xdr:row>
      <xdr:rowOff>93535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84662</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113665</xdr:rowOff>
    </xdr:from>
    <xdr:to>
      <xdr:col>102</xdr:col>
      <xdr:colOff>165100</xdr:colOff>
      <xdr:row>39</xdr:row>
      <xdr:rowOff>43815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34942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24702</xdr:rowOff>
    </xdr:from>
    <xdr:to>
      <xdr:col>98</xdr:col>
      <xdr:colOff>38100</xdr:colOff>
      <xdr:row>38</xdr:row>
      <xdr:rowOff>126302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117429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3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126136</xdr:rowOff>
    </xdr:from>
    <xdr:to>
      <xdr:col>116</xdr:col>
      <xdr:colOff>63500</xdr:colOff>
      <xdr:row>58</xdr:row>
      <xdr:rowOff>127660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702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97942</xdr:rowOff>
    </xdr:from>
    <xdr:to>
      <xdr:col>111</xdr:col>
      <xdr:colOff>177800</xdr:colOff>
      <xdr:row>58</xdr:row>
      <xdr:rowOff>127660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420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97942</xdr:rowOff>
    </xdr:from>
    <xdr:to>
      <xdr:col>107</xdr:col>
      <xdr:colOff>50800</xdr:colOff>
      <xdr:row>58</xdr:row>
      <xdr:rowOff>129642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42042"/>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127146</xdr:rowOff>
    </xdr:from>
    <xdr:to>
      <xdr:col>102</xdr:col>
      <xdr:colOff>114300</xdr:colOff>
      <xdr:row>58</xdr:row>
      <xdr:rowOff>129642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7124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76860</xdr:rowOff>
    </xdr:from>
    <xdr:to>
      <xdr:col>112</xdr:col>
      <xdr:colOff>38100</xdr:colOff>
      <xdr:row>59</xdr:row>
      <xdr:rowOff>7010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169587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47142</xdr:rowOff>
    </xdr:from>
    <xdr:to>
      <xdr:col>107</xdr:col>
      <xdr:colOff>101600</xdr:colOff>
      <xdr:row>58</xdr:row>
      <xdr:rowOff>148742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139869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8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78842</xdr:rowOff>
    </xdr:from>
    <xdr:to>
      <xdr:col>102</xdr:col>
      <xdr:colOff>165100</xdr:colOff>
      <xdr:row>59</xdr:row>
      <xdr:rowOff>8992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1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76346</xdr:rowOff>
    </xdr:from>
    <xdr:to>
      <xdr:col>98</xdr:col>
      <xdr:colOff>38100</xdr:colOff>
      <xdr:row>59</xdr:row>
      <xdr:rowOff>6496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169073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88417</xdr:rowOff>
    </xdr:from>
    <xdr:to>
      <xdr:col>116</xdr:col>
      <xdr:colOff>63500</xdr:colOff>
      <xdr:row>75</xdr:row>
      <xdr:rowOff>47155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75717"/>
          <a:ext cx="838200" cy="1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47155</xdr:rowOff>
    </xdr:from>
    <xdr:to>
      <xdr:col>111</xdr:col>
      <xdr:colOff>177800</xdr:colOff>
      <xdr:row>75</xdr:row>
      <xdr:rowOff>127241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05905"/>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94285</xdr:rowOff>
    </xdr:from>
    <xdr:to>
      <xdr:col>107</xdr:col>
      <xdr:colOff>50800</xdr:colOff>
      <xdr:row>75</xdr:row>
      <xdr:rowOff>127241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95303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94285</xdr:rowOff>
    </xdr:from>
    <xdr:to>
      <xdr:col>102</xdr:col>
      <xdr:colOff>114300</xdr:colOff>
      <xdr:row>76</xdr:row>
      <xdr:rowOff>25591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53035"/>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37617</xdr:rowOff>
    </xdr:from>
    <xdr:to>
      <xdr:col>116</xdr:col>
      <xdr:colOff>114300</xdr:colOff>
      <xdr:row>74</xdr:row>
      <xdr:rowOff>139217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60494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167805</xdr:rowOff>
    </xdr:from>
    <xdr:to>
      <xdr:col>112</xdr:col>
      <xdr:colOff>38100</xdr:colOff>
      <xdr:row>75</xdr:row>
      <xdr:rowOff>97955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114482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76441</xdr:rowOff>
    </xdr:from>
    <xdr:to>
      <xdr:col>107</xdr:col>
      <xdr:colOff>101600</xdr:colOff>
      <xdr:row>76</xdr:row>
      <xdr:rowOff>6592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35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169169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43485</xdr:rowOff>
    </xdr:from>
    <xdr:to>
      <xdr:col>102</xdr:col>
      <xdr:colOff>165100</xdr:colOff>
      <xdr:row>75</xdr:row>
      <xdr:rowOff>145085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161612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146241</xdr:rowOff>
    </xdr:from>
    <xdr:to>
      <xdr:col>98</xdr:col>
      <xdr:colOff>38100</xdr:colOff>
      <xdr:row>76</xdr:row>
      <xdr:rowOff>76391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67518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436,712</a:t>
          </a:r>
          <a:r>
            <a:rPr kumimoji="1" lang="ja-JP" altLang="en-US" sz="1200">
              <a:solidFill>
                <a:schemeClr val="dk1"/>
              </a:solidFill>
              <a:effectLst/>
              <a:latin typeface="+mn-lt"/>
              <a:ea typeface="+mn-ea"/>
              <a:cs typeface="+mn-cs"/>
            </a:rPr>
            <a:t>円</a:t>
          </a:r>
          <a:r>
            <a:rPr kumimoji="1" lang="ja-JP" altLang="ja-JP" sz="1200">
              <a:solidFill>
                <a:schemeClr val="dk1"/>
              </a:solidFill>
              <a:effectLst/>
              <a:latin typeface="+mn-lt"/>
              <a:ea typeface="+mn-ea"/>
              <a:cs typeface="+mn-cs"/>
            </a:rPr>
            <a:t>となっており、前年度と比べ</a:t>
          </a:r>
          <a:r>
            <a:rPr kumimoji="1" lang="en-US" altLang="ja-JP" sz="1200">
              <a:solidFill>
                <a:schemeClr val="dk1"/>
              </a:solidFill>
              <a:effectLst/>
              <a:latin typeface="+mn-lt"/>
              <a:ea typeface="+mn-ea"/>
              <a:cs typeface="+mn-cs"/>
            </a:rPr>
            <a:t>9,649</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endParaRPr lang="ja-JP" altLang="ja-JP" sz="1600">
            <a:effectLst/>
          </a:endParaRPr>
        </a:p>
        <a:p>
          <a:r>
            <a:rPr kumimoji="1" lang="ja-JP" altLang="ja-JP" sz="1200">
              <a:solidFill>
                <a:schemeClr val="dk1"/>
              </a:solidFill>
              <a:effectLst/>
              <a:latin typeface="+mn-lt"/>
              <a:ea typeface="+mn-ea"/>
              <a:cs typeface="+mn-cs"/>
            </a:rPr>
            <a:t>　物件費は、一人あたり</a:t>
          </a:r>
          <a:r>
            <a:rPr kumimoji="1" lang="en-US" altLang="ja-JP" sz="1200">
              <a:solidFill>
                <a:schemeClr val="dk1"/>
              </a:solidFill>
              <a:effectLst/>
              <a:latin typeface="+mn-lt"/>
              <a:ea typeface="+mn-ea"/>
              <a:cs typeface="+mn-cs"/>
            </a:rPr>
            <a:t>69,884</a:t>
          </a:r>
          <a:r>
            <a:rPr kumimoji="1" lang="ja-JP" altLang="ja-JP" sz="1200">
              <a:solidFill>
                <a:schemeClr val="dk1"/>
              </a:solidFill>
              <a:effectLst/>
              <a:latin typeface="+mn-lt"/>
              <a:ea typeface="+mn-ea"/>
              <a:cs typeface="+mn-cs"/>
            </a:rPr>
            <a:t>円で前年度に比べて</a:t>
          </a:r>
          <a:r>
            <a:rPr kumimoji="1" lang="en-US" altLang="ja-JP" sz="1200">
              <a:solidFill>
                <a:schemeClr val="dk1"/>
              </a:solidFill>
              <a:effectLst/>
              <a:latin typeface="+mn-lt"/>
              <a:ea typeface="+mn-ea"/>
              <a:cs typeface="+mn-cs"/>
            </a:rPr>
            <a:t>11,009</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しており、類似団体平均の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額（</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5,215</a:t>
          </a:r>
          <a:r>
            <a:rPr kumimoji="1" lang="ja-JP" altLang="ja-JP" sz="1200">
              <a:solidFill>
                <a:schemeClr val="dk1"/>
              </a:solidFill>
              <a:effectLst/>
              <a:latin typeface="+mn-lt"/>
              <a:ea typeface="+mn-ea"/>
              <a:cs typeface="+mn-cs"/>
            </a:rPr>
            <a:t>円）に比べ当市の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額のほうが大きい。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積立金は、新型コロナウイルス感染症緊急対策基金運用事業の減（▲</a:t>
          </a:r>
          <a:r>
            <a:rPr kumimoji="1" lang="en-US" altLang="ja-JP" sz="1200">
              <a:solidFill>
                <a:schemeClr val="dk1"/>
              </a:solidFill>
              <a:effectLst/>
              <a:latin typeface="+mn-lt"/>
              <a:ea typeface="+mn-ea"/>
              <a:cs typeface="+mn-cs"/>
            </a:rPr>
            <a:t>12.0</a:t>
          </a:r>
          <a:r>
            <a:rPr kumimoji="1" lang="ja-JP" altLang="en-US" sz="1200">
              <a:solidFill>
                <a:schemeClr val="dk1"/>
              </a:solidFill>
              <a:effectLst/>
              <a:latin typeface="+mn-lt"/>
              <a:ea typeface="+mn-ea"/>
              <a:cs typeface="+mn-cs"/>
            </a:rPr>
            <a:t>億円）などにより</a:t>
          </a:r>
          <a:r>
            <a:rPr kumimoji="1" lang="en-US" altLang="ja-JP" sz="1200">
              <a:solidFill>
                <a:schemeClr val="dk1"/>
              </a:solidFill>
              <a:effectLst/>
              <a:latin typeface="+mn-lt"/>
              <a:ea typeface="+mn-ea"/>
              <a:cs typeface="+mn-cs"/>
            </a:rPr>
            <a:t>16.2</a:t>
          </a:r>
          <a:r>
            <a:rPr kumimoji="1" lang="ja-JP" altLang="en-US" sz="1200">
              <a:solidFill>
                <a:schemeClr val="dk1"/>
              </a:solidFill>
              <a:effectLst/>
              <a:latin typeface="+mn-lt"/>
              <a:ea typeface="+mn-ea"/>
              <a:cs typeface="+mn-cs"/>
            </a:rPr>
            <a:t>億円減少し、一人あたり</a:t>
          </a:r>
          <a:r>
            <a:rPr kumimoji="1" lang="en-US" altLang="ja-JP" sz="1200">
              <a:solidFill>
                <a:schemeClr val="dk1"/>
              </a:solidFill>
              <a:effectLst/>
              <a:latin typeface="+mn-lt"/>
              <a:ea typeface="+mn-ea"/>
              <a:cs typeface="+mn-cs"/>
            </a:rPr>
            <a:t>3,274</a:t>
          </a:r>
          <a:r>
            <a:rPr kumimoji="1" lang="ja-JP" altLang="en-US" sz="1200">
              <a:solidFill>
                <a:schemeClr val="dk1"/>
              </a:solidFill>
              <a:effectLst/>
              <a:latin typeface="+mn-lt"/>
              <a:ea typeface="+mn-ea"/>
              <a:cs typeface="+mn-cs"/>
            </a:rPr>
            <a:t>円で前年度に比べ</a:t>
          </a:r>
          <a:r>
            <a:rPr kumimoji="1" lang="en-US" altLang="ja-JP" sz="1200">
              <a:solidFill>
                <a:schemeClr val="dk1"/>
              </a:solidFill>
              <a:effectLst/>
              <a:latin typeface="+mn-lt"/>
              <a:ea typeface="+mn-ea"/>
              <a:cs typeface="+mn-cs"/>
            </a:rPr>
            <a:t>4,144</a:t>
          </a:r>
          <a:r>
            <a:rPr kumimoji="1" lang="ja-JP" altLang="en-US" sz="1200">
              <a:solidFill>
                <a:schemeClr val="dk1"/>
              </a:solidFill>
              <a:effectLst/>
              <a:latin typeface="+mn-lt"/>
              <a:ea typeface="+mn-ea"/>
              <a:cs typeface="+mn-cs"/>
            </a:rPr>
            <a:t>円減少した。</a:t>
          </a:r>
        </a:p>
        <a:p>
          <a:r>
            <a:rPr kumimoji="1" lang="ja-JP" altLang="ja-JP" sz="1200">
              <a:solidFill>
                <a:schemeClr val="dk1"/>
              </a:solidFill>
              <a:effectLst/>
              <a:latin typeface="+mn-lt"/>
              <a:ea typeface="+mn-ea"/>
              <a:cs typeface="+mn-cs"/>
            </a:rPr>
            <a:t>　普通建設事業費は、</a:t>
          </a:r>
          <a:r>
            <a:rPr kumimoji="1" lang="ja-JP" altLang="en-US" sz="1200">
              <a:solidFill>
                <a:schemeClr val="dk1"/>
              </a:solidFill>
              <a:effectLst/>
              <a:latin typeface="+mn-lt"/>
              <a:ea typeface="+mn-ea"/>
              <a:cs typeface="+mn-cs"/>
            </a:rPr>
            <a:t>久里浜１丁目公園グラウンドほか整備事業</a:t>
          </a:r>
          <a:r>
            <a:rPr kumimoji="1" lang="ja-JP" altLang="ja-JP" sz="1200">
              <a:solidFill>
                <a:schemeClr val="dk1"/>
              </a:solidFill>
              <a:effectLst/>
              <a:latin typeface="+mn-lt"/>
              <a:ea typeface="+mn-ea"/>
              <a:cs typeface="+mn-cs"/>
            </a:rPr>
            <a:t>の減</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19.3</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などにより減少しているものの、老朽化した施設整備の更新も今後予定されているため、</a:t>
          </a:r>
          <a:r>
            <a:rPr kumimoji="1" lang="en-US" altLang="ja-JP" sz="1200">
              <a:solidFill>
                <a:schemeClr val="dk1"/>
              </a:solidFill>
              <a:effectLst/>
              <a:latin typeface="+mn-lt"/>
              <a:ea typeface="+mn-ea"/>
              <a:cs typeface="+mn-cs"/>
            </a:rPr>
            <a:t>FM</a:t>
          </a:r>
          <a:r>
            <a:rPr kumimoji="1" lang="ja-JP" altLang="ja-JP" sz="1200">
              <a:solidFill>
                <a:schemeClr val="dk1"/>
              </a:solidFill>
              <a:effectLst/>
              <a:latin typeface="+mn-lt"/>
              <a:ea typeface="+mn-ea"/>
              <a:cs typeface="+mn-cs"/>
            </a:rPr>
            <a:t>戦略プランに基づき施設の複合化や長寿命化対策を進め健全な財政運営に努める。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383,488
376,658
100.81
172,996,986
167,473,655
5,077,528
86,486,859
185,184,664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34</xdr:row>
      <xdr:rowOff>131318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766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34</xdr:row>
      <xdr:rowOff>136652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7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136652</xdr:rowOff>
    </xdr:from>
    <xdr:to>
      <xdr:col>15</xdr:col>
      <xdr:colOff>50800</xdr:colOff>
      <xdr:row>34</xdr:row>
      <xdr:rowOff>151130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59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34</xdr:row>
      <xdr:rowOff>151130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103395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67564</xdr:rowOff>
    </xdr:from>
    <xdr:to>
      <xdr:col>20</xdr:col>
      <xdr:colOff>38100</xdr:colOff>
      <xdr:row>34</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85852</xdr:rowOff>
    </xdr:from>
    <xdr:to>
      <xdr:col>15</xdr:col>
      <xdr:colOff>101600</xdr:colOff>
      <xdr:row>35</xdr:row>
      <xdr:rowOff>16002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32529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47930</xdr:rowOff>
    </xdr:from>
    <xdr:to>
      <xdr:col>24</xdr:col>
      <xdr:colOff>63500</xdr:colOff>
      <xdr:row>58</xdr:row>
      <xdr:rowOff>112420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92030"/>
          <a:ext cx="838200" cy="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7251</xdr:rowOff>
    </xdr:from>
    <xdr:to>
      <xdr:col>19</xdr:col>
      <xdr:colOff>177800</xdr:colOff>
      <xdr:row>58</xdr:row>
      <xdr:rowOff>47930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51351"/>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75362</xdr:rowOff>
    </xdr:from>
    <xdr:to>
      <xdr:col>15</xdr:col>
      <xdr:colOff>50800</xdr:colOff>
      <xdr:row>58</xdr:row>
      <xdr:rowOff>7251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47862"/>
          <a:ext cx="889000" cy="130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75362</xdr:rowOff>
    </xdr:from>
    <xdr:to>
      <xdr:col>10</xdr:col>
      <xdr:colOff>114300</xdr:colOff>
      <xdr:row>58</xdr:row>
      <xdr:rowOff>114249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47862"/>
          <a:ext cx="889000" cy="14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61620</xdr:rowOff>
    </xdr:from>
    <xdr:to>
      <xdr:col>24</xdr:col>
      <xdr:colOff>114300</xdr:colOff>
      <xdr:row>58</xdr:row>
      <xdr:rowOff>163220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40047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168580</xdr:rowOff>
    </xdr:from>
    <xdr:to>
      <xdr:col>20</xdr:col>
      <xdr:colOff>38100</xdr:colOff>
      <xdr:row>58</xdr:row>
      <xdr:rowOff>98730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89857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127901</xdr:rowOff>
    </xdr:from>
    <xdr:to>
      <xdr:col>15</xdr:col>
      <xdr:colOff>101600</xdr:colOff>
      <xdr:row>58</xdr:row>
      <xdr:rowOff>58051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74578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24562</xdr:rowOff>
    </xdr:from>
    <xdr:to>
      <xdr:col>10</xdr:col>
      <xdr:colOff>165100</xdr:colOff>
      <xdr:row>50</xdr:row>
      <xdr:rowOff>126162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142689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7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63449</xdr:rowOff>
    </xdr:from>
    <xdr:to>
      <xdr:col>6</xdr:col>
      <xdr:colOff>38100</xdr:colOff>
      <xdr:row>58</xdr:row>
      <xdr:rowOff>165049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156176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17362</xdr:rowOff>
    </xdr:from>
    <xdr:to>
      <xdr:col>24</xdr:col>
      <xdr:colOff>63500</xdr:colOff>
      <xdr:row>77</xdr:row>
      <xdr:rowOff>101552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19012"/>
          <a:ext cx="8382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76761</xdr:rowOff>
    </xdr:from>
    <xdr:to>
      <xdr:col>19</xdr:col>
      <xdr:colOff>177800</xdr:colOff>
      <xdr:row>77</xdr:row>
      <xdr:rowOff>101552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8411"/>
          <a:ext cx="8890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76761</xdr:rowOff>
    </xdr:from>
    <xdr:to>
      <xdr:col>15</xdr:col>
      <xdr:colOff>50800</xdr:colOff>
      <xdr:row>78</xdr:row>
      <xdr:rowOff>139188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78411"/>
          <a:ext cx="889000" cy="2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139188</xdr:rowOff>
    </xdr:from>
    <xdr:to>
      <xdr:col>10</xdr:col>
      <xdr:colOff>114300</xdr:colOff>
      <xdr:row>79</xdr:row>
      <xdr:rowOff>43487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12288"/>
          <a:ext cx="8890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138012</xdr:rowOff>
    </xdr:from>
    <xdr:to>
      <xdr:col>24</xdr:col>
      <xdr:colOff>114300</xdr:colOff>
      <xdr:row>77</xdr:row>
      <xdr:rowOff>68162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116439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4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50752</xdr:rowOff>
    </xdr:from>
    <xdr:to>
      <xdr:col>20</xdr:col>
      <xdr:colOff>38100</xdr:colOff>
      <xdr:row>77</xdr:row>
      <xdr:rowOff>152352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143479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25961</xdr:rowOff>
    </xdr:from>
    <xdr:to>
      <xdr:col>15</xdr:col>
      <xdr:colOff>101600</xdr:colOff>
      <xdr:row>77</xdr:row>
      <xdr:rowOff>127561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118688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88388</xdr:rowOff>
    </xdr:from>
    <xdr:to>
      <xdr:col>10</xdr:col>
      <xdr:colOff>165100</xdr:colOff>
      <xdr:row>79</xdr:row>
      <xdr:rowOff>18538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9665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5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164137</xdr:rowOff>
    </xdr:from>
    <xdr:to>
      <xdr:col>6</xdr:col>
      <xdr:colOff>38100</xdr:colOff>
      <xdr:row>79</xdr:row>
      <xdr:rowOff>94287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85414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2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57404</xdr:rowOff>
    </xdr:from>
    <xdr:to>
      <xdr:col>24</xdr:col>
      <xdr:colOff>63500</xdr:colOff>
      <xdr:row>96</xdr:row>
      <xdr:rowOff>95390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45154"/>
          <a:ext cx="8382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57404</xdr:rowOff>
    </xdr:from>
    <xdr:to>
      <xdr:col>19</xdr:col>
      <xdr:colOff>177800</xdr:colOff>
      <xdr:row>96</xdr:row>
      <xdr:rowOff>47346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45154"/>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47346</xdr:rowOff>
    </xdr:from>
    <xdr:to>
      <xdr:col>15</xdr:col>
      <xdr:colOff>50800</xdr:colOff>
      <xdr:row>97</xdr:row>
      <xdr:rowOff>153130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6546"/>
          <a:ext cx="889000" cy="2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106724</xdr:rowOff>
    </xdr:from>
    <xdr:to>
      <xdr:col>10</xdr:col>
      <xdr:colOff>114300</xdr:colOff>
      <xdr:row>97</xdr:row>
      <xdr:rowOff>153130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223024"/>
          <a:ext cx="889000" cy="5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44590</xdr:rowOff>
    </xdr:from>
    <xdr:to>
      <xdr:col>24</xdr:col>
      <xdr:colOff>114300</xdr:colOff>
      <xdr:row>96</xdr:row>
      <xdr:rowOff>146190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67467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6604</xdr:rowOff>
    </xdr:from>
    <xdr:to>
      <xdr:col>20</xdr:col>
      <xdr:colOff>38100</xdr:colOff>
      <xdr:row>95</xdr:row>
      <xdr:rowOff>108204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124731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167996</xdr:rowOff>
    </xdr:from>
    <xdr:to>
      <xdr:col>15</xdr:col>
      <xdr:colOff>101600</xdr:colOff>
      <xdr:row>96</xdr:row>
      <xdr:rowOff>98146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114673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102330</xdr:rowOff>
    </xdr:from>
    <xdr:to>
      <xdr:col>10</xdr:col>
      <xdr:colOff>165100</xdr:colOff>
      <xdr:row>98</xdr:row>
      <xdr:rowOff>32480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23607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55924</xdr:rowOff>
    </xdr:from>
    <xdr:to>
      <xdr:col>6</xdr:col>
      <xdr:colOff>38100</xdr:colOff>
      <xdr:row>94</xdr:row>
      <xdr:rowOff>157524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1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2601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15113</xdr:rowOff>
    </xdr:from>
    <xdr:to>
      <xdr:col>55</xdr:col>
      <xdr:colOff>0</xdr:colOff>
      <xdr:row>37</xdr:row>
      <xdr:rowOff>44831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5876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44831</xdr:rowOff>
    </xdr:from>
    <xdr:to>
      <xdr:col>50</xdr:col>
      <xdr:colOff>114300</xdr:colOff>
      <xdr:row>38</xdr:row>
      <xdr:rowOff>5207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88481"/>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96647</xdr:rowOff>
    </xdr:from>
    <xdr:to>
      <xdr:col>45</xdr:col>
      <xdr:colOff>177800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402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96647</xdr:rowOff>
    </xdr:from>
    <xdr:to>
      <xdr:col>41</xdr:col>
      <xdr:colOff>50800</xdr:colOff>
      <xdr:row>38</xdr:row>
      <xdr:rowOff>16637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402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135763</xdr:rowOff>
    </xdr:from>
    <xdr:to>
      <xdr:col>55</xdr:col>
      <xdr:colOff>50800</xdr:colOff>
      <xdr:row>37</xdr:row>
      <xdr:rowOff>65913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158640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165481</xdr:rowOff>
    </xdr:from>
    <xdr:to>
      <xdr:col>50</xdr:col>
      <xdr:colOff>165100</xdr:colOff>
      <xdr:row>37</xdr:row>
      <xdr:rowOff>95631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112158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125857</xdr:rowOff>
    </xdr:from>
    <xdr:to>
      <xdr:col>46</xdr:col>
      <xdr:colOff>38100</xdr:colOff>
      <xdr:row>38</xdr:row>
      <xdr:rowOff>56007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47134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45847</xdr:rowOff>
    </xdr:from>
    <xdr:to>
      <xdr:col>41</xdr:col>
      <xdr:colOff>101600</xdr:colOff>
      <xdr:row>37</xdr:row>
      <xdr:rowOff>147447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163974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6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137287</xdr:rowOff>
    </xdr:from>
    <xdr:to>
      <xdr:col>36</xdr:col>
      <xdr:colOff>165100</xdr:colOff>
      <xdr:row>38</xdr:row>
      <xdr:rowOff>67437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58564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64871</xdr:rowOff>
    </xdr:from>
    <xdr:to>
      <xdr:col>55</xdr:col>
      <xdr:colOff>0</xdr:colOff>
      <xdr:row>58</xdr:row>
      <xdr:rowOff>118364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08971"/>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166827</xdr:rowOff>
    </xdr:from>
    <xdr:to>
      <xdr:col>50</xdr:col>
      <xdr:colOff>114300</xdr:colOff>
      <xdr:row>58</xdr:row>
      <xdr:rowOff>64871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39477"/>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166827</xdr:rowOff>
    </xdr:from>
    <xdr:to>
      <xdr:col>45</xdr:col>
      <xdr:colOff>177800</xdr:colOff>
      <xdr:row>58</xdr:row>
      <xdr:rowOff>38812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947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38812</xdr:rowOff>
    </xdr:from>
    <xdr:to>
      <xdr:col>41</xdr:col>
      <xdr:colOff>50800</xdr:colOff>
      <xdr:row>58</xdr:row>
      <xdr:rowOff>92456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2912"/>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67564</xdr:rowOff>
    </xdr:from>
    <xdr:to>
      <xdr:col>55</xdr:col>
      <xdr:colOff>50800</xdr:colOff>
      <xdr:row>58</xdr:row>
      <xdr:rowOff>169164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153941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14071</xdr:rowOff>
    </xdr:from>
    <xdr:to>
      <xdr:col>50</xdr:col>
      <xdr:colOff>165100</xdr:colOff>
      <xdr:row>58</xdr:row>
      <xdr:rowOff>115671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106798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116027</xdr:rowOff>
    </xdr:from>
    <xdr:to>
      <xdr:col>46</xdr:col>
      <xdr:colOff>38100</xdr:colOff>
      <xdr:row>58</xdr:row>
      <xdr:rowOff>46177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37304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8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159462</xdr:rowOff>
    </xdr:from>
    <xdr:to>
      <xdr:col>41</xdr:col>
      <xdr:colOff>101600</xdr:colOff>
      <xdr:row>58</xdr:row>
      <xdr:rowOff>89612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80739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41656</xdr:rowOff>
    </xdr:from>
    <xdr:to>
      <xdr:col>36</xdr:col>
      <xdr:colOff>165100</xdr:colOff>
      <xdr:row>58</xdr:row>
      <xdr:rowOff>143256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134383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104121</xdr:rowOff>
    </xdr:from>
    <xdr:to>
      <xdr:col>55</xdr:col>
      <xdr:colOff>0</xdr:colOff>
      <xdr:row>78</xdr:row>
      <xdr:rowOff>109655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7221"/>
          <a:ext cx="8382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109655</xdr:rowOff>
    </xdr:from>
    <xdr:to>
      <xdr:col>50</xdr:col>
      <xdr:colOff>114300</xdr:colOff>
      <xdr:row>78</xdr:row>
      <xdr:rowOff>126752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2755"/>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82778</xdr:rowOff>
    </xdr:from>
    <xdr:to>
      <xdr:col>45</xdr:col>
      <xdr:colOff>177800</xdr:colOff>
      <xdr:row>78</xdr:row>
      <xdr:rowOff>126752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5878"/>
          <a:ext cx="889000" cy="4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82778</xdr:rowOff>
    </xdr:from>
    <xdr:to>
      <xdr:col>41</xdr:col>
      <xdr:colOff>50800</xdr:colOff>
      <xdr:row>78</xdr:row>
      <xdr:rowOff>130572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5878"/>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53321</xdr:rowOff>
    </xdr:from>
    <xdr:to>
      <xdr:col>55</xdr:col>
      <xdr:colOff>50800</xdr:colOff>
      <xdr:row>78</xdr:row>
      <xdr:rowOff>154921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31748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58855</xdr:rowOff>
    </xdr:from>
    <xdr:to>
      <xdr:col>50</xdr:col>
      <xdr:colOff>165100</xdr:colOff>
      <xdr:row>78</xdr:row>
      <xdr:rowOff>160455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75952</xdr:rowOff>
    </xdr:from>
    <xdr:to>
      <xdr:col>46</xdr:col>
      <xdr:colOff>38100</xdr:colOff>
      <xdr:row>79</xdr:row>
      <xdr:rowOff>6102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168679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31978</xdr:rowOff>
    </xdr:from>
    <xdr:to>
      <xdr:col>41</xdr:col>
      <xdr:colOff>101600</xdr:colOff>
      <xdr:row>78</xdr:row>
      <xdr:rowOff>133578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79772</xdr:rowOff>
    </xdr:from>
    <xdr:to>
      <xdr:col>36</xdr:col>
      <xdr:colOff>165100</xdr:colOff>
      <xdr:row>79</xdr:row>
      <xdr:rowOff>9922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82435</xdr:rowOff>
    </xdr:from>
    <xdr:to>
      <xdr:col>55</xdr:col>
      <xdr:colOff>0</xdr:colOff>
      <xdr:row>95</xdr:row>
      <xdr:rowOff>117937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70185"/>
          <a:ext cx="8382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82435</xdr:rowOff>
    </xdr:from>
    <xdr:to>
      <xdr:col>50</xdr:col>
      <xdr:colOff>114300</xdr:colOff>
      <xdr:row>95</xdr:row>
      <xdr:rowOff>126578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70185"/>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126578</xdr:rowOff>
    </xdr:from>
    <xdr:to>
      <xdr:col>45</xdr:col>
      <xdr:colOff>177800</xdr:colOff>
      <xdr:row>96</xdr:row>
      <xdr:rowOff>67463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14328"/>
          <a:ext cx="889000" cy="1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67463</xdr:rowOff>
    </xdr:from>
    <xdr:to>
      <xdr:col>41</xdr:col>
      <xdr:colOff>50800</xdr:colOff>
      <xdr:row>96</xdr:row>
      <xdr:rowOff>120841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26663"/>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67137</xdr:rowOff>
    </xdr:from>
    <xdr:to>
      <xdr:col>55</xdr:col>
      <xdr:colOff>50800</xdr:colOff>
      <xdr:row>95</xdr:row>
      <xdr:rowOff>168737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31635</xdr:rowOff>
    </xdr:from>
    <xdr:to>
      <xdr:col>50</xdr:col>
      <xdr:colOff>165100</xdr:colOff>
      <xdr:row>95</xdr:row>
      <xdr:rowOff>133235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149762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75778</xdr:rowOff>
    </xdr:from>
    <xdr:to>
      <xdr:col>46</xdr:col>
      <xdr:colOff>38100</xdr:colOff>
      <xdr:row>96</xdr:row>
      <xdr:rowOff>5928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22455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3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16663</xdr:rowOff>
    </xdr:from>
    <xdr:to>
      <xdr:col>41</xdr:col>
      <xdr:colOff>101600</xdr:colOff>
      <xdr:row>96</xdr:row>
      <xdr:rowOff>118263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109390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70041</xdr:rowOff>
    </xdr:from>
    <xdr:to>
      <xdr:col>36</xdr:col>
      <xdr:colOff>165100</xdr:colOff>
      <xdr:row>97</xdr:row>
      <xdr:rowOff>191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162768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77434</xdr:rowOff>
    </xdr:from>
    <xdr:to>
      <xdr:col>85</xdr:col>
      <xdr:colOff>127000</xdr:colOff>
      <xdr:row>35</xdr:row>
      <xdr:rowOff>63827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06734"/>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63827</xdr:rowOff>
    </xdr:from>
    <xdr:to>
      <xdr:col>81</xdr:col>
      <xdr:colOff>50800</xdr:colOff>
      <xdr:row>36</xdr:row>
      <xdr:rowOff>81679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64577"/>
          <a:ext cx="889000" cy="18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140789</xdr:rowOff>
    </xdr:from>
    <xdr:to>
      <xdr:col>76</xdr:col>
      <xdr:colOff>114300</xdr:colOff>
      <xdr:row>36</xdr:row>
      <xdr:rowOff>81679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41539"/>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110635</xdr:rowOff>
    </xdr:from>
    <xdr:to>
      <xdr:col>71</xdr:col>
      <xdr:colOff>177800</xdr:colOff>
      <xdr:row>35</xdr:row>
      <xdr:rowOff>140789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11385"/>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26634</xdr:rowOff>
    </xdr:from>
    <xdr:to>
      <xdr:col>85</xdr:col>
      <xdr:colOff>177800</xdr:colOff>
      <xdr:row>34</xdr:row>
      <xdr:rowOff>128234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49511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13027</xdr:rowOff>
    </xdr:from>
    <xdr:to>
      <xdr:col>81</xdr:col>
      <xdr:colOff>101600</xdr:colOff>
      <xdr:row>35</xdr:row>
      <xdr:rowOff>114627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131154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30879</xdr:rowOff>
    </xdr:from>
    <xdr:to>
      <xdr:col>76</xdr:col>
      <xdr:colOff>165100</xdr:colOff>
      <xdr:row>36</xdr:row>
      <xdr:rowOff>132479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149006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89989</xdr:rowOff>
    </xdr:from>
    <xdr:to>
      <xdr:col>72</xdr:col>
      <xdr:colOff>38100</xdr:colOff>
      <xdr:row>36</xdr:row>
      <xdr:rowOff>20139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36666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59835</xdr:rowOff>
    </xdr:from>
    <xdr:to>
      <xdr:col>67</xdr:col>
      <xdr:colOff>101600</xdr:colOff>
      <xdr:row>35</xdr:row>
      <xdr:rowOff>161435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6512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16142</xdr:rowOff>
    </xdr:from>
    <xdr:to>
      <xdr:col>85</xdr:col>
      <xdr:colOff>127000</xdr:colOff>
      <xdr:row>54</xdr:row>
      <xdr:rowOff>113251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274442"/>
          <a:ext cx="8382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18519</xdr:rowOff>
    </xdr:from>
    <xdr:to>
      <xdr:col>81</xdr:col>
      <xdr:colOff>50800</xdr:colOff>
      <xdr:row>54</xdr:row>
      <xdr:rowOff>16142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105369"/>
          <a:ext cx="889000" cy="16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18519</xdr:rowOff>
    </xdr:from>
    <xdr:to>
      <xdr:col>76</xdr:col>
      <xdr:colOff>114300</xdr:colOff>
      <xdr:row>54</xdr:row>
      <xdr:rowOff>31046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105369"/>
          <a:ext cx="8890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31046</xdr:rowOff>
    </xdr:from>
    <xdr:to>
      <xdr:col>71</xdr:col>
      <xdr:colOff>177800</xdr:colOff>
      <xdr:row>54</xdr:row>
      <xdr:rowOff>91648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289346"/>
          <a:ext cx="8890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62451</xdr:rowOff>
    </xdr:from>
    <xdr:to>
      <xdr:col>85</xdr:col>
      <xdr:colOff>177800</xdr:colOff>
      <xdr:row>54</xdr:row>
      <xdr:rowOff>164051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85328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136792</xdr:rowOff>
    </xdr:from>
    <xdr:to>
      <xdr:col>81</xdr:col>
      <xdr:colOff>101600</xdr:colOff>
      <xdr:row>54</xdr:row>
      <xdr:rowOff>66942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83469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139169</xdr:rowOff>
    </xdr:from>
    <xdr:to>
      <xdr:col>76</xdr:col>
      <xdr:colOff>165100</xdr:colOff>
      <xdr:row>53</xdr:row>
      <xdr:rowOff>69319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85846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151696</xdr:rowOff>
    </xdr:from>
    <xdr:to>
      <xdr:col>72</xdr:col>
      <xdr:colOff>38100</xdr:colOff>
      <xdr:row>54</xdr:row>
      <xdr:rowOff>81846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2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40848</xdr:rowOff>
    </xdr:from>
    <xdr:to>
      <xdr:col>67</xdr:col>
      <xdr:colOff>101600</xdr:colOff>
      <xdr:row>54</xdr:row>
      <xdr:rowOff>142448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158975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35153</xdr:rowOff>
    </xdr:from>
    <xdr:to>
      <xdr:col>85</xdr:col>
      <xdr:colOff>127000</xdr:colOff>
      <xdr:row>79</xdr:row>
      <xdr:rowOff>40106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7970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11607</xdr:rowOff>
    </xdr:from>
    <xdr:to>
      <xdr:col>81</xdr:col>
      <xdr:colOff>50800</xdr:colOff>
      <xdr:row>79</xdr:row>
      <xdr:rowOff>40106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6157"/>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125298</xdr:rowOff>
    </xdr:from>
    <xdr:to>
      <xdr:col>76</xdr:col>
      <xdr:colOff>114300</xdr:colOff>
      <xdr:row>79</xdr:row>
      <xdr:rowOff>11607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98398"/>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120878</xdr:rowOff>
    </xdr:from>
    <xdr:to>
      <xdr:col>71</xdr:col>
      <xdr:colOff>177800</xdr:colOff>
      <xdr:row>78</xdr:row>
      <xdr:rowOff>125298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9397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155803</xdr:rowOff>
    </xdr:from>
    <xdr:to>
      <xdr:col>85</xdr:col>
      <xdr:colOff>177800</xdr:colOff>
      <xdr:row>79</xdr:row>
      <xdr:rowOff>85953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70730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160756</xdr:rowOff>
    </xdr:from>
    <xdr:to>
      <xdr:col>81</xdr:col>
      <xdr:colOff>101600</xdr:colOff>
      <xdr:row>79</xdr:row>
      <xdr:rowOff>90906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82033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26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132257</xdr:rowOff>
    </xdr:from>
    <xdr:to>
      <xdr:col>76</xdr:col>
      <xdr:colOff>165100</xdr:colOff>
      <xdr:row>79</xdr:row>
      <xdr:rowOff>62407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53534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9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74498</xdr:rowOff>
    </xdr:from>
    <xdr:to>
      <xdr:col>72</xdr:col>
      <xdr:colOff>38100</xdr:colOff>
      <xdr:row>79</xdr:row>
      <xdr:rowOff>4648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167225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4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70078</xdr:rowOff>
    </xdr:from>
    <xdr:to>
      <xdr:col>67</xdr:col>
      <xdr:colOff>101600</xdr:colOff>
      <xdr:row>79</xdr:row>
      <xdr:rowOff>228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162805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143729</xdr:rowOff>
    </xdr:from>
    <xdr:to>
      <xdr:col>85</xdr:col>
      <xdr:colOff>127000</xdr:colOff>
      <xdr:row>94</xdr:row>
      <xdr:rowOff>23857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088579"/>
          <a:ext cx="838200" cy="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23857</xdr:rowOff>
    </xdr:from>
    <xdr:to>
      <xdr:col>81</xdr:col>
      <xdr:colOff>50800</xdr:colOff>
      <xdr:row>94</xdr:row>
      <xdr:rowOff>96152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40157"/>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48203</xdr:rowOff>
    </xdr:from>
    <xdr:to>
      <xdr:col>76</xdr:col>
      <xdr:colOff>114300</xdr:colOff>
      <xdr:row>94</xdr:row>
      <xdr:rowOff>96152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164503"/>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48203</xdr:rowOff>
    </xdr:from>
    <xdr:to>
      <xdr:col>71</xdr:col>
      <xdr:colOff>177800</xdr:colOff>
      <xdr:row>94</xdr:row>
      <xdr:rowOff>62719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164503"/>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92929</xdr:rowOff>
    </xdr:from>
    <xdr:to>
      <xdr:col>85</xdr:col>
      <xdr:colOff>177800</xdr:colOff>
      <xdr:row>94</xdr:row>
      <xdr:rowOff>23079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115806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88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144507</xdr:rowOff>
    </xdr:from>
    <xdr:to>
      <xdr:col>81</xdr:col>
      <xdr:colOff>101600</xdr:colOff>
      <xdr:row>94</xdr:row>
      <xdr:rowOff>74657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91184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45352</xdr:rowOff>
    </xdr:from>
    <xdr:to>
      <xdr:col>76</xdr:col>
      <xdr:colOff>165100</xdr:colOff>
      <xdr:row>94</xdr:row>
      <xdr:rowOff>146952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163479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168853</xdr:rowOff>
    </xdr:from>
    <xdr:to>
      <xdr:col>72</xdr:col>
      <xdr:colOff>38100</xdr:colOff>
      <xdr:row>94</xdr:row>
      <xdr:rowOff>99003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115530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11919</xdr:rowOff>
    </xdr:from>
    <xdr:to>
      <xdr:col>67</xdr:col>
      <xdr:colOff>101600</xdr:colOff>
      <xdr:row>94</xdr:row>
      <xdr:rowOff>113519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130046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436,712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もっとも比重を占めている民生費は一人当たり</a:t>
          </a:r>
          <a:r>
            <a:rPr kumimoji="1" lang="en-US" altLang="ja-JP" sz="1100">
              <a:solidFill>
                <a:schemeClr val="dk1"/>
              </a:solidFill>
              <a:effectLst/>
              <a:latin typeface="+mn-lt"/>
              <a:ea typeface="+mn-ea"/>
              <a:cs typeface="+mn-cs"/>
            </a:rPr>
            <a:t>182,129</a:t>
          </a:r>
          <a:r>
            <a:rPr kumimoji="1" lang="ja-JP" altLang="ja-JP" sz="1100">
              <a:solidFill>
                <a:schemeClr val="dk1"/>
              </a:solidFill>
              <a:effectLst/>
              <a:latin typeface="+mn-lt"/>
              <a:ea typeface="+mn-ea"/>
              <a:cs typeface="+mn-cs"/>
            </a:rPr>
            <a:t>円で、前年度に比べ</a:t>
          </a:r>
          <a:r>
            <a:rPr kumimoji="1" lang="en-US" altLang="ja-JP" sz="1100">
              <a:solidFill>
                <a:schemeClr val="dk1"/>
              </a:solidFill>
              <a:effectLst/>
              <a:latin typeface="+mn-lt"/>
              <a:ea typeface="+mn-ea"/>
              <a:cs typeface="+mn-cs"/>
            </a:rPr>
            <a:t>9,207</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生活保護扶助費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などにより民生費全体が前年度に比べ</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総務費は、一人当たり</a:t>
          </a:r>
          <a:r>
            <a:rPr kumimoji="1" lang="en-US" altLang="ja-JP" sz="1100">
              <a:solidFill>
                <a:schemeClr val="dk1"/>
              </a:solidFill>
              <a:effectLst/>
              <a:latin typeface="+mn-lt"/>
              <a:ea typeface="+mn-ea"/>
              <a:cs typeface="+mn-cs"/>
            </a:rPr>
            <a:t>38,148</a:t>
          </a:r>
          <a:r>
            <a:rPr kumimoji="1" lang="ja-JP" altLang="ja-JP" sz="1100">
              <a:solidFill>
                <a:schemeClr val="dk1"/>
              </a:solidFill>
              <a:effectLst/>
              <a:latin typeface="+mn-lt"/>
              <a:ea typeface="+mn-ea"/>
              <a:cs typeface="+mn-cs"/>
            </a:rPr>
            <a:t>円で前年度に比べて</a:t>
          </a:r>
          <a:r>
            <a:rPr kumimoji="1" lang="en-US" altLang="ja-JP" sz="1100">
              <a:solidFill>
                <a:schemeClr val="dk1"/>
              </a:solidFill>
              <a:effectLst/>
              <a:latin typeface="+mn-lt"/>
              <a:ea typeface="+mn-ea"/>
              <a:cs typeface="+mn-cs"/>
            </a:rPr>
            <a:t>5,078</a:t>
          </a:r>
          <a:r>
            <a:rPr kumimoji="1" lang="ja-JP" altLang="ja-JP" sz="1100">
              <a:solidFill>
                <a:schemeClr val="dk1"/>
              </a:solidFill>
              <a:effectLst/>
              <a:latin typeface="+mn-lt"/>
              <a:ea typeface="+mn-ea"/>
              <a:cs typeface="+mn-cs"/>
            </a:rPr>
            <a:t>円減少した。これは、</a:t>
          </a:r>
          <a:r>
            <a:rPr kumimoji="1" lang="ja-JP" altLang="en-US" sz="1100">
              <a:solidFill>
                <a:schemeClr val="dk1"/>
              </a:solidFill>
              <a:effectLst/>
              <a:latin typeface="+mn-lt"/>
              <a:ea typeface="+mn-ea"/>
              <a:cs typeface="+mn-cs"/>
            </a:rPr>
            <a:t>新型コロナウイルス感染症緊急対策基金運用事業</a:t>
          </a:r>
          <a:r>
            <a:rPr kumimoji="1" lang="ja-JP" altLang="ja-JP" sz="1100">
              <a:solidFill>
                <a:schemeClr val="dk1"/>
              </a:solidFill>
              <a:effectLst/>
              <a:latin typeface="+mn-lt"/>
              <a:ea typeface="+mn-ea"/>
              <a:cs typeface="+mn-cs"/>
            </a:rPr>
            <a:t>の減（▲</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億円）などによるものである。</a:t>
          </a:r>
          <a:endParaRPr lang="ja-JP" altLang="ja-JP" sz="1400">
            <a:effectLst/>
          </a:endParaRPr>
        </a:p>
        <a:p>
          <a:r>
            <a:rPr kumimoji="1" lang="ja-JP" altLang="ja-JP" sz="1100">
              <a:solidFill>
                <a:schemeClr val="dk1"/>
              </a:solidFill>
              <a:effectLst/>
              <a:latin typeface="+mn-lt"/>
              <a:ea typeface="+mn-ea"/>
              <a:cs typeface="+mn-cs"/>
            </a:rPr>
            <a:t>　衛生費は、一人当たり</a:t>
          </a:r>
          <a:r>
            <a:rPr kumimoji="1" lang="en-US" altLang="ja-JP" sz="1100">
              <a:solidFill>
                <a:schemeClr val="dk1"/>
              </a:solidFill>
              <a:effectLst/>
              <a:latin typeface="+mn-lt"/>
              <a:ea typeface="+mn-ea"/>
              <a:cs typeface="+mn-cs"/>
            </a:rPr>
            <a:t>44,326</a:t>
          </a:r>
          <a:r>
            <a:rPr kumimoji="1" lang="ja-JP" altLang="ja-JP" sz="1100">
              <a:solidFill>
                <a:schemeClr val="dk1"/>
              </a:solidFill>
              <a:effectLst/>
              <a:latin typeface="+mn-lt"/>
              <a:ea typeface="+mn-ea"/>
              <a:cs typeface="+mn-cs"/>
            </a:rPr>
            <a:t>円で前年度に比べ</a:t>
          </a:r>
          <a:r>
            <a:rPr kumimoji="1" lang="en-US" altLang="ja-JP" sz="1100">
              <a:solidFill>
                <a:schemeClr val="dk1"/>
              </a:solidFill>
              <a:effectLst/>
              <a:latin typeface="+mn-lt"/>
              <a:ea typeface="+mn-ea"/>
              <a:cs typeface="+mn-cs"/>
            </a:rPr>
            <a:t>10,994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コロナ予防接種事業の減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45.8</a:t>
          </a:r>
          <a:r>
            <a:rPr kumimoji="1" lang="ja-JP" altLang="ja-JP" sz="1100">
              <a:solidFill>
                <a:schemeClr val="dk1"/>
              </a:solidFill>
              <a:effectLst/>
              <a:latin typeface="+mn-lt"/>
              <a:ea typeface="+mn-ea"/>
              <a:cs typeface="+mn-cs"/>
            </a:rPr>
            <a:t>億円）などにより衛生費全体が前年度に比べ</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教育費は、一人当たり</a:t>
          </a:r>
          <a:r>
            <a:rPr kumimoji="1" lang="en-US" altLang="ja-JP" sz="1100">
              <a:solidFill>
                <a:schemeClr val="dk1"/>
              </a:solidFill>
              <a:effectLst/>
              <a:latin typeface="+mn-lt"/>
              <a:ea typeface="+mn-ea"/>
              <a:cs typeface="+mn-cs"/>
            </a:rPr>
            <a:t>51,157</a:t>
          </a:r>
          <a:r>
            <a:rPr kumimoji="1" lang="ja-JP" altLang="ja-JP" sz="1100">
              <a:solidFill>
                <a:schemeClr val="dk1"/>
              </a:solidFill>
              <a:effectLst/>
              <a:latin typeface="+mn-lt"/>
              <a:ea typeface="+mn-ea"/>
              <a:cs typeface="+mn-cs"/>
            </a:rPr>
            <a:t>円で、前年度に比べ</a:t>
          </a:r>
          <a:r>
            <a:rPr kumimoji="1" lang="en-US" altLang="ja-JP" sz="1100">
              <a:solidFill>
                <a:schemeClr val="dk1"/>
              </a:solidFill>
              <a:effectLst/>
              <a:latin typeface="+mn-lt"/>
              <a:ea typeface="+mn-ea"/>
              <a:cs typeface="+mn-cs"/>
            </a:rPr>
            <a:t>4,248</a:t>
          </a:r>
          <a:r>
            <a:rPr kumimoji="1" lang="ja-JP" altLang="ja-JP" sz="1100">
              <a:solidFill>
                <a:schemeClr val="dk1"/>
              </a:solidFill>
              <a:effectLst/>
              <a:latin typeface="+mn-lt"/>
              <a:ea typeface="+mn-ea"/>
              <a:cs typeface="+mn-cs"/>
            </a:rPr>
            <a:t>円減少した。これは、</a:t>
          </a:r>
          <a:r>
            <a:rPr kumimoji="1" lang="ja-JP" altLang="en-US" sz="1100">
              <a:solidFill>
                <a:schemeClr val="dk1"/>
              </a:solidFill>
              <a:effectLst/>
              <a:latin typeface="+mn-lt"/>
              <a:ea typeface="+mn-ea"/>
              <a:cs typeface="+mn-cs"/>
            </a:rPr>
            <a:t>久里浜１丁目公園グラウンド整備事業の減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億円）などにより教育費全体が</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億円減少したためである。</a:t>
          </a:r>
          <a:endParaRPr lang="ja-JP" altLang="ja-JP" sz="1400">
            <a:effectLst/>
          </a:endParaRPr>
        </a:p>
        <a:p>
          <a:r>
            <a:rPr kumimoji="1" lang="ja-JP" altLang="ja-JP" sz="1100">
              <a:solidFill>
                <a:schemeClr val="dk1"/>
              </a:solidFill>
              <a:effectLst/>
              <a:latin typeface="+mn-lt"/>
              <a:ea typeface="+mn-ea"/>
              <a:cs typeface="+mn-cs"/>
            </a:rPr>
            <a:t>　社会保障費の増による民生費の増加や老朽化した施設の更新による工事費の増は今後も想定されるため、事業の見直しなどによる歳出の適正化と財源の獲得に取り組むことで、健全な財政運営に努める。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令和</a:t>
          </a:r>
          <a:r>
            <a:rPr lang="ja-JP" altLang="en-US" sz="1200" b="0" i="0">
              <a:solidFill>
                <a:schemeClr val="dk1"/>
              </a:solidFill>
              <a:effectLst/>
              <a:latin typeface="+mn-lt"/>
              <a:ea typeface="+mn-ea"/>
              <a:cs typeface="+mn-cs"/>
            </a:rPr>
            <a:t>５</a:t>
          </a:r>
          <a:r>
            <a:rPr lang="ja-JP" altLang="ja-JP" sz="1200" b="0" i="0">
              <a:solidFill>
                <a:schemeClr val="dk1"/>
              </a:solidFill>
              <a:effectLst/>
              <a:latin typeface="+mn-lt"/>
              <a:ea typeface="+mn-ea"/>
              <a:cs typeface="+mn-cs"/>
            </a:rPr>
            <a:t>年度は財政調整基金の取崩額が</a:t>
          </a:r>
          <a:r>
            <a:rPr lang="en-US" altLang="ja-JP" sz="1200" b="0" i="0">
              <a:solidFill>
                <a:schemeClr val="dk1"/>
              </a:solidFill>
              <a:effectLst/>
              <a:latin typeface="+mn-lt"/>
              <a:ea typeface="+mn-ea"/>
              <a:cs typeface="+mn-cs"/>
            </a:rPr>
            <a:t>28.2</a:t>
          </a:r>
          <a:r>
            <a:rPr lang="ja-JP" altLang="ja-JP" sz="1200" b="0" i="0">
              <a:solidFill>
                <a:schemeClr val="dk1"/>
              </a:solidFill>
              <a:effectLst/>
              <a:latin typeface="+mn-lt"/>
              <a:ea typeface="+mn-ea"/>
              <a:cs typeface="+mn-cs"/>
            </a:rPr>
            <a:t>億円、積立額が</a:t>
          </a:r>
          <a:r>
            <a:rPr lang="en-US" altLang="ja-JP" sz="1200" b="0" i="0">
              <a:solidFill>
                <a:schemeClr val="dk1"/>
              </a:solidFill>
              <a:effectLst/>
              <a:latin typeface="+mn-lt"/>
              <a:ea typeface="+mn-ea"/>
              <a:cs typeface="+mn-cs"/>
            </a:rPr>
            <a:t>34.5</a:t>
          </a:r>
          <a:r>
            <a:rPr lang="ja-JP" altLang="ja-JP" sz="1200" b="0" i="0">
              <a:solidFill>
                <a:schemeClr val="dk1"/>
              </a:solidFill>
              <a:effectLst/>
              <a:latin typeface="+mn-lt"/>
              <a:ea typeface="+mn-ea"/>
              <a:cs typeface="+mn-cs"/>
            </a:rPr>
            <a:t>億円となったため、基金残高は</a:t>
          </a:r>
          <a:r>
            <a:rPr lang="en-US" altLang="ja-JP" sz="1200" b="0" i="0">
              <a:solidFill>
                <a:schemeClr val="dk1"/>
              </a:solidFill>
              <a:effectLst/>
              <a:latin typeface="+mn-lt"/>
              <a:ea typeface="+mn-ea"/>
              <a:cs typeface="+mn-cs"/>
            </a:rPr>
            <a:t>6.3</a:t>
          </a:r>
          <a:r>
            <a:rPr lang="ja-JP" altLang="ja-JP" sz="1200" b="0" i="0">
              <a:solidFill>
                <a:schemeClr val="dk1"/>
              </a:solidFill>
              <a:effectLst/>
              <a:latin typeface="+mn-lt"/>
              <a:ea typeface="+mn-ea"/>
              <a:cs typeface="+mn-cs"/>
            </a:rPr>
            <a:t>億円増加し標準財政規模比で</a:t>
          </a:r>
          <a:r>
            <a:rPr lang="en-US" altLang="ja-JP" sz="1200" b="0" i="0">
              <a:solidFill>
                <a:schemeClr val="dk1"/>
              </a:solidFill>
              <a:effectLst/>
              <a:latin typeface="+mn-lt"/>
              <a:ea typeface="+mn-ea"/>
              <a:cs typeface="+mn-cs"/>
            </a:rPr>
            <a:t>0.6</a:t>
          </a:r>
          <a:r>
            <a:rPr lang="ja-JP" altLang="ja-JP" sz="1200" b="0" i="0">
              <a:solidFill>
                <a:schemeClr val="dk1"/>
              </a:solidFill>
              <a:effectLst/>
              <a:latin typeface="+mn-lt"/>
              <a:ea typeface="+mn-ea"/>
              <a:cs typeface="+mn-cs"/>
            </a:rPr>
            <a:t>％増加している。</a:t>
          </a:r>
          <a:endParaRPr lang="ja-JP" altLang="ja-JP" sz="1600">
            <a:effectLst/>
          </a:endParaRPr>
        </a:p>
        <a:p>
          <a:r>
            <a:rPr kumimoji="1" lang="ja-JP" altLang="ja-JP" sz="1200">
              <a:solidFill>
                <a:schemeClr val="dk1"/>
              </a:solidFill>
              <a:effectLst/>
              <a:latin typeface="+mn-lt"/>
              <a:ea typeface="+mn-ea"/>
              <a:cs typeface="+mn-cs"/>
            </a:rPr>
            <a:t>　また、実質収支は</a:t>
          </a:r>
          <a:r>
            <a:rPr kumimoji="1" lang="en-US" altLang="ja-JP" sz="1200">
              <a:solidFill>
                <a:schemeClr val="dk1"/>
              </a:solidFill>
              <a:effectLst/>
              <a:latin typeface="+mn-lt"/>
              <a:ea typeface="+mn-ea"/>
              <a:cs typeface="+mn-cs"/>
            </a:rPr>
            <a:t>50.8</a:t>
          </a:r>
          <a:r>
            <a:rPr kumimoji="1" lang="ja-JP" altLang="ja-JP" sz="1200">
              <a:solidFill>
                <a:schemeClr val="dk1"/>
              </a:solidFill>
              <a:effectLst/>
              <a:latin typeface="+mn-lt"/>
              <a:ea typeface="+mn-ea"/>
              <a:cs typeface="+mn-cs"/>
            </a:rPr>
            <a:t>億円で前年度に比べ</a:t>
          </a:r>
          <a:r>
            <a:rPr kumimoji="1" lang="en-US" altLang="ja-JP" sz="1200">
              <a:solidFill>
                <a:schemeClr val="dk1"/>
              </a:solidFill>
              <a:effectLst/>
              <a:latin typeface="+mn-lt"/>
              <a:ea typeface="+mn-ea"/>
              <a:cs typeface="+mn-cs"/>
            </a:rPr>
            <a:t>19.1</a:t>
          </a:r>
          <a:r>
            <a:rPr kumimoji="1" lang="ja-JP" altLang="ja-JP" sz="1200">
              <a:solidFill>
                <a:schemeClr val="dk1"/>
              </a:solidFill>
              <a:effectLst/>
              <a:latin typeface="+mn-lt"/>
              <a:ea typeface="+mn-ea"/>
              <a:cs typeface="+mn-cs"/>
            </a:rPr>
            <a:t>億円減少したことにより、標準財政規模比で</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％減少している。</a:t>
          </a:r>
          <a:endParaRPr lang="ja-JP" altLang="ja-JP" sz="1600">
            <a:effectLst/>
          </a:endParaRPr>
        </a:p>
        <a:p>
          <a:r>
            <a:rPr kumimoji="1" lang="ja-JP" altLang="ja-JP" sz="1200">
              <a:solidFill>
                <a:schemeClr val="dk1"/>
              </a:solidFill>
              <a:effectLst/>
              <a:latin typeface="+mn-lt"/>
              <a:ea typeface="+mn-ea"/>
              <a:cs typeface="+mn-cs"/>
            </a:rPr>
            <a:t>　今後はより一層の事業の見直しや事務の効率化、人員の見直しに努めていく必要がある。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連結黒字額の標準財政規模に対する割合は</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％となり、一般会計の</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の減少（▲</a:t>
          </a:r>
          <a:r>
            <a:rPr kumimoji="1" lang="en-US" altLang="ja-JP" sz="1100">
              <a:solidFill>
                <a:schemeClr val="dk1"/>
              </a:solidFill>
              <a:effectLst/>
              <a:latin typeface="+mn-lt"/>
              <a:ea typeface="+mn-ea"/>
              <a:cs typeface="+mn-cs"/>
            </a:rPr>
            <a:t>18.9</a:t>
          </a:r>
          <a:r>
            <a:rPr kumimoji="1" lang="ja-JP" altLang="en-US" sz="1100">
              <a:solidFill>
                <a:sysClr val="windowText" lastClr="000000"/>
              </a:solidFill>
              <a:effectLst/>
              <a:latin typeface="+mn-lt"/>
              <a:ea typeface="+mn-ea"/>
              <a:cs typeface="+mn-cs"/>
            </a:rPr>
            <a:t>億円</a:t>
          </a:r>
          <a:r>
            <a:rPr kumimoji="1" lang="ja-JP" altLang="en-US" sz="1100">
              <a:solidFill>
                <a:schemeClr val="dk1"/>
              </a:solidFill>
              <a:effectLst/>
              <a:latin typeface="+mn-lt"/>
              <a:ea typeface="+mn-ea"/>
              <a:cs typeface="+mn-cs"/>
            </a:rPr>
            <a:t>）もあり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よりも減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一般会計の黒字額は財政調整基金を取崩したことにより保たれており、持続可能な財政運営のため、今後も一層の事業の見直しや事務の効率化、人員の見直しに努めていく。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横須賀ごみ処理施設建設工事事業に係る元金償還の開始に伴う元利償還金の増（</a:t>
          </a:r>
          <a:r>
            <a:rPr kumimoji="1" lang="en-US" altLang="ja-JP" sz="1100">
              <a:solidFill>
                <a:schemeClr val="tx1"/>
              </a:solidFill>
              <a:effectLst/>
              <a:latin typeface="+mn-lt"/>
              <a:ea typeface="+mn-ea"/>
              <a:cs typeface="+mn-cs"/>
            </a:rPr>
            <a:t>+4.8</a:t>
          </a:r>
          <a:r>
            <a:rPr kumimoji="1" lang="ja-JP" altLang="ja-JP" sz="1100">
              <a:solidFill>
                <a:schemeClr val="tx1"/>
              </a:solidFill>
              <a:effectLst/>
              <a:latin typeface="+mn-lt"/>
              <a:ea typeface="+mn-ea"/>
              <a:cs typeface="+mn-cs"/>
            </a:rPr>
            <a:t>億円）</a:t>
          </a:r>
          <a:r>
            <a:rPr kumimoji="1" lang="ja-JP" altLang="en-US" sz="1100">
              <a:solidFill>
                <a:schemeClr val="tx1"/>
              </a:solidFill>
              <a:effectLst/>
              <a:latin typeface="+mn-lt"/>
              <a:ea typeface="+mn-ea"/>
              <a:cs typeface="+mn-cs"/>
            </a:rPr>
            <a:t>や、病院事業会計への繰出金の再開に伴う増（</a:t>
          </a:r>
          <a:r>
            <a:rPr kumimoji="1" lang="en-US" altLang="ja-JP" sz="1100">
              <a:solidFill>
                <a:schemeClr val="tx1"/>
              </a:solidFill>
              <a:effectLst/>
              <a:latin typeface="+mn-lt"/>
              <a:ea typeface="+mn-ea"/>
              <a:cs typeface="+mn-cs"/>
            </a:rPr>
            <a:t>+2.1</a:t>
          </a:r>
          <a:r>
            <a:rPr kumimoji="1" lang="ja-JP" altLang="en-US" sz="1100">
              <a:solidFill>
                <a:schemeClr val="tx1"/>
              </a:solidFill>
              <a:effectLst/>
              <a:latin typeface="+mn-lt"/>
              <a:ea typeface="+mn-ea"/>
              <a:cs typeface="+mn-cs"/>
            </a:rPr>
            <a:t>億円）</a:t>
          </a:r>
          <a:r>
            <a:rPr kumimoji="1" lang="ja-JP" altLang="ja-JP" sz="1100">
              <a:solidFill>
                <a:schemeClr val="tx1"/>
              </a:solidFill>
              <a:effectLst/>
              <a:latin typeface="+mn-lt"/>
              <a:ea typeface="+mn-ea"/>
              <a:cs typeface="+mn-cs"/>
            </a:rPr>
            <a:t>などにより実質公債費比率の分子は</a:t>
          </a:r>
          <a:r>
            <a:rPr kumimoji="1" lang="en-US" altLang="ja-JP" sz="1100">
              <a:solidFill>
                <a:schemeClr val="tx1"/>
              </a:solidFill>
              <a:effectLst/>
              <a:latin typeface="+mn-lt"/>
              <a:ea typeface="+mn-ea"/>
              <a:cs typeface="+mn-cs"/>
            </a:rPr>
            <a:t>7.8</a:t>
          </a:r>
          <a:r>
            <a:rPr kumimoji="1" lang="ja-JP" altLang="ja-JP" sz="1100">
              <a:solidFill>
                <a:schemeClr val="tx1"/>
              </a:solidFill>
              <a:effectLst/>
              <a:latin typeface="+mn-lt"/>
              <a:ea typeface="+mn-ea"/>
              <a:cs typeface="+mn-cs"/>
            </a:rPr>
            <a:t>億円増加している。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大規模工事の予定や施設の老朽化が進んでおり、実質公債費比率に</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注意していく。</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満期一括償還地方債の借入れはない。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病院事業会計の新病院設立による地方債残高の増（</a:t>
          </a:r>
          <a:r>
            <a:rPr kumimoji="1" lang="en-US" altLang="ja-JP" sz="1100">
              <a:solidFill>
                <a:schemeClr val="tx1"/>
              </a:solidFill>
              <a:effectLst/>
              <a:latin typeface="+mn-lt"/>
              <a:ea typeface="+mn-ea"/>
              <a:cs typeface="+mn-cs"/>
            </a:rPr>
            <a:t>+60.0</a:t>
          </a:r>
          <a:r>
            <a:rPr kumimoji="1" lang="ja-JP" altLang="en-US" sz="1100">
              <a:solidFill>
                <a:schemeClr val="tx1"/>
              </a:solidFill>
              <a:effectLst/>
              <a:latin typeface="+mn-lt"/>
              <a:ea typeface="+mn-ea"/>
              <a:cs typeface="+mn-cs"/>
            </a:rPr>
            <a:t>億円）などにより、将来負担比率の分子は前年度より</a:t>
          </a:r>
          <a:r>
            <a:rPr kumimoji="1" lang="en-US" altLang="ja-JP" sz="1100">
              <a:solidFill>
                <a:schemeClr val="tx1"/>
              </a:solidFill>
              <a:effectLst/>
              <a:latin typeface="+mn-lt"/>
              <a:ea typeface="+mn-ea"/>
              <a:cs typeface="+mn-cs"/>
            </a:rPr>
            <a:t>68.6</a:t>
          </a:r>
          <a:r>
            <a:rPr kumimoji="1" lang="ja-JP" altLang="en-US" sz="1100">
              <a:solidFill>
                <a:schemeClr val="tx1"/>
              </a:solidFill>
              <a:effectLst/>
              <a:latin typeface="+mn-lt"/>
              <a:ea typeface="+mn-ea"/>
              <a:cs typeface="+mn-cs"/>
            </a:rPr>
            <a:t>億円増加した。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大規模工事の予定や施設の老朽化も進んでいるため、将来への負担に</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注意していく。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神奈川県横須賀市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財政調整基金は、支出を決算ベースでタイトに見込んだこと等により決算剰余金が増加し、積立額が増加した。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その他特定目的基金は、新型コロナウイルス感染症緊急対策基金を令和５年度末をもって廃止したため、基金全体では前年度に比べて年度末残高が</a:t>
          </a:r>
          <a:r>
            <a:rPr kumimoji="1" lang="en-US" altLang="ja-JP" sz="1100">
              <a:solidFill>
                <a:schemeClr val="tx1"/>
              </a:solidFill>
              <a:effectLst/>
              <a:latin typeface="+mn-lt"/>
              <a:ea typeface="+mn-ea"/>
              <a:cs typeface="+mn-cs"/>
            </a:rPr>
            <a:t>8.3</a:t>
          </a:r>
          <a:r>
            <a:rPr kumimoji="1" lang="ja-JP" altLang="ja-JP" sz="1100">
              <a:solidFill>
                <a:schemeClr val="tx1"/>
              </a:solidFill>
              <a:effectLst/>
              <a:latin typeface="+mn-lt"/>
              <a:ea typeface="+mn-ea"/>
              <a:cs typeface="+mn-cs"/>
            </a:rPr>
            <a:t>億円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減少した。</a:t>
          </a:r>
          <a:endParaRPr kumimoji="1" lang="en-US" altLang="ja-JP" sz="1100">
            <a:solidFill>
              <a:schemeClr val="tx1"/>
            </a:solidFill>
            <a:effectLst/>
            <a:latin typeface="+mn-lt"/>
            <a:ea typeface="+mn-ea"/>
            <a:cs typeface="+mn-cs"/>
          </a:endParaRPr>
        </a:p>
        <a:p>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財政調整基金については、今後の財政収支を見通し、行財政改革の推進により事業の見直しや経費の削減、収入の増加を図るなどして残高の確保に努めていく。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　　その他特定目的基金については、「会計管理者所管会計及び基金の資金管理運用基準」に基づき、適切に運用していく。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公園墓地基金：公園墓地を整備するための必要な費用に充当</a:t>
          </a:r>
          <a:endParaRPr lang="ja-JP" altLang="ja-JP" sz="1400">
            <a:effectLst/>
          </a:endParaRPr>
        </a:p>
        <a:p>
          <a:r>
            <a:rPr kumimoji="1" lang="ja-JP" altLang="ja-JP" sz="1100">
              <a:solidFill>
                <a:schemeClr val="dk1"/>
              </a:solidFill>
              <a:effectLst/>
              <a:latin typeface="+mn-lt"/>
              <a:ea typeface="+mn-ea"/>
              <a:cs typeface="+mn-cs"/>
            </a:rPr>
            <a:t>　再編関連特別事業基金：駐留軍等の再編の円滑な実施に関する特別措置法施行令</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年政令第</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条に掲げる</a:t>
          </a:r>
          <a:endParaRPr lang="ja-JP" altLang="ja-JP" sz="1400">
            <a:effectLst/>
          </a:endParaRPr>
        </a:p>
        <a:p>
          <a:r>
            <a:rPr kumimoji="1" lang="ja-JP" altLang="ja-JP" sz="1100">
              <a:solidFill>
                <a:schemeClr val="dk1"/>
              </a:solidFill>
              <a:effectLst/>
              <a:latin typeface="+mn-lt"/>
              <a:ea typeface="+mn-ea"/>
              <a:cs typeface="+mn-cs"/>
            </a:rPr>
            <a:t>　　　　　　　　　　　　再編関連特別事業を実施するための必要な費用に充当</a:t>
          </a:r>
          <a:endParaRPr lang="ja-JP" altLang="ja-JP" sz="1400">
            <a:effectLst/>
          </a:endParaRPr>
        </a:p>
        <a:p>
          <a:r>
            <a:rPr kumimoji="1" lang="ja-JP" altLang="ja-JP" sz="1100">
              <a:solidFill>
                <a:schemeClr val="dk1"/>
              </a:solidFill>
              <a:effectLst/>
              <a:latin typeface="+mn-lt"/>
              <a:ea typeface="+mn-ea"/>
              <a:cs typeface="+mn-cs"/>
            </a:rPr>
            <a:t>　万代基金：万代トミ氏からの寄付資金を同氏からの寄付施設並びに学校及び教育機関の施設の整備及び運営のための必要な費　　　</a:t>
          </a:r>
          <a:endParaRPr lang="ja-JP" altLang="ja-JP" sz="1400">
            <a:effectLst/>
          </a:endParaRPr>
        </a:p>
        <a:p>
          <a:r>
            <a:rPr kumimoji="1" lang="ja-JP" altLang="ja-JP" sz="1100">
              <a:solidFill>
                <a:schemeClr val="dk1"/>
              </a:solidFill>
              <a:effectLst/>
              <a:latin typeface="+mn-lt"/>
              <a:ea typeface="+mn-ea"/>
              <a:cs typeface="+mn-cs"/>
            </a:rPr>
            <a:t>　　　　　　用に充当</a:t>
          </a:r>
          <a:endParaRPr lang="ja-JP" altLang="ja-JP" sz="1400">
            <a:effectLst/>
          </a:endParaRPr>
        </a:p>
        <a:p>
          <a:r>
            <a:rPr kumimoji="1" lang="ja-JP" altLang="ja-JP" sz="1100">
              <a:solidFill>
                <a:schemeClr val="dk1"/>
              </a:solidFill>
              <a:effectLst/>
              <a:latin typeface="+mn-lt"/>
              <a:ea typeface="+mn-ea"/>
              <a:cs typeface="+mn-cs"/>
            </a:rPr>
            <a:t>　みどりの基金：緑化を推進し、みどりの保全に資するための必要な費用に充当</a:t>
          </a:r>
          <a:endParaRPr lang="ja-JP" altLang="ja-JP" sz="1400">
            <a:effectLst/>
          </a:endParaRPr>
        </a:p>
        <a:p>
          <a:r>
            <a:rPr kumimoji="1" lang="ja-JP" altLang="ja-JP" sz="1100">
              <a:solidFill>
                <a:schemeClr val="dk1"/>
              </a:solidFill>
              <a:effectLst/>
              <a:latin typeface="+mn-lt"/>
              <a:ea typeface="+mn-ea"/>
              <a:cs typeface="+mn-cs"/>
            </a:rPr>
            <a:t>　猿島基金：猿島公園を維持管理するために必要な費用に充当</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新型コロナウイルス感染症緊急対策基金を令和５年度末をもって廃止したことによる減（△</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公園墓地基金については、公園墓地の新規募集による使用料の増加による積立金の増加（</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再編関連特別事業基金については、再編交付金の交付が令和４年度をもって満了となったことによる積立額の減少（△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「会計管理者所管会計及び基金の資金管理運用基準」に基づき、適切に運用していく。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tx1"/>
              </a:solidFill>
              <a:effectLst/>
              <a:latin typeface="+mn-lt"/>
              <a:ea typeface="+mn-ea"/>
              <a:cs typeface="+mn-cs"/>
            </a:rPr>
            <a:t>令和５年度の取崩が</a:t>
          </a:r>
          <a:r>
            <a:rPr kumimoji="1" lang="en-US" altLang="ja-JP" sz="1100" baseline="0">
              <a:solidFill>
                <a:schemeClr val="tx1"/>
              </a:solidFill>
              <a:effectLst/>
              <a:latin typeface="+mn-lt"/>
              <a:ea typeface="+mn-ea"/>
              <a:cs typeface="+mn-cs"/>
            </a:rPr>
            <a:t>28.2</a:t>
          </a:r>
          <a:r>
            <a:rPr kumimoji="1" lang="ja-JP" altLang="ja-JP" sz="1100" baseline="0">
              <a:solidFill>
                <a:schemeClr val="tx1"/>
              </a:solidFill>
              <a:effectLst/>
              <a:latin typeface="+mn-lt"/>
              <a:ea typeface="+mn-ea"/>
              <a:cs typeface="+mn-cs"/>
            </a:rPr>
            <a:t>億円、積立が</a:t>
          </a:r>
          <a:r>
            <a:rPr kumimoji="1" lang="en-US" altLang="ja-JP" sz="1100" baseline="0">
              <a:solidFill>
                <a:schemeClr val="tx1"/>
              </a:solidFill>
              <a:effectLst/>
              <a:latin typeface="+mn-lt"/>
              <a:ea typeface="+mn-ea"/>
              <a:cs typeface="+mn-cs"/>
            </a:rPr>
            <a:t>34.5</a:t>
          </a:r>
          <a:r>
            <a:rPr kumimoji="1" lang="ja-JP" altLang="ja-JP" sz="1100" baseline="0">
              <a:solidFill>
                <a:schemeClr val="tx1"/>
              </a:solidFill>
              <a:effectLst/>
              <a:latin typeface="+mn-lt"/>
              <a:ea typeface="+mn-ea"/>
              <a:cs typeface="+mn-cs"/>
            </a:rPr>
            <a:t>億円となり、前年度に比べ</a:t>
          </a:r>
          <a:r>
            <a:rPr kumimoji="1" lang="en-US" altLang="ja-JP" sz="1100" baseline="0">
              <a:solidFill>
                <a:schemeClr val="tx1"/>
              </a:solidFill>
              <a:effectLst/>
              <a:latin typeface="+mn-lt"/>
              <a:ea typeface="+mn-ea"/>
              <a:cs typeface="+mn-cs"/>
            </a:rPr>
            <a:t>6.3</a:t>
          </a:r>
          <a:r>
            <a:rPr kumimoji="1" lang="ja-JP" altLang="ja-JP" sz="1100" baseline="0">
              <a:solidFill>
                <a:schemeClr val="tx1"/>
              </a:solidFill>
              <a:effectLst/>
              <a:latin typeface="+mn-lt"/>
              <a:ea typeface="+mn-ea"/>
              <a:cs typeface="+mn-cs"/>
            </a:rPr>
            <a:t>億円増加した。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今後の財政収支を見通し、行財政改革の推進により事業の見直しや経費の削減、収入の増加を図るなどして残高の確保に努めていく。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運用益により</a:t>
          </a:r>
          <a:r>
            <a:rPr kumimoji="1" lang="en-US" altLang="ja-JP" sz="1100">
              <a:solidFill>
                <a:schemeClr val="tx1"/>
              </a:solidFill>
              <a:effectLst/>
              <a:latin typeface="+mn-lt"/>
              <a:ea typeface="+mn-ea"/>
              <a:cs typeface="+mn-cs"/>
            </a:rPr>
            <a:t>2,489</a:t>
          </a:r>
          <a:r>
            <a:rPr kumimoji="1" lang="ja-JP" altLang="ja-JP" sz="1100">
              <a:solidFill>
                <a:schemeClr val="tx1"/>
              </a:solidFill>
              <a:effectLst/>
              <a:latin typeface="+mn-lt"/>
              <a:ea typeface="+mn-ea"/>
              <a:cs typeface="+mn-cs"/>
            </a:rPr>
            <a:t>千円増加した。</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当面は令和３年度に発行した臨時財政対策債の償還財源として、適切に管理・運用していく。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172996986</v>
      </c>
      <c r="BO4" s="449"/>
      <c r="BP4" s="449"/>
      <c r="BQ4" s="449"/>
      <c r="BR4" s="449"/>
      <c r="BS4" s="449"/>
      <c r="BT4" s="449"/>
      <c r="BU4" s="450"/>
      <c r="BV4" s="448">
        <v>180787447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8.1999999999999993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167473655</v>
      </c>
      <c r="BO5" s="420"/>
      <c r="BP5" s="420"/>
      <c r="BQ5" s="420"/>
      <c r="BR5" s="420"/>
      <c r="BS5" s="420"/>
      <c r="BT5" s="420"/>
      <c r="BU5" s="421"/>
      <c r="BV5" s="419">
        <v>173275811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99.9</v>
      </c>
      <c r="CU5" s="417"/>
      <c r="CV5" s="417"/>
      <c r="CW5" s="417"/>
      <c r="CX5" s="417"/>
      <c r="CY5" s="417"/>
      <c r="CZ5" s="417"/>
      <c r="DA5" s="418"/>
      <c r="DB5" s="416">
        <v>99.1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5523331</v>
      </c>
      <c r="BO6" s="420"/>
      <c r="BP6" s="420"/>
      <c r="BQ6" s="420"/>
      <c r="BR6" s="420"/>
      <c r="BS6" s="420"/>
      <c r="BT6" s="420"/>
      <c r="BU6" s="421"/>
      <c r="BV6" s="419">
        <v>7511636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102.5</v>
      </c>
      <c r="CU6" s="563"/>
      <c r="CV6" s="563"/>
      <c r="CW6" s="563"/>
      <c r="CX6" s="563"/>
      <c r="CY6" s="563"/>
      <c r="CZ6" s="563"/>
      <c r="DA6" s="564"/>
      <c r="DB6" s="562">
        <v>103.5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445803</v>
      </c>
      <c r="BO7" s="420"/>
      <c r="BP7" s="420"/>
      <c r="BQ7" s="420"/>
      <c r="BR7" s="420"/>
      <c r="BS7" s="420"/>
      <c r="BT7" s="420"/>
      <c r="BU7" s="421"/>
      <c r="BV7" s="419">
        <v>528475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86486859</v>
      </c>
      <c r="CU7" s="420"/>
      <c r="CV7" s="420"/>
      <c r="CW7" s="420"/>
      <c r="CX7" s="420"/>
      <c r="CY7" s="420"/>
      <c r="CZ7" s="420"/>
      <c r="DA7" s="421"/>
      <c r="DB7" s="419">
        <v>85392317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5077528</v>
      </c>
      <c r="BO8" s="420"/>
      <c r="BP8" s="420"/>
      <c r="BQ8" s="420"/>
      <c r="BR8" s="420"/>
      <c r="BS8" s="420"/>
      <c r="BT8" s="420"/>
      <c r="BU8" s="421"/>
      <c r="BV8" s="419">
        <v>6983161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0.75</v>
      </c>
      <c r="CU8" s="523"/>
      <c r="CV8" s="523"/>
      <c r="CW8" s="523"/>
      <c r="CX8" s="523"/>
      <c r="CY8" s="523"/>
      <c r="CZ8" s="523"/>
      <c r="DA8" s="524"/>
      <c r="DB8" s="522">
        <v>0.77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388078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-1905633</v>
      </c>
      <c r="BO9" s="420"/>
      <c r="BP9" s="420"/>
      <c r="BQ9" s="420"/>
      <c r="BR9" s="420"/>
      <c r="BS9" s="420"/>
      <c r="BT9" s="420"/>
      <c r="BU9" s="421"/>
      <c r="BV9" s="419">
        <v>-1403384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14.9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406586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189</v>
      </c>
      <c r="BO10" s="420"/>
      <c r="BP10" s="420"/>
      <c r="BQ10" s="420"/>
      <c r="BR10" s="420"/>
      <c r="BS10" s="420"/>
      <c r="BT10" s="420"/>
      <c r="BU10" s="421"/>
      <c r="BV10" s="419">
        <v>137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2602</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383488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2821446</v>
      </c>
      <c r="BO12" s="420"/>
      <c r="BP12" s="420"/>
      <c r="BQ12" s="420"/>
      <c r="BR12" s="420"/>
      <c r="BS12" s="420"/>
      <c r="BT12" s="420"/>
      <c r="BU12" s="421"/>
      <c r="BV12" s="419">
        <v>2311375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376658</v>
      </c>
      <c r="S13" s="507"/>
      <c r="T13" s="507"/>
      <c r="U13" s="507"/>
      <c r="V13" s="508"/>
      <c r="W13" s="509" t="s">
        <v>131</v>
      </c>
      <c r="X13" s="405"/>
      <c r="Y13" s="405"/>
      <c r="Z13" s="405"/>
      <c r="AA13" s="405"/>
      <c r="AB13" s="406"/>
      <c r="AC13" s="372">
        <v>1552</v>
      </c>
      <c r="AD13" s="373"/>
      <c r="AE13" s="373"/>
      <c r="AF13" s="373"/>
      <c r="AG13" s="374"/>
      <c r="AH13" s="372">
        <v>1692</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-4724288</v>
      </c>
      <c r="BO13" s="420"/>
      <c r="BP13" s="420"/>
      <c r="BQ13" s="420"/>
      <c r="BR13" s="420"/>
      <c r="BS13" s="420"/>
      <c r="BT13" s="420"/>
      <c r="BU13" s="421"/>
      <c r="BV13" s="419">
        <v>-3714622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388197</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26</v>
      </c>
      <c r="CU14" s="517"/>
      <c r="CV14" s="517"/>
      <c r="CW14" s="517"/>
      <c r="CX14" s="517"/>
      <c r="CY14" s="517"/>
      <c r="CZ14" s="517"/>
      <c r="DA14" s="518"/>
      <c r="DB14" s="516">
        <v>17.100000000000001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381827</v>
      </c>
      <c r="S15" s="507"/>
      <c r="T15" s="507"/>
      <c r="U15" s="507"/>
      <c r="V15" s="508"/>
      <c r="W15" s="509" t="s">
        <v>137</v>
      </c>
      <c r="X15" s="405"/>
      <c r="Y15" s="405"/>
      <c r="Z15" s="405"/>
      <c r="AA15" s="405"/>
      <c r="AB15" s="406"/>
      <c r="AC15" s="372">
        <v>28631</v>
      </c>
      <c r="AD15" s="373"/>
      <c r="AE15" s="373"/>
      <c r="AF15" s="373"/>
      <c r="AG15" s="374"/>
      <c r="AH15" s="372">
        <v>29976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52217207</v>
      </c>
      <c r="BO15" s="449"/>
      <c r="BP15" s="449"/>
      <c r="BQ15" s="449"/>
      <c r="BR15" s="449"/>
      <c r="BS15" s="449"/>
      <c r="BT15" s="449"/>
      <c r="BU15" s="450"/>
      <c r="BV15" s="448">
        <v>50586105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17.100000000000001</v>
      </c>
      <c r="AD16" s="500"/>
      <c r="AE16" s="500"/>
      <c r="AF16" s="500"/>
      <c r="AG16" s="501"/>
      <c r="AH16" s="499">
        <v>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70321844</v>
      </c>
      <c r="BO16" s="420"/>
      <c r="BP16" s="420"/>
      <c r="BQ16" s="420"/>
      <c r="BR16" s="420"/>
      <c r="BS16" s="420"/>
      <c r="BT16" s="420"/>
      <c r="BU16" s="421"/>
      <c r="BV16" s="419">
        <v>67861847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136821</v>
      </c>
      <c r="AD17" s="373"/>
      <c r="AE17" s="373"/>
      <c r="AF17" s="373"/>
      <c r="AG17" s="374"/>
      <c r="AH17" s="372">
        <v>134574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66375401</v>
      </c>
      <c r="BO17" s="420"/>
      <c r="BP17" s="420"/>
      <c r="BQ17" s="420"/>
      <c r="BR17" s="420"/>
      <c r="BS17" s="420"/>
      <c r="BT17" s="420"/>
      <c r="BU17" s="421"/>
      <c r="BV17" s="419">
        <v>64292652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100.81</v>
      </c>
      <c r="M18" s="472"/>
      <c r="N18" s="472"/>
      <c r="O18" s="472"/>
      <c r="P18" s="472"/>
      <c r="Q18" s="472"/>
      <c r="R18" s="473"/>
      <c r="S18" s="473"/>
      <c r="T18" s="473"/>
      <c r="U18" s="473"/>
      <c r="V18" s="474"/>
      <c r="W18" s="490"/>
      <c r="X18" s="491"/>
      <c r="Y18" s="491"/>
      <c r="Z18" s="491"/>
      <c r="AA18" s="491"/>
      <c r="AB18" s="515"/>
      <c r="AC18" s="389">
        <v>81.900000000000006</v>
      </c>
      <c r="AD18" s="390"/>
      <c r="AE18" s="390"/>
      <c r="AF18" s="390"/>
      <c r="AG18" s="475"/>
      <c r="AH18" s="389">
        <v>81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89713305</v>
      </c>
      <c r="BO18" s="420"/>
      <c r="BP18" s="420"/>
      <c r="BQ18" s="420"/>
      <c r="BR18" s="420"/>
      <c r="BS18" s="420"/>
      <c r="BT18" s="420"/>
      <c r="BU18" s="421"/>
      <c r="BV18" s="419">
        <v>89617714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3850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114327204</v>
      </c>
      <c r="BO19" s="420"/>
      <c r="BP19" s="420"/>
      <c r="BQ19" s="420"/>
      <c r="BR19" s="420"/>
      <c r="BS19" s="420"/>
      <c r="BT19" s="420"/>
      <c r="BU19" s="421"/>
      <c r="BV19" s="419">
        <v>113537520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165473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185184664</v>
      </c>
      <c r="BO22" s="449"/>
      <c r="BP22" s="449"/>
      <c r="BQ22" s="449"/>
      <c r="BR22" s="449"/>
      <c r="BS22" s="449"/>
      <c r="BT22" s="449"/>
      <c r="BU22" s="450"/>
      <c r="BV22" s="448">
        <v>190364392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109604264</v>
      </c>
      <c r="BO23" s="420"/>
      <c r="BP23" s="420"/>
      <c r="BQ23" s="420"/>
      <c r="BR23" s="420"/>
      <c r="BS23" s="420"/>
      <c r="BT23" s="420"/>
      <c r="BU23" s="421"/>
      <c r="BV23" s="419">
        <v>114979928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10310</v>
      </c>
      <c r="R24" s="373"/>
      <c r="S24" s="373"/>
      <c r="T24" s="373"/>
      <c r="U24" s="373"/>
      <c r="V24" s="374"/>
      <c r="W24" s="462"/>
      <c r="X24" s="399"/>
      <c r="Y24" s="400"/>
      <c r="Z24" s="375" t="s">
        <v>162</v>
      </c>
      <c r="AA24" s="376"/>
      <c r="AB24" s="376"/>
      <c r="AC24" s="376"/>
      <c r="AD24" s="376"/>
      <c r="AE24" s="376"/>
      <c r="AF24" s="376"/>
      <c r="AG24" s="377"/>
      <c r="AH24" s="372">
        <v>2765</v>
      </c>
      <c r="AI24" s="373"/>
      <c r="AJ24" s="373"/>
      <c r="AK24" s="373"/>
      <c r="AL24" s="374"/>
      <c r="AM24" s="372">
        <v>8856295</v>
      </c>
      <c r="AN24" s="373"/>
      <c r="AO24" s="373"/>
      <c r="AP24" s="373"/>
      <c r="AQ24" s="373"/>
      <c r="AR24" s="374"/>
      <c r="AS24" s="372">
        <v>3203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111696290</v>
      </c>
      <c r="BO24" s="420"/>
      <c r="BP24" s="420"/>
      <c r="BQ24" s="420"/>
      <c r="BR24" s="420"/>
      <c r="BS24" s="420"/>
      <c r="BT24" s="420"/>
      <c r="BU24" s="421"/>
      <c r="BV24" s="419">
        <v>112941993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8770</v>
      </c>
      <c r="R25" s="373"/>
      <c r="S25" s="373"/>
      <c r="T25" s="373"/>
      <c r="U25" s="373"/>
      <c r="V25" s="374"/>
      <c r="W25" s="462"/>
      <c r="X25" s="399"/>
      <c r="Y25" s="400"/>
      <c r="Z25" s="375" t="s">
        <v>165</v>
      </c>
      <c r="AA25" s="376"/>
      <c r="AB25" s="376"/>
      <c r="AC25" s="376"/>
      <c r="AD25" s="376"/>
      <c r="AE25" s="376"/>
      <c r="AF25" s="376"/>
      <c r="AG25" s="377"/>
      <c r="AH25" s="372">
        <v>492</v>
      </c>
      <c r="AI25" s="373"/>
      <c r="AJ25" s="373"/>
      <c r="AK25" s="373"/>
      <c r="AL25" s="374"/>
      <c r="AM25" s="372">
        <v>1626552</v>
      </c>
      <c r="AN25" s="373"/>
      <c r="AO25" s="373"/>
      <c r="AP25" s="373"/>
      <c r="AQ25" s="373"/>
      <c r="AR25" s="374"/>
      <c r="AS25" s="372">
        <v>3306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35519206</v>
      </c>
      <c r="BO25" s="449"/>
      <c r="BP25" s="449"/>
      <c r="BQ25" s="449"/>
      <c r="BR25" s="449"/>
      <c r="BS25" s="449"/>
      <c r="BT25" s="449"/>
      <c r="BU25" s="450"/>
      <c r="BV25" s="448">
        <v>32223177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6770</v>
      </c>
      <c r="R26" s="373"/>
      <c r="S26" s="373"/>
      <c r="T26" s="373"/>
      <c r="U26" s="373"/>
      <c r="V26" s="374"/>
      <c r="W26" s="462"/>
      <c r="X26" s="399"/>
      <c r="Y26" s="400"/>
      <c r="Z26" s="375" t="s">
        <v>168</v>
      </c>
      <c r="AA26" s="430"/>
      <c r="AB26" s="430"/>
      <c r="AC26" s="430"/>
      <c r="AD26" s="430"/>
      <c r="AE26" s="430"/>
      <c r="AF26" s="430"/>
      <c r="AG26" s="431"/>
      <c r="AH26" s="372">
        <v>405</v>
      </c>
      <c r="AI26" s="373"/>
      <c r="AJ26" s="373"/>
      <c r="AK26" s="373"/>
      <c r="AL26" s="374"/>
      <c r="AM26" s="372">
        <v>1247805</v>
      </c>
      <c r="AN26" s="373"/>
      <c r="AO26" s="373"/>
      <c r="AP26" s="373"/>
      <c r="AQ26" s="373"/>
      <c r="AR26" s="374"/>
      <c r="AS26" s="372">
        <v>3081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7430</v>
      </c>
      <c r="R27" s="373"/>
      <c r="S27" s="373"/>
      <c r="T27" s="373"/>
      <c r="U27" s="373"/>
      <c r="V27" s="374"/>
      <c r="W27" s="462"/>
      <c r="X27" s="399"/>
      <c r="Y27" s="400"/>
      <c r="Z27" s="375" t="s">
        <v>171</v>
      </c>
      <c r="AA27" s="376"/>
      <c r="AB27" s="376"/>
      <c r="AC27" s="376"/>
      <c r="AD27" s="376"/>
      <c r="AE27" s="376"/>
      <c r="AF27" s="376"/>
      <c r="AG27" s="377"/>
      <c r="AH27" s="372">
        <v>98</v>
      </c>
      <c r="AI27" s="373"/>
      <c r="AJ27" s="373"/>
      <c r="AK27" s="373"/>
      <c r="AL27" s="374"/>
      <c r="AM27" s="372">
        <v>351901</v>
      </c>
      <c r="AN27" s="373"/>
      <c r="AO27" s="373"/>
      <c r="AP27" s="373"/>
      <c r="AQ27" s="373"/>
      <c r="AR27" s="374"/>
      <c r="AS27" s="372">
        <v>3591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11509084</v>
      </c>
      <c r="BO28" s="449"/>
      <c r="BP28" s="449"/>
      <c r="BQ28" s="449"/>
      <c r="BR28" s="449"/>
      <c r="BS28" s="449"/>
      <c r="BT28" s="449"/>
      <c r="BU28" s="450"/>
      <c r="BV28" s="448">
        <v>10880340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38</v>
      </c>
      <c r="M29" s="373"/>
      <c r="N29" s="373"/>
      <c r="O29" s="373"/>
      <c r="P29" s="374"/>
      <c r="Q29" s="372">
        <v>6460</v>
      </c>
      <c r="R29" s="373"/>
      <c r="S29" s="373"/>
      <c r="T29" s="373"/>
      <c r="U29" s="373"/>
      <c r="V29" s="374"/>
      <c r="W29" s="463"/>
      <c r="X29" s="464"/>
      <c r="Y29" s="465"/>
      <c r="Z29" s="375" t="s">
        <v>177</v>
      </c>
      <c r="AA29" s="376"/>
      <c r="AB29" s="376"/>
      <c r="AC29" s="376"/>
      <c r="AD29" s="376"/>
      <c r="AE29" s="376"/>
      <c r="AF29" s="376"/>
      <c r="AG29" s="377"/>
      <c r="AH29" s="372">
        <v>2863</v>
      </c>
      <c r="AI29" s="373"/>
      <c r="AJ29" s="373"/>
      <c r="AK29" s="373"/>
      <c r="AL29" s="374"/>
      <c r="AM29" s="372">
        <v>9208196</v>
      </c>
      <c r="AN29" s="373"/>
      <c r="AO29" s="373"/>
      <c r="AP29" s="373"/>
      <c r="AQ29" s="373"/>
      <c r="AR29" s="374"/>
      <c r="AS29" s="372">
        <v>3216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2401858</v>
      </c>
      <c r="BO29" s="420"/>
      <c r="BP29" s="420"/>
      <c r="BQ29" s="420"/>
      <c r="BR29" s="420"/>
      <c r="BS29" s="420"/>
      <c r="BT29" s="420"/>
      <c r="BU29" s="421"/>
      <c r="BV29" s="419">
        <v>2399369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3712186</v>
      </c>
      <c r="BO30" s="454"/>
      <c r="BP30" s="454"/>
      <c r="BQ30" s="454"/>
      <c r="BR30" s="454"/>
      <c r="BS30" s="454"/>
      <c r="BT30" s="454"/>
      <c r="BU30" s="455"/>
      <c r="BV30" s="453">
        <v>5174124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特別会計国民健康保険費</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神奈川県内広域水道企業団</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横須賀市土地開発公社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特別会計公園墓地事業費</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特別会計介護保険費</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神奈川県後期高齢者医療広域連合（一般会計）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一般財団法人シティサポートよこすか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特別会計母子父子寡婦福祉資金貸付事業費</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特別会計後期高齢者医療費</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神奈川県後期高齢者医療広域連合（特別会計）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公益財団法人横須賀芸術文化財団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特別会計公債管理費</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社会福祉法人横須賀市社会福祉事業団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公益財団法人横須賀市健康福祉財団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横須賀中央まちづくり株式会社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20</v>
      </c>
      <c r="CP40" s="367"/>
      <c r="CQ40" s="368" t="str">
        <f>IF('各会計、関係団体の財政状況及び健全化判断比率'!BS13="","",'各会計、関係団体の財政状況及び健全化判断比率'!BS13)</f>
        <v>公益財団法人横須賀市産業振興財団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21</v>
      </c>
      <c r="CP41" s="367"/>
      <c r="CQ41" s="368" t="str">
        <f>IF('各会計、関係団体の財政状況及び健全化判断比率'!BS14="","",'各会計、関係団体の財政状況及び健全化判断比率'!BS14)</f>
        <v>公益財団法人横須賀市生涯学習財団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22</v>
      </c>
      <c r="CP42" s="367"/>
      <c r="CQ42" s="368" t="str">
        <f>IF('各会計、関係団体の財政状況及び健全化判断比率'!BS15="","",'各会計、関係団体の財政状況及び健全化判断比率'!BS15)</f>
        <v>公益財団法人かながわ海岸美化財団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QMZVnOAbUcpPxA3XCwExWeYKbsbNlpBo9ygjGPC34w0vzHHYJ4egkxtCG4tWbSwgvzT6dcqKvtbdRzGBXMUeA==" saltValue="nbJl/cnLZ9HxmNs6rU4a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59273649</v>
      </c>
      <c r="S5" s="677"/>
      <c r="T5" s="677"/>
      <c r="U5" s="677"/>
      <c r="V5" s="677"/>
      <c r="W5" s="677"/>
      <c r="X5" s="677"/>
      <c r="Y5" s="702"/>
      <c r="Z5" s="715">
        <v>34.299999999999997</v>
      </c>
      <c r="AA5" s="715"/>
      <c r="AB5" s="715"/>
      <c r="AC5" s="715"/>
      <c r="AD5" s="716">
        <v>54714475</v>
      </c>
      <c r="AE5" s="716"/>
      <c r="AF5" s="716"/>
      <c r="AG5" s="716"/>
      <c r="AH5" s="716"/>
      <c r="AI5" s="716"/>
      <c r="AJ5" s="716"/>
      <c r="AK5" s="716"/>
      <c r="AL5" s="703">
        <v>62.5</v>
      </c>
      <c r="AM5" s="685"/>
      <c r="AN5" s="685"/>
      <c r="AO5" s="704"/>
      <c r="AP5" s="679" t="s">
        <v>216</v>
      </c>
      <c r="AQ5" s="680"/>
      <c r="AR5" s="680"/>
      <c r="AS5" s="680"/>
      <c r="AT5" s="680"/>
      <c r="AU5" s="680"/>
      <c r="AV5" s="680"/>
      <c r="AW5" s="680"/>
      <c r="AX5" s="680"/>
      <c r="AY5" s="680"/>
      <c r="AZ5" s="680"/>
      <c r="BA5" s="680"/>
      <c r="BB5" s="680"/>
      <c r="BC5" s="680"/>
      <c r="BD5" s="680"/>
      <c r="BE5" s="680"/>
      <c r="BF5" s="681"/>
      <c r="BG5" s="621">
        <v>53121454</v>
      </c>
      <c r="BH5" s="622"/>
      <c r="BI5" s="622"/>
      <c r="BJ5" s="622"/>
      <c r="BK5" s="622"/>
      <c r="BL5" s="622"/>
      <c r="BM5" s="622"/>
      <c r="BN5" s="623"/>
      <c r="BO5" s="659">
        <v>89.6</v>
      </c>
      <c r="BP5" s="659"/>
      <c r="BQ5" s="659"/>
      <c r="BR5" s="659"/>
      <c r="BS5" s="660">
        <v>417131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682542</v>
      </c>
      <c r="S6" s="622"/>
      <c r="T6" s="622"/>
      <c r="U6" s="622"/>
      <c r="V6" s="622"/>
      <c r="W6" s="622"/>
      <c r="X6" s="622"/>
      <c r="Y6" s="623"/>
      <c r="Z6" s="659">
        <v>0.4</v>
      </c>
      <c r="AA6" s="659"/>
      <c r="AB6" s="659"/>
      <c r="AC6" s="659"/>
      <c r="AD6" s="660">
        <v>682542</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53121454</v>
      </c>
      <c r="BH6" s="622"/>
      <c r="BI6" s="622"/>
      <c r="BJ6" s="622"/>
      <c r="BK6" s="622"/>
      <c r="BL6" s="622"/>
      <c r="BM6" s="622"/>
      <c r="BN6" s="623"/>
      <c r="BO6" s="659">
        <v>89.6</v>
      </c>
      <c r="BP6" s="659"/>
      <c r="BQ6" s="659"/>
      <c r="BR6" s="659"/>
      <c r="BS6" s="660">
        <v>417131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771134</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771134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18205</v>
      </c>
      <c r="S7" s="622"/>
      <c r="T7" s="622"/>
      <c r="U7" s="622"/>
      <c r="V7" s="622"/>
      <c r="W7" s="622"/>
      <c r="X7" s="622"/>
      <c r="Y7" s="623"/>
      <c r="Z7" s="659">
        <v>0</v>
      </c>
      <c r="AA7" s="659"/>
      <c r="AB7" s="659"/>
      <c r="AC7" s="659"/>
      <c r="AD7" s="660">
        <v>18205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26406745</v>
      </c>
      <c r="BH7" s="622"/>
      <c r="BI7" s="622"/>
      <c r="BJ7" s="622"/>
      <c r="BK7" s="622"/>
      <c r="BL7" s="622"/>
      <c r="BM7" s="622"/>
      <c r="BN7" s="623"/>
      <c r="BO7" s="659">
        <v>44.6</v>
      </c>
      <c r="BP7" s="659"/>
      <c r="BQ7" s="659"/>
      <c r="BR7" s="659"/>
      <c r="BS7" s="660">
        <v>417131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14629338</v>
      </c>
      <c r="CS7" s="622"/>
      <c r="CT7" s="622"/>
      <c r="CU7" s="622"/>
      <c r="CV7" s="622"/>
      <c r="CW7" s="622"/>
      <c r="CX7" s="622"/>
      <c r="CY7" s="623"/>
      <c r="CZ7" s="659">
        <v>8.6999999999999993</v>
      </c>
      <c r="DA7" s="659"/>
      <c r="DB7" s="659"/>
      <c r="DC7" s="659"/>
      <c r="DD7" s="627">
        <v>1015995</v>
      </c>
      <c r="DE7" s="622"/>
      <c r="DF7" s="622"/>
      <c r="DG7" s="622"/>
      <c r="DH7" s="622"/>
      <c r="DI7" s="622"/>
      <c r="DJ7" s="622"/>
      <c r="DK7" s="622"/>
      <c r="DL7" s="622"/>
      <c r="DM7" s="622"/>
      <c r="DN7" s="622"/>
      <c r="DO7" s="622"/>
      <c r="DP7" s="623"/>
      <c r="DQ7" s="627">
        <v>12014837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448836</v>
      </c>
      <c r="S8" s="622"/>
      <c r="T8" s="622"/>
      <c r="U8" s="622"/>
      <c r="V8" s="622"/>
      <c r="W8" s="622"/>
      <c r="X8" s="622"/>
      <c r="Y8" s="623"/>
      <c r="Z8" s="659">
        <v>0.3</v>
      </c>
      <c r="AA8" s="659"/>
      <c r="AB8" s="659"/>
      <c r="AC8" s="659"/>
      <c r="AD8" s="660">
        <v>448836</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689850</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69844129</v>
      </c>
      <c r="CS8" s="622"/>
      <c r="CT8" s="622"/>
      <c r="CU8" s="622"/>
      <c r="CV8" s="622"/>
      <c r="CW8" s="622"/>
      <c r="CX8" s="622"/>
      <c r="CY8" s="623"/>
      <c r="CZ8" s="659">
        <v>41.7</v>
      </c>
      <c r="DA8" s="659"/>
      <c r="DB8" s="659"/>
      <c r="DC8" s="659"/>
      <c r="DD8" s="627">
        <v>1243698</v>
      </c>
      <c r="DE8" s="622"/>
      <c r="DF8" s="622"/>
      <c r="DG8" s="622"/>
      <c r="DH8" s="622"/>
      <c r="DI8" s="622"/>
      <c r="DJ8" s="622"/>
      <c r="DK8" s="622"/>
      <c r="DL8" s="622"/>
      <c r="DM8" s="622"/>
      <c r="DN8" s="622"/>
      <c r="DO8" s="622"/>
      <c r="DP8" s="623"/>
      <c r="DQ8" s="627">
        <v>38328059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496754</v>
      </c>
      <c r="S9" s="622"/>
      <c r="T9" s="622"/>
      <c r="U9" s="622"/>
      <c r="V9" s="622"/>
      <c r="W9" s="622"/>
      <c r="X9" s="622"/>
      <c r="Y9" s="623"/>
      <c r="Z9" s="659">
        <v>0.3</v>
      </c>
      <c r="AA9" s="659"/>
      <c r="AB9" s="659"/>
      <c r="AC9" s="659"/>
      <c r="AD9" s="660">
        <v>496754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22808542</v>
      </c>
      <c r="BH9" s="622"/>
      <c r="BI9" s="622"/>
      <c r="BJ9" s="622"/>
      <c r="BK9" s="622"/>
      <c r="BL9" s="622"/>
      <c r="BM9" s="622"/>
      <c r="BN9" s="623"/>
      <c r="BO9" s="659">
        <v>38.5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16998674</v>
      </c>
      <c r="CS9" s="622"/>
      <c r="CT9" s="622"/>
      <c r="CU9" s="622"/>
      <c r="CV9" s="622"/>
      <c r="CW9" s="622"/>
      <c r="CX9" s="622"/>
      <c r="CY9" s="623"/>
      <c r="CZ9" s="659">
        <v>10.199999999999999</v>
      </c>
      <c r="DA9" s="659"/>
      <c r="DB9" s="659"/>
      <c r="DC9" s="659"/>
      <c r="DD9" s="627">
        <v>394132</v>
      </c>
      <c r="DE9" s="622"/>
      <c r="DF9" s="622"/>
      <c r="DG9" s="622"/>
      <c r="DH9" s="622"/>
      <c r="DI9" s="622"/>
      <c r="DJ9" s="622"/>
      <c r="DK9" s="622"/>
      <c r="DL9" s="622"/>
      <c r="DM9" s="622"/>
      <c r="DN9" s="622"/>
      <c r="DO9" s="622"/>
      <c r="DP9" s="623"/>
      <c r="DQ9" s="627">
        <v>12309456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836704</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374816</v>
      </c>
      <c r="CS10" s="622"/>
      <c r="CT10" s="622"/>
      <c r="CU10" s="622"/>
      <c r="CV10" s="622"/>
      <c r="CW10" s="622"/>
      <c r="CX10" s="622"/>
      <c r="CY10" s="623"/>
      <c r="CZ10" s="659">
        <v>0.2</v>
      </c>
      <c r="DA10" s="659"/>
      <c r="DB10" s="659"/>
      <c r="DC10" s="659"/>
      <c r="DD10" s="627">
        <v>44093</v>
      </c>
      <c r="DE10" s="622"/>
      <c r="DF10" s="622"/>
      <c r="DG10" s="622"/>
      <c r="DH10" s="622"/>
      <c r="DI10" s="622"/>
      <c r="DJ10" s="622"/>
      <c r="DK10" s="622"/>
      <c r="DL10" s="622"/>
      <c r="DM10" s="622"/>
      <c r="DN10" s="622"/>
      <c r="DO10" s="622"/>
      <c r="DP10" s="623"/>
      <c r="DQ10" s="627">
        <v>127544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8827542</v>
      </c>
      <c r="S11" s="622"/>
      <c r="T11" s="622"/>
      <c r="U11" s="622"/>
      <c r="V11" s="622"/>
      <c r="W11" s="622"/>
      <c r="X11" s="622"/>
      <c r="Y11" s="623"/>
      <c r="Z11" s="624">
        <v>5.0999999999999996</v>
      </c>
      <c r="AA11" s="625"/>
      <c r="AB11" s="625"/>
      <c r="AC11" s="626"/>
      <c r="AD11" s="627">
        <v>8827542</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2071649</v>
      </c>
      <c r="BH11" s="622"/>
      <c r="BI11" s="622"/>
      <c r="BJ11" s="622"/>
      <c r="BK11" s="622"/>
      <c r="BL11" s="622"/>
      <c r="BM11" s="622"/>
      <c r="BN11" s="623"/>
      <c r="BO11" s="659">
        <v>3.5</v>
      </c>
      <c r="BP11" s="659"/>
      <c r="BQ11" s="659"/>
      <c r="BR11" s="659"/>
      <c r="BS11" s="660">
        <v>417131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490879</v>
      </c>
      <c r="CS11" s="622"/>
      <c r="CT11" s="622"/>
      <c r="CU11" s="622"/>
      <c r="CV11" s="622"/>
      <c r="CW11" s="622"/>
      <c r="CX11" s="622"/>
      <c r="CY11" s="623"/>
      <c r="CZ11" s="659">
        <v>0.3</v>
      </c>
      <c r="DA11" s="659"/>
      <c r="DB11" s="659"/>
      <c r="DC11" s="659"/>
      <c r="DD11" s="627">
        <v>206701</v>
      </c>
      <c r="DE11" s="622"/>
      <c r="DF11" s="622"/>
      <c r="DG11" s="622"/>
      <c r="DH11" s="622"/>
      <c r="DI11" s="622"/>
      <c r="DJ11" s="622"/>
      <c r="DK11" s="622"/>
      <c r="DL11" s="622"/>
      <c r="DM11" s="622"/>
      <c r="DN11" s="622"/>
      <c r="DO11" s="622"/>
      <c r="DP11" s="623"/>
      <c r="DQ11" s="627">
        <v>208357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23133</v>
      </c>
      <c r="S12" s="622"/>
      <c r="T12" s="622"/>
      <c r="U12" s="622"/>
      <c r="V12" s="622"/>
      <c r="W12" s="622"/>
      <c r="X12" s="622"/>
      <c r="Y12" s="623"/>
      <c r="Z12" s="659">
        <v>0</v>
      </c>
      <c r="AA12" s="659"/>
      <c r="AB12" s="659"/>
      <c r="AC12" s="659"/>
      <c r="AD12" s="660">
        <v>23133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23199821</v>
      </c>
      <c r="BH12" s="622"/>
      <c r="BI12" s="622"/>
      <c r="BJ12" s="622"/>
      <c r="BK12" s="622"/>
      <c r="BL12" s="622"/>
      <c r="BM12" s="622"/>
      <c r="BN12" s="623"/>
      <c r="BO12" s="659">
        <v>39.1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3903340</v>
      </c>
      <c r="CS12" s="622"/>
      <c r="CT12" s="622"/>
      <c r="CU12" s="622"/>
      <c r="CV12" s="622"/>
      <c r="CW12" s="622"/>
      <c r="CX12" s="622"/>
      <c r="CY12" s="623"/>
      <c r="CZ12" s="659">
        <v>2.2999999999999998</v>
      </c>
      <c r="DA12" s="659"/>
      <c r="DB12" s="659"/>
      <c r="DC12" s="659"/>
      <c r="DD12" s="627">
        <v>72429</v>
      </c>
      <c r="DE12" s="622"/>
      <c r="DF12" s="622"/>
      <c r="DG12" s="622"/>
      <c r="DH12" s="622"/>
      <c r="DI12" s="622"/>
      <c r="DJ12" s="622"/>
      <c r="DK12" s="622"/>
      <c r="DL12" s="622"/>
      <c r="DM12" s="622"/>
      <c r="DN12" s="622"/>
      <c r="DO12" s="622"/>
      <c r="DP12" s="623"/>
      <c r="DQ12" s="627">
        <v>2117852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23028712</v>
      </c>
      <c r="BH13" s="622"/>
      <c r="BI13" s="622"/>
      <c r="BJ13" s="622"/>
      <c r="BK13" s="622"/>
      <c r="BL13" s="622"/>
      <c r="BM13" s="622"/>
      <c r="BN13" s="623"/>
      <c r="BO13" s="659">
        <v>38.9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16663218</v>
      </c>
      <c r="CS13" s="622"/>
      <c r="CT13" s="622"/>
      <c r="CU13" s="622"/>
      <c r="CV13" s="622"/>
      <c r="CW13" s="622"/>
      <c r="CX13" s="622"/>
      <c r="CY13" s="623"/>
      <c r="CZ13" s="659">
        <v>9.9</v>
      </c>
      <c r="DA13" s="659"/>
      <c r="DB13" s="659"/>
      <c r="DC13" s="659"/>
      <c r="DD13" s="627">
        <v>7068446</v>
      </c>
      <c r="DE13" s="622"/>
      <c r="DF13" s="622"/>
      <c r="DG13" s="622"/>
      <c r="DH13" s="622"/>
      <c r="DI13" s="622"/>
      <c r="DJ13" s="622"/>
      <c r="DK13" s="622"/>
      <c r="DL13" s="622"/>
      <c r="DM13" s="622"/>
      <c r="DN13" s="622"/>
      <c r="DO13" s="622"/>
      <c r="DP13" s="623"/>
      <c r="DQ13" s="627">
        <v>8351409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5303</v>
      </c>
      <c r="S14" s="622"/>
      <c r="T14" s="622"/>
      <c r="U14" s="622"/>
      <c r="V14" s="622"/>
      <c r="W14" s="622"/>
      <c r="X14" s="622"/>
      <c r="Y14" s="623"/>
      <c r="Z14" s="659">
        <v>0</v>
      </c>
      <c r="AA14" s="659"/>
      <c r="AB14" s="659"/>
      <c r="AC14" s="659"/>
      <c r="AD14" s="660">
        <v>5303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643511</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6546839</v>
      </c>
      <c r="CS14" s="622"/>
      <c r="CT14" s="622"/>
      <c r="CU14" s="622"/>
      <c r="CV14" s="622"/>
      <c r="CW14" s="622"/>
      <c r="CX14" s="622"/>
      <c r="CY14" s="623"/>
      <c r="CZ14" s="659">
        <v>3.9</v>
      </c>
      <c r="DA14" s="659"/>
      <c r="DB14" s="659"/>
      <c r="DC14" s="659"/>
      <c r="DD14" s="627">
        <v>1327880</v>
      </c>
      <c r="DE14" s="622"/>
      <c r="DF14" s="622"/>
      <c r="DG14" s="622"/>
      <c r="DH14" s="622"/>
      <c r="DI14" s="622"/>
      <c r="DJ14" s="622"/>
      <c r="DK14" s="622"/>
      <c r="DL14" s="622"/>
      <c r="DM14" s="622"/>
      <c r="DN14" s="622"/>
      <c r="DO14" s="622"/>
      <c r="DP14" s="623"/>
      <c r="DQ14" s="627">
        <v>4578171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2871377</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19618128</v>
      </c>
      <c r="CS15" s="622"/>
      <c r="CT15" s="622"/>
      <c r="CU15" s="622"/>
      <c r="CV15" s="622"/>
      <c r="CW15" s="622"/>
      <c r="CX15" s="622"/>
      <c r="CY15" s="623"/>
      <c r="CZ15" s="659">
        <v>11.7</v>
      </c>
      <c r="DA15" s="659"/>
      <c r="DB15" s="659"/>
      <c r="DC15" s="659"/>
      <c r="DD15" s="627">
        <v>3185223</v>
      </c>
      <c r="DE15" s="622"/>
      <c r="DF15" s="622"/>
      <c r="DG15" s="622"/>
      <c r="DH15" s="622"/>
      <c r="DI15" s="622"/>
      <c r="DJ15" s="622"/>
      <c r="DK15" s="622"/>
      <c r="DL15" s="622"/>
      <c r="DM15" s="622"/>
      <c r="DN15" s="622"/>
      <c r="DO15" s="622"/>
      <c r="DP15" s="623"/>
      <c r="DQ15" s="627">
        <v>12618123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164555</v>
      </c>
      <c r="S16" s="622"/>
      <c r="T16" s="622"/>
      <c r="U16" s="622"/>
      <c r="V16" s="622"/>
      <c r="W16" s="622"/>
      <c r="X16" s="622"/>
      <c r="Y16" s="623"/>
      <c r="Z16" s="659">
        <v>0.1</v>
      </c>
      <c r="AA16" s="659"/>
      <c r="AB16" s="659"/>
      <c r="AC16" s="659"/>
      <c r="AD16" s="660">
        <v>164555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46961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46961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874306</v>
      </c>
      <c r="S17" s="622"/>
      <c r="T17" s="622"/>
      <c r="U17" s="622"/>
      <c r="V17" s="622"/>
      <c r="W17" s="622"/>
      <c r="X17" s="622"/>
      <c r="Y17" s="623"/>
      <c r="Z17" s="659">
        <v>0.5</v>
      </c>
      <c r="AA17" s="659"/>
      <c r="AB17" s="659"/>
      <c r="AC17" s="659"/>
      <c r="AD17" s="660">
        <v>874306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17586199</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17331970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362036</v>
      </c>
      <c r="S18" s="622"/>
      <c r="T18" s="622"/>
      <c r="U18" s="622"/>
      <c r="V18" s="622"/>
      <c r="W18" s="622"/>
      <c r="X18" s="622"/>
      <c r="Y18" s="623"/>
      <c r="Z18" s="659">
        <v>0.2</v>
      </c>
      <c r="AA18" s="659"/>
      <c r="AB18" s="659"/>
      <c r="AC18" s="659"/>
      <c r="AD18" s="660">
        <v>362036</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351637</v>
      </c>
      <c r="S19" s="622"/>
      <c r="T19" s="622"/>
      <c r="U19" s="622"/>
      <c r="V19" s="622"/>
      <c r="W19" s="622"/>
      <c r="X19" s="622"/>
      <c r="Y19" s="623"/>
      <c r="Z19" s="659">
        <v>0.2</v>
      </c>
      <c r="AA19" s="659"/>
      <c r="AB19" s="659"/>
      <c r="AC19" s="659"/>
      <c r="AD19" s="660">
        <v>351637</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6152195</v>
      </c>
      <c r="BH19" s="622"/>
      <c r="BI19" s="622"/>
      <c r="BJ19" s="622"/>
      <c r="BK19" s="622"/>
      <c r="BL19" s="622"/>
      <c r="BM19" s="622"/>
      <c r="BN19" s="623"/>
      <c r="BO19" s="659">
        <v>10.4</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10399</v>
      </c>
      <c r="S20" s="622"/>
      <c r="T20" s="622"/>
      <c r="U20" s="622"/>
      <c r="V20" s="622"/>
      <c r="W20" s="622"/>
      <c r="X20" s="622"/>
      <c r="Y20" s="623"/>
      <c r="Z20" s="659">
        <v>0</v>
      </c>
      <c r="AA20" s="659"/>
      <c r="AB20" s="659"/>
      <c r="AC20" s="659"/>
      <c r="AD20" s="660">
        <v>10399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6152195</v>
      </c>
      <c r="BH20" s="622"/>
      <c r="BI20" s="622"/>
      <c r="BJ20" s="622"/>
      <c r="BK20" s="622"/>
      <c r="BL20" s="622"/>
      <c r="BM20" s="622"/>
      <c r="BN20" s="623"/>
      <c r="BO20" s="659">
        <v>10.4</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167473655</v>
      </c>
      <c r="CS20" s="622"/>
      <c r="CT20" s="622"/>
      <c r="CU20" s="622"/>
      <c r="CV20" s="622"/>
      <c r="CW20" s="622"/>
      <c r="CX20" s="622"/>
      <c r="CY20" s="623"/>
      <c r="CZ20" s="659">
        <v>100</v>
      </c>
      <c r="DA20" s="659"/>
      <c r="DB20" s="659"/>
      <c r="DC20" s="659"/>
      <c r="DD20" s="627">
        <v>14558597</v>
      </c>
      <c r="DE20" s="622"/>
      <c r="DF20" s="622"/>
      <c r="DG20" s="622"/>
      <c r="DH20" s="622"/>
      <c r="DI20" s="622"/>
      <c r="DJ20" s="622"/>
      <c r="DK20" s="622"/>
      <c r="DL20" s="622"/>
      <c r="DM20" s="622"/>
      <c r="DN20" s="622"/>
      <c r="DO20" s="622"/>
      <c r="DP20" s="623"/>
      <c r="DQ20" s="627">
        <v>108803873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18950496</v>
      </c>
      <c r="S21" s="622"/>
      <c r="T21" s="622"/>
      <c r="U21" s="622"/>
      <c r="V21" s="622"/>
      <c r="W21" s="622"/>
      <c r="X21" s="622"/>
      <c r="Y21" s="623"/>
      <c r="Z21" s="659">
        <v>11</v>
      </c>
      <c r="AA21" s="659"/>
      <c r="AB21" s="659"/>
      <c r="AC21" s="659"/>
      <c r="AD21" s="660">
        <v>17869997</v>
      </c>
      <c r="AE21" s="660"/>
      <c r="AF21" s="660"/>
      <c r="AG21" s="660"/>
      <c r="AH21" s="660"/>
      <c r="AI21" s="660"/>
      <c r="AJ21" s="660"/>
      <c r="AK21" s="660"/>
      <c r="AL21" s="624">
        <v>20.399999999999999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2464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17869997</v>
      </c>
      <c r="S22" s="622"/>
      <c r="T22" s="622"/>
      <c r="U22" s="622"/>
      <c r="V22" s="622"/>
      <c r="W22" s="622"/>
      <c r="X22" s="622"/>
      <c r="Y22" s="623"/>
      <c r="Z22" s="659">
        <v>10.3</v>
      </c>
      <c r="AA22" s="659"/>
      <c r="AB22" s="659"/>
      <c r="AC22" s="659"/>
      <c r="AD22" s="660">
        <v>17869997</v>
      </c>
      <c r="AE22" s="660"/>
      <c r="AF22" s="660"/>
      <c r="AG22" s="660"/>
      <c r="AH22" s="660"/>
      <c r="AI22" s="660"/>
      <c r="AJ22" s="660"/>
      <c r="AK22" s="660"/>
      <c r="AL22" s="624">
        <v>20.399999999999999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1590557</v>
      </c>
      <c r="BH22" s="622"/>
      <c r="BI22" s="622"/>
      <c r="BJ22" s="622"/>
      <c r="BK22" s="622"/>
      <c r="BL22" s="622"/>
      <c r="BM22" s="622"/>
      <c r="BN22" s="623"/>
      <c r="BO22" s="659">
        <v>2.7</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1080499</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4559174</v>
      </c>
      <c r="BH23" s="622"/>
      <c r="BI23" s="622"/>
      <c r="BJ23" s="622"/>
      <c r="BK23" s="622"/>
      <c r="BL23" s="622"/>
      <c r="BM23" s="622"/>
      <c r="BN23" s="623"/>
      <c r="BO23" s="659">
        <v>7.7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90481812</v>
      </c>
      <c r="CS24" s="677"/>
      <c r="CT24" s="677"/>
      <c r="CU24" s="677"/>
      <c r="CV24" s="677"/>
      <c r="CW24" s="677"/>
      <c r="CX24" s="677"/>
      <c r="CY24" s="702"/>
      <c r="CZ24" s="703">
        <v>54</v>
      </c>
      <c r="DA24" s="685"/>
      <c r="DB24" s="685"/>
      <c r="DC24" s="705"/>
      <c r="DD24" s="701">
        <v>60616960</v>
      </c>
      <c r="DE24" s="677"/>
      <c r="DF24" s="677"/>
      <c r="DG24" s="677"/>
      <c r="DH24" s="677"/>
      <c r="DI24" s="677"/>
      <c r="DJ24" s="677"/>
      <c r="DK24" s="702"/>
      <c r="DL24" s="701">
        <v>53779528</v>
      </c>
      <c r="DM24" s="677"/>
      <c r="DN24" s="677"/>
      <c r="DO24" s="677"/>
      <c r="DP24" s="677"/>
      <c r="DQ24" s="677"/>
      <c r="DR24" s="677"/>
      <c r="DS24" s="677"/>
      <c r="DT24" s="677"/>
      <c r="DU24" s="677"/>
      <c r="DV24" s="702"/>
      <c r="DW24" s="703">
        <v>59.9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90127357</v>
      </c>
      <c r="S25" s="622"/>
      <c r="T25" s="622"/>
      <c r="U25" s="622"/>
      <c r="V25" s="622"/>
      <c r="W25" s="622"/>
      <c r="X25" s="622"/>
      <c r="Y25" s="623"/>
      <c r="Z25" s="659">
        <v>52.1</v>
      </c>
      <c r="AA25" s="659"/>
      <c r="AB25" s="659"/>
      <c r="AC25" s="659"/>
      <c r="AD25" s="660">
        <v>84487684</v>
      </c>
      <c r="AE25" s="660"/>
      <c r="AF25" s="660"/>
      <c r="AG25" s="660"/>
      <c r="AH25" s="660"/>
      <c r="AI25" s="660"/>
      <c r="AJ25" s="660"/>
      <c r="AK25" s="660"/>
      <c r="AL25" s="624">
        <v>96.5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26849973</v>
      </c>
      <c r="CS25" s="634"/>
      <c r="CT25" s="634"/>
      <c r="CU25" s="634"/>
      <c r="CV25" s="634"/>
      <c r="CW25" s="634"/>
      <c r="CX25" s="634"/>
      <c r="CY25" s="635"/>
      <c r="CZ25" s="624">
        <v>16</v>
      </c>
      <c r="DA25" s="636"/>
      <c r="DB25" s="636"/>
      <c r="DC25" s="637"/>
      <c r="DD25" s="627">
        <v>24974854</v>
      </c>
      <c r="DE25" s="634"/>
      <c r="DF25" s="634"/>
      <c r="DG25" s="634"/>
      <c r="DH25" s="634"/>
      <c r="DI25" s="634"/>
      <c r="DJ25" s="634"/>
      <c r="DK25" s="635"/>
      <c r="DL25" s="627">
        <v>22717783</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42221</v>
      </c>
      <c r="S26" s="622"/>
      <c r="T26" s="622"/>
      <c r="U26" s="622"/>
      <c r="V26" s="622"/>
      <c r="W26" s="622"/>
      <c r="X26" s="622"/>
      <c r="Y26" s="623"/>
      <c r="Z26" s="659">
        <v>0</v>
      </c>
      <c r="AA26" s="659"/>
      <c r="AB26" s="659"/>
      <c r="AC26" s="659"/>
      <c r="AD26" s="660">
        <v>42221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19716226</v>
      </c>
      <c r="CS26" s="622"/>
      <c r="CT26" s="622"/>
      <c r="CU26" s="622"/>
      <c r="CV26" s="622"/>
      <c r="CW26" s="622"/>
      <c r="CX26" s="622"/>
      <c r="CY26" s="623"/>
      <c r="CZ26" s="624">
        <v>11.8</v>
      </c>
      <c r="DA26" s="636"/>
      <c r="DB26" s="636"/>
      <c r="DC26" s="637"/>
      <c r="DD26" s="627">
        <v>18867742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1013465</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59273649</v>
      </c>
      <c r="BH27" s="622"/>
      <c r="BI27" s="622"/>
      <c r="BJ27" s="622"/>
      <c r="BK27" s="622"/>
      <c r="BL27" s="622"/>
      <c r="BM27" s="622"/>
      <c r="BN27" s="623"/>
      <c r="BO27" s="659">
        <v>100</v>
      </c>
      <c r="BP27" s="659"/>
      <c r="BQ27" s="659"/>
      <c r="BR27" s="659"/>
      <c r="BS27" s="660">
        <v>417131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46045640</v>
      </c>
      <c r="CS27" s="634"/>
      <c r="CT27" s="634"/>
      <c r="CU27" s="634"/>
      <c r="CV27" s="634"/>
      <c r="CW27" s="634"/>
      <c r="CX27" s="634"/>
      <c r="CY27" s="635"/>
      <c r="CZ27" s="624">
        <v>27.5</v>
      </c>
      <c r="DA27" s="636"/>
      <c r="DB27" s="636"/>
      <c r="DC27" s="637"/>
      <c r="DD27" s="627">
        <v>18310136</v>
      </c>
      <c r="DE27" s="634"/>
      <c r="DF27" s="634"/>
      <c r="DG27" s="634"/>
      <c r="DH27" s="634"/>
      <c r="DI27" s="634"/>
      <c r="DJ27" s="634"/>
      <c r="DK27" s="635"/>
      <c r="DL27" s="627">
        <v>13732377</v>
      </c>
      <c r="DM27" s="634"/>
      <c r="DN27" s="634"/>
      <c r="DO27" s="634"/>
      <c r="DP27" s="634"/>
      <c r="DQ27" s="634"/>
      <c r="DR27" s="634"/>
      <c r="DS27" s="634"/>
      <c r="DT27" s="634"/>
      <c r="DU27" s="634"/>
      <c r="DV27" s="635"/>
      <c r="DW27" s="624">
        <v>15.3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3471315</v>
      </c>
      <c r="S28" s="622"/>
      <c r="T28" s="622"/>
      <c r="U28" s="622"/>
      <c r="V28" s="622"/>
      <c r="W28" s="622"/>
      <c r="X28" s="622"/>
      <c r="Y28" s="623"/>
      <c r="Z28" s="659">
        <v>2</v>
      </c>
      <c r="AA28" s="659"/>
      <c r="AB28" s="659"/>
      <c r="AC28" s="659"/>
      <c r="AD28" s="660">
        <v>419350</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17586199</v>
      </c>
      <c r="CS28" s="622"/>
      <c r="CT28" s="622"/>
      <c r="CU28" s="622"/>
      <c r="CV28" s="622"/>
      <c r="CW28" s="622"/>
      <c r="CX28" s="622"/>
      <c r="CY28" s="623"/>
      <c r="CZ28" s="624">
        <v>10.5</v>
      </c>
      <c r="DA28" s="636"/>
      <c r="DB28" s="636"/>
      <c r="DC28" s="637"/>
      <c r="DD28" s="627">
        <v>17331970</v>
      </c>
      <c r="DE28" s="622"/>
      <c r="DF28" s="622"/>
      <c r="DG28" s="622"/>
      <c r="DH28" s="622"/>
      <c r="DI28" s="622"/>
      <c r="DJ28" s="622"/>
      <c r="DK28" s="623"/>
      <c r="DL28" s="627">
        <v>17329368</v>
      </c>
      <c r="DM28" s="622"/>
      <c r="DN28" s="622"/>
      <c r="DO28" s="622"/>
      <c r="DP28" s="622"/>
      <c r="DQ28" s="622"/>
      <c r="DR28" s="622"/>
      <c r="DS28" s="622"/>
      <c r="DT28" s="622"/>
      <c r="DU28" s="622"/>
      <c r="DV28" s="623"/>
      <c r="DW28" s="624">
        <v>19.3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915366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17586176</v>
      </c>
      <c r="CS29" s="634"/>
      <c r="CT29" s="634"/>
      <c r="CU29" s="634"/>
      <c r="CV29" s="634"/>
      <c r="CW29" s="634"/>
      <c r="CX29" s="634"/>
      <c r="CY29" s="635"/>
      <c r="CZ29" s="624">
        <v>10.5</v>
      </c>
      <c r="DA29" s="636"/>
      <c r="DB29" s="636"/>
      <c r="DC29" s="637"/>
      <c r="DD29" s="627">
        <v>17331947</v>
      </c>
      <c r="DE29" s="634"/>
      <c r="DF29" s="634"/>
      <c r="DG29" s="634"/>
      <c r="DH29" s="634"/>
      <c r="DI29" s="634"/>
      <c r="DJ29" s="634"/>
      <c r="DK29" s="635"/>
      <c r="DL29" s="627">
        <v>17329345</v>
      </c>
      <c r="DM29" s="634"/>
      <c r="DN29" s="634"/>
      <c r="DO29" s="634"/>
      <c r="DP29" s="634"/>
      <c r="DQ29" s="634"/>
      <c r="DR29" s="634"/>
      <c r="DS29" s="634"/>
      <c r="DT29" s="634"/>
      <c r="DU29" s="634"/>
      <c r="DV29" s="635"/>
      <c r="DW29" s="624">
        <v>19.3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36255015</v>
      </c>
      <c r="S30" s="622"/>
      <c r="T30" s="622"/>
      <c r="U30" s="622"/>
      <c r="V30" s="622"/>
      <c r="W30" s="622"/>
      <c r="X30" s="622"/>
      <c r="Y30" s="623"/>
      <c r="Z30" s="659">
        <v>21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17039328</v>
      </c>
      <c r="CS30" s="622"/>
      <c r="CT30" s="622"/>
      <c r="CU30" s="622"/>
      <c r="CV30" s="622"/>
      <c r="CW30" s="622"/>
      <c r="CX30" s="622"/>
      <c r="CY30" s="623"/>
      <c r="CZ30" s="624">
        <v>10.199999999999999</v>
      </c>
      <c r="DA30" s="636"/>
      <c r="DB30" s="636"/>
      <c r="DC30" s="637"/>
      <c r="DD30" s="627">
        <v>16795242</v>
      </c>
      <c r="DE30" s="622"/>
      <c r="DF30" s="622"/>
      <c r="DG30" s="622"/>
      <c r="DH30" s="622"/>
      <c r="DI30" s="622"/>
      <c r="DJ30" s="622"/>
      <c r="DK30" s="623"/>
      <c r="DL30" s="627">
        <v>16792642</v>
      </c>
      <c r="DM30" s="622"/>
      <c r="DN30" s="622"/>
      <c r="DO30" s="622"/>
      <c r="DP30" s="622"/>
      <c r="DQ30" s="622"/>
      <c r="DR30" s="622"/>
      <c r="DS30" s="622"/>
      <c r="DT30" s="622"/>
      <c r="DU30" s="622"/>
      <c r="DV30" s="623"/>
      <c r="DW30" s="624">
        <v>18.7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2320571</v>
      </c>
      <c r="S31" s="622"/>
      <c r="T31" s="622"/>
      <c r="U31" s="622"/>
      <c r="V31" s="622"/>
      <c r="W31" s="622"/>
      <c r="X31" s="622"/>
      <c r="Y31" s="623"/>
      <c r="Z31" s="659">
        <v>1.3</v>
      </c>
      <c r="AA31" s="659"/>
      <c r="AB31" s="659"/>
      <c r="AC31" s="659"/>
      <c r="AD31" s="660">
        <v>2320571</v>
      </c>
      <c r="AE31" s="660"/>
      <c r="AF31" s="660"/>
      <c r="AG31" s="660"/>
      <c r="AH31" s="660"/>
      <c r="AI31" s="660"/>
      <c r="AJ31" s="660"/>
      <c r="AK31" s="660"/>
      <c r="AL31" s="624">
        <v>2.7</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99.2</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546848</v>
      </c>
      <c r="CS31" s="634"/>
      <c r="CT31" s="634"/>
      <c r="CU31" s="634"/>
      <c r="CV31" s="634"/>
      <c r="CW31" s="634"/>
      <c r="CX31" s="634"/>
      <c r="CY31" s="635"/>
      <c r="CZ31" s="624">
        <v>0.3</v>
      </c>
      <c r="DA31" s="636"/>
      <c r="DB31" s="636"/>
      <c r="DC31" s="637"/>
      <c r="DD31" s="627">
        <v>536705</v>
      </c>
      <c r="DE31" s="634"/>
      <c r="DF31" s="634"/>
      <c r="DG31" s="634"/>
      <c r="DH31" s="634"/>
      <c r="DI31" s="634"/>
      <c r="DJ31" s="634"/>
      <c r="DK31" s="635"/>
      <c r="DL31" s="627">
        <v>536703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10694814</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98.9</v>
      </c>
      <c r="BH32" s="634"/>
      <c r="BI32" s="634"/>
      <c r="BJ32" s="634"/>
      <c r="BK32" s="634"/>
      <c r="BL32" s="634"/>
      <c r="BM32" s="625">
        <v>96.4</v>
      </c>
      <c r="BN32" s="634"/>
      <c r="BO32" s="634"/>
      <c r="BP32" s="634"/>
      <c r="BQ32" s="657"/>
      <c r="BR32" s="687">
        <v>99</v>
      </c>
      <c r="BS32" s="634"/>
      <c r="BT32" s="634"/>
      <c r="BU32" s="634"/>
      <c r="BV32" s="634"/>
      <c r="BW32" s="634"/>
      <c r="BX32" s="625">
        <v>96.4</v>
      </c>
      <c r="BY32" s="634"/>
      <c r="BZ32" s="634"/>
      <c r="CA32" s="634"/>
      <c r="CB32" s="657"/>
      <c r="CD32" s="644"/>
      <c r="CE32" s="645"/>
      <c r="CF32" s="618" t="s">
        <v>304</v>
      </c>
      <c r="CG32" s="619"/>
      <c r="CH32" s="619"/>
      <c r="CI32" s="619"/>
      <c r="CJ32" s="619"/>
      <c r="CK32" s="619"/>
      <c r="CL32" s="619"/>
      <c r="CM32" s="619"/>
      <c r="CN32" s="619"/>
      <c r="CO32" s="619"/>
      <c r="CP32" s="619"/>
      <c r="CQ32" s="620"/>
      <c r="CR32" s="621">
        <v>23</v>
      </c>
      <c r="CS32" s="622"/>
      <c r="CT32" s="622"/>
      <c r="CU32" s="622"/>
      <c r="CV32" s="622"/>
      <c r="CW32" s="622"/>
      <c r="CX32" s="622"/>
      <c r="CY32" s="623"/>
      <c r="CZ32" s="624">
        <v>0</v>
      </c>
      <c r="DA32" s="636"/>
      <c r="DB32" s="636"/>
      <c r="DC32" s="637"/>
      <c r="DD32" s="627">
        <v>23</v>
      </c>
      <c r="DE32" s="622"/>
      <c r="DF32" s="622"/>
      <c r="DG32" s="622"/>
      <c r="DH32" s="622"/>
      <c r="DI32" s="622"/>
      <c r="DJ32" s="622"/>
      <c r="DK32" s="623"/>
      <c r="DL32" s="627">
        <v>23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419417</v>
      </c>
      <c r="S33" s="622"/>
      <c r="T33" s="622"/>
      <c r="U33" s="622"/>
      <c r="V33" s="622"/>
      <c r="W33" s="622"/>
      <c r="X33" s="622"/>
      <c r="Y33" s="623"/>
      <c r="Z33" s="659">
        <v>0.2</v>
      </c>
      <c r="AA33" s="659"/>
      <c r="AB33" s="659"/>
      <c r="AC33" s="659"/>
      <c r="AD33" s="660">
        <v>166065</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97.5</v>
      </c>
      <c r="BN33" s="606"/>
      <c r="BO33" s="606"/>
      <c r="BP33" s="606"/>
      <c r="BQ33" s="669"/>
      <c r="BR33" s="682">
        <v>99.2</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62386285</v>
      </c>
      <c r="CS33" s="634"/>
      <c r="CT33" s="634"/>
      <c r="CU33" s="634"/>
      <c r="CV33" s="634"/>
      <c r="CW33" s="634"/>
      <c r="CX33" s="634"/>
      <c r="CY33" s="635"/>
      <c r="CZ33" s="624">
        <v>37.299999999999997</v>
      </c>
      <c r="DA33" s="636"/>
      <c r="DB33" s="636"/>
      <c r="DC33" s="637"/>
      <c r="DD33" s="627">
        <v>46613947</v>
      </c>
      <c r="DE33" s="634"/>
      <c r="DF33" s="634"/>
      <c r="DG33" s="634"/>
      <c r="DH33" s="634"/>
      <c r="DI33" s="634"/>
      <c r="DJ33" s="634"/>
      <c r="DK33" s="635"/>
      <c r="DL33" s="627">
        <v>35933777</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660469</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26799784</v>
      </c>
      <c r="CS34" s="622"/>
      <c r="CT34" s="622"/>
      <c r="CU34" s="622"/>
      <c r="CV34" s="622"/>
      <c r="CW34" s="622"/>
      <c r="CX34" s="622"/>
      <c r="CY34" s="623"/>
      <c r="CZ34" s="624">
        <v>16</v>
      </c>
      <c r="DA34" s="636"/>
      <c r="DB34" s="636"/>
      <c r="DC34" s="637"/>
      <c r="DD34" s="627">
        <v>18327151</v>
      </c>
      <c r="DE34" s="622"/>
      <c r="DF34" s="622"/>
      <c r="DG34" s="622"/>
      <c r="DH34" s="622"/>
      <c r="DI34" s="622"/>
      <c r="DJ34" s="622"/>
      <c r="DK34" s="623"/>
      <c r="DL34" s="627">
        <v>16341608</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5536431</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871933</v>
      </c>
      <c r="CS35" s="634"/>
      <c r="CT35" s="634"/>
      <c r="CU35" s="634"/>
      <c r="CV35" s="634"/>
      <c r="CW35" s="634"/>
      <c r="CX35" s="634"/>
      <c r="CY35" s="635"/>
      <c r="CZ35" s="624">
        <v>0.5</v>
      </c>
      <c r="DA35" s="636"/>
      <c r="DB35" s="636"/>
      <c r="DC35" s="637"/>
      <c r="DD35" s="627">
        <v>805273</v>
      </c>
      <c r="DE35" s="634"/>
      <c r="DF35" s="634"/>
      <c r="DG35" s="634"/>
      <c r="DH35" s="634"/>
      <c r="DI35" s="634"/>
      <c r="DJ35" s="634"/>
      <c r="DK35" s="635"/>
      <c r="DL35" s="627">
        <v>795391</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4061636</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20765104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108964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15568992</v>
      </c>
      <c r="CS36" s="622"/>
      <c r="CT36" s="622"/>
      <c r="CU36" s="622"/>
      <c r="CV36" s="622"/>
      <c r="CW36" s="622"/>
      <c r="CX36" s="622"/>
      <c r="CY36" s="623"/>
      <c r="CZ36" s="624">
        <v>9.3000000000000007</v>
      </c>
      <c r="DA36" s="636"/>
      <c r="DB36" s="636"/>
      <c r="DC36" s="637"/>
      <c r="DD36" s="627">
        <v>13425517</v>
      </c>
      <c r="DE36" s="622"/>
      <c r="DF36" s="622"/>
      <c r="DG36" s="622"/>
      <c r="DH36" s="622"/>
      <c r="DI36" s="622"/>
      <c r="DJ36" s="622"/>
      <c r="DK36" s="623"/>
      <c r="DL36" s="627">
        <v>6747564</v>
      </c>
      <c r="DM36" s="622"/>
      <c r="DN36" s="622"/>
      <c r="DO36" s="622"/>
      <c r="DP36" s="622"/>
      <c r="DQ36" s="622"/>
      <c r="DR36" s="622"/>
      <c r="DS36" s="622"/>
      <c r="DT36" s="622"/>
      <c r="DU36" s="622"/>
      <c r="DV36" s="623"/>
      <c r="DW36" s="624">
        <v>7.5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5619309</v>
      </c>
      <c r="S37" s="622"/>
      <c r="T37" s="622"/>
      <c r="U37" s="622"/>
      <c r="V37" s="622"/>
      <c r="W37" s="622"/>
      <c r="X37" s="622"/>
      <c r="Y37" s="623"/>
      <c r="Z37" s="659">
        <v>3.2</v>
      </c>
      <c r="AA37" s="659"/>
      <c r="AB37" s="659"/>
      <c r="AC37" s="659"/>
      <c r="AD37" s="660">
        <v>84613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3604862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-8372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27569</v>
      </c>
      <c r="CS37" s="634"/>
      <c r="CT37" s="634"/>
      <c r="CU37" s="634"/>
      <c r="CV37" s="634"/>
      <c r="CW37" s="634"/>
      <c r="CX37" s="634"/>
      <c r="CY37" s="635"/>
      <c r="CZ37" s="624">
        <v>0</v>
      </c>
      <c r="DA37" s="636"/>
      <c r="DB37" s="636"/>
      <c r="DC37" s="637"/>
      <c r="DD37" s="627">
        <v>27569</v>
      </c>
      <c r="DE37" s="634"/>
      <c r="DF37" s="634"/>
      <c r="DG37" s="634"/>
      <c r="DH37" s="634"/>
      <c r="DI37" s="634"/>
      <c r="DJ37" s="634"/>
      <c r="DK37" s="635"/>
      <c r="DL37" s="627">
        <v>27569</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11859600</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1223000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52494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15855805</v>
      </c>
      <c r="CS38" s="622"/>
      <c r="CT38" s="622"/>
      <c r="CU38" s="622"/>
      <c r="CV38" s="622"/>
      <c r="CW38" s="622"/>
      <c r="CX38" s="622"/>
      <c r="CY38" s="623"/>
      <c r="CZ38" s="624">
        <v>9.5</v>
      </c>
      <c r="DA38" s="636"/>
      <c r="DB38" s="636"/>
      <c r="DC38" s="637"/>
      <c r="DD38" s="627">
        <v>13180438</v>
      </c>
      <c r="DE38" s="622"/>
      <c r="DF38" s="622"/>
      <c r="DG38" s="622"/>
      <c r="DH38" s="622"/>
      <c r="DI38" s="622"/>
      <c r="DJ38" s="622"/>
      <c r="DK38" s="623"/>
      <c r="DL38" s="627">
        <v>12049214</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v>46300</v>
      </c>
      <c r="S39" s="622"/>
      <c r="T39" s="622"/>
      <c r="U39" s="622"/>
      <c r="V39" s="622"/>
      <c r="W39" s="622"/>
      <c r="X39" s="622"/>
      <c r="Y39" s="623"/>
      <c r="Z39" s="659">
        <v>0</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81437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75507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1255717</v>
      </c>
      <c r="CS39" s="634"/>
      <c r="CT39" s="634"/>
      <c r="CU39" s="634"/>
      <c r="CV39" s="634"/>
      <c r="CW39" s="634"/>
      <c r="CX39" s="634"/>
      <c r="CY39" s="635"/>
      <c r="CZ39" s="624">
        <v>0.7</v>
      </c>
      <c r="DA39" s="636"/>
      <c r="DB39" s="636"/>
      <c r="DC39" s="637"/>
      <c r="DD39" s="627">
        <v>648324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2241400</v>
      </c>
      <c r="S40" s="622"/>
      <c r="T40" s="622"/>
      <c r="U40" s="622"/>
      <c r="V40" s="622"/>
      <c r="W40" s="622"/>
      <c r="X40" s="622"/>
      <c r="Y40" s="623"/>
      <c r="Z40" s="659">
        <v>1.3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76410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2034054</v>
      </c>
      <c r="CS40" s="622"/>
      <c r="CT40" s="622"/>
      <c r="CU40" s="622"/>
      <c r="CV40" s="622"/>
      <c r="CW40" s="622"/>
      <c r="CX40" s="622"/>
      <c r="CY40" s="623"/>
      <c r="CZ40" s="624">
        <v>1.2</v>
      </c>
      <c r="DA40" s="636"/>
      <c r="DB40" s="636"/>
      <c r="DC40" s="637"/>
      <c r="DD40" s="627">
        <v>227244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172996986</v>
      </c>
      <c r="S41" s="646"/>
      <c r="T41" s="646"/>
      <c r="U41" s="646"/>
      <c r="V41" s="646"/>
      <c r="W41" s="646"/>
      <c r="X41" s="646"/>
      <c r="Y41" s="649"/>
      <c r="Z41" s="650">
        <v>100</v>
      </c>
      <c r="AA41" s="650"/>
      <c r="AB41" s="650"/>
      <c r="AC41" s="650"/>
      <c r="AD41" s="651">
        <v>87520504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3722443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12056952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14605558</v>
      </c>
      <c r="CS42" s="634"/>
      <c r="CT42" s="634"/>
      <c r="CU42" s="634"/>
      <c r="CV42" s="634"/>
      <c r="CW42" s="634"/>
      <c r="CX42" s="634"/>
      <c r="CY42" s="635"/>
      <c r="CZ42" s="624">
        <v>8.6999999999999993</v>
      </c>
      <c r="DA42" s="636"/>
      <c r="DB42" s="636"/>
      <c r="DC42" s="637"/>
      <c r="DD42" s="627">
        <v>1572966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769730</v>
      </c>
      <c r="CS43" s="634"/>
      <c r="CT43" s="634"/>
      <c r="CU43" s="634"/>
      <c r="CV43" s="634"/>
      <c r="CW43" s="634"/>
      <c r="CX43" s="634"/>
      <c r="CY43" s="635"/>
      <c r="CZ43" s="624">
        <v>0.5</v>
      </c>
      <c r="DA43" s="636"/>
      <c r="DB43" s="636"/>
      <c r="DC43" s="637"/>
      <c r="DD43" s="627">
        <v>717557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14558597</v>
      </c>
      <c r="CS44" s="622"/>
      <c r="CT44" s="622"/>
      <c r="CU44" s="622"/>
      <c r="CV44" s="622"/>
      <c r="CW44" s="622"/>
      <c r="CX44" s="622"/>
      <c r="CY44" s="623"/>
      <c r="CZ44" s="624">
        <v>8.6999999999999993</v>
      </c>
      <c r="DA44" s="625"/>
      <c r="DB44" s="625"/>
      <c r="DC44" s="626"/>
      <c r="DD44" s="627">
        <v>1526005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6163325</v>
      </c>
      <c r="CS45" s="634"/>
      <c r="CT45" s="634"/>
      <c r="CU45" s="634"/>
      <c r="CV45" s="634"/>
      <c r="CW45" s="634"/>
      <c r="CX45" s="634"/>
      <c r="CY45" s="635"/>
      <c r="CZ45" s="624">
        <v>3.7</v>
      </c>
      <c r="DA45" s="636"/>
      <c r="DB45" s="636"/>
      <c r="DC45" s="637"/>
      <c r="DD45" s="627">
        <v>383432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7955627</v>
      </c>
      <c r="CS46" s="622"/>
      <c r="CT46" s="622"/>
      <c r="CU46" s="622"/>
      <c r="CV46" s="622"/>
      <c r="CW46" s="622"/>
      <c r="CX46" s="622"/>
      <c r="CY46" s="623"/>
      <c r="CZ46" s="624">
        <v>4.8</v>
      </c>
      <c r="DA46" s="625"/>
      <c r="DB46" s="625"/>
      <c r="DC46" s="626"/>
      <c r="DD46" s="627">
        <v>1142528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46961</v>
      </c>
      <c r="CS47" s="634"/>
      <c r="CT47" s="634"/>
      <c r="CU47" s="634"/>
      <c r="CV47" s="634"/>
      <c r="CW47" s="634"/>
      <c r="CX47" s="634"/>
      <c r="CY47" s="635"/>
      <c r="CZ47" s="624">
        <v>0</v>
      </c>
      <c r="DA47" s="636"/>
      <c r="DB47" s="636"/>
      <c r="DC47" s="637"/>
      <c r="DD47" s="627">
        <v>46961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167473655</v>
      </c>
      <c r="CS49" s="606"/>
      <c r="CT49" s="606"/>
      <c r="CU49" s="606"/>
      <c r="CV49" s="606"/>
      <c r="CW49" s="606"/>
      <c r="CX49" s="606"/>
      <c r="CY49" s="607"/>
      <c r="CZ49" s="608">
        <v>100</v>
      </c>
      <c r="DA49" s="609"/>
      <c r="DB49" s="609"/>
      <c r="DC49" s="610"/>
      <c r="DD49" s="611">
        <v>108803873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MnhYd1tFjorDc50BBALqP5u/Vej4wSDskPjOqqYMf2oSLhS1045qRwhLsQ0IYBIfZ6YYic0SJeucOaKR8kvYw==" saltValue="zQCaeTiTFojjalhFvi+L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173483</v>
      </c>
      <c r="R7" s="1103"/>
      <c r="S7" s="1103"/>
      <c r="T7" s="1103"/>
      <c r="U7" s="1103"/>
      <c r="V7" s="1103">
        <v>168108</v>
      </c>
      <c r="W7" s="1103"/>
      <c r="X7" s="1103"/>
      <c r="Y7" s="1103"/>
      <c r="Z7" s="1103"/>
      <c r="AA7" s="1103">
        <v>5374</v>
      </c>
      <c r="AB7" s="1103"/>
      <c r="AC7" s="1103"/>
      <c r="AD7" s="1103"/>
      <c r="AE7" s="1104"/>
      <c r="AF7" s="1105">
        <v>4957</v>
      </c>
      <c r="AG7" s="1106"/>
      <c r="AH7" s="1106"/>
      <c r="AI7" s="1106"/>
      <c r="AJ7" s="1107"/>
      <c r="AK7" s="1108">
        <v>5564</v>
      </c>
      <c r="AL7" s="1109"/>
      <c r="AM7" s="1109"/>
      <c r="AN7" s="1109"/>
      <c r="AO7" s="1109"/>
      <c r="AP7" s="1109">
        <v>185201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566</v>
      </c>
      <c r="BS7" s="1099" t="s">
        <v>557</v>
      </c>
      <c r="BT7" s="1100"/>
      <c r="BU7" s="1100"/>
      <c r="BV7" s="1100"/>
      <c r="BW7" s="1100"/>
      <c r="BX7" s="1100"/>
      <c r="BY7" s="1100"/>
      <c r="BZ7" s="1100"/>
      <c r="CA7" s="1100"/>
      <c r="CB7" s="1100"/>
      <c r="CC7" s="1100"/>
      <c r="CD7" s="1100"/>
      <c r="CE7" s="1100"/>
      <c r="CF7" s="1100"/>
      <c r="CG7" s="1112"/>
      <c r="CH7" s="1096">
        <v>19</v>
      </c>
      <c r="CI7" s="1097"/>
      <c r="CJ7" s="1097"/>
      <c r="CK7" s="1097"/>
      <c r="CL7" s="1098"/>
      <c r="CM7" s="1096">
        <v>122</v>
      </c>
      <c r="CN7" s="1097"/>
      <c r="CO7" s="1097"/>
      <c r="CP7" s="1097"/>
      <c r="CQ7" s="1098"/>
      <c r="CR7" s="1096">
        <v>10</v>
      </c>
      <c r="CS7" s="1097"/>
      <c r="CT7" s="1097"/>
      <c r="CU7" s="1097"/>
      <c r="CV7" s="1098"/>
      <c r="CW7" s="1096" t="s">
        <v>570</v>
      </c>
      <c r="CX7" s="1097"/>
      <c r="CY7" s="1097"/>
      <c r="CZ7" s="1097"/>
      <c r="DA7" s="1098"/>
      <c r="DB7" s="1096" t="s">
        <v>570</v>
      </c>
      <c r="DC7" s="1097"/>
      <c r="DD7" s="1097"/>
      <c r="DE7" s="1097"/>
      <c r="DF7" s="1098"/>
      <c r="DG7" s="1096">
        <v>2320</v>
      </c>
      <c r="DH7" s="1097"/>
      <c r="DI7" s="1097"/>
      <c r="DJ7" s="1097"/>
      <c r="DK7" s="1098"/>
      <c r="DL7" s="1096" t="s">
        <v>570</v>
      </c>
      <c r="DM7" s="1097"/>
      <c r="DN7" s="1097"/>
      <c r="DO7" s="1097"/>
      <c r="DP7" s="1098"/>
      <c r="DQ7" s="1096">
        <v>485</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576</v>
      </c>
      <c r="R8" s="1039"/>
      <c r="S8" s="1039"/>
      <c r="T8" s="1039"/>
      <c r="U8" s="1039"/>
      <c r="V8" s="1039">
        <v>455</v>
      </c>
      <c r="W8" s="1039"/>
      <c r="X8" s="1039"/>
      <c r="Y8" s="1039"/>
      <c r="Z8" s="1039"/>
      <c r="AA8" s="1039">
        <v>121</v>
      </c>
      <c r="AB8" s="1039"/>
      <c r="AC8" s="1039"/>
      <c r="AD8" s="1039"/>
      <c r="AE8" s="1040"/>
      <c r="AF8" s="1035">
        <v>121</v>
      </c>
      <c r="AG8" s="1036"/>
      <c r="AH8" s="1036"/>
      <c r="AI8" s="1036"/>
      <c r="AJ8" s="1037"/>
      <c r="AK8" s="1080">
        <v>40</v>
      </c>
      <c r="AL8" s="1081"/>
      <c r="AM8" s="1081"/>
      <c r="AN8" s="1081"/>
      <c r="AO8" s="1081"/>
      <c r="AP8" s="1081" t="s">
        <v>567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1</v>
      </c>
      <c r="CI8" s="990"/>
      <c r="CJ8" s="990"/>
      <c r="CK8" s="990"/>
      <c r="CL8" s="991"/>
      <c r="CM8" s="989">
        <v>3597</v>
      </c>
      <c r="CN8" s="990"/>
      <c r="CO8" s="990"/>
      <c r="CP8" s="990"/>
      <c r="CQ8" s="991"/>
      <c r="CR8" s="989">
        <v>30</v>
      </c>
      <c r="CS8" s="990"/>
      <c r="CT8" s="990"/>
      <c r="CU8" s="990"/>
      <c r="CV8" s="991"/>
      <c r="CW8" s="989">
        <v>33</v>
      </c>
      <c r="CX8" s="990"/>
      <c r="CY8" s="990"/>
      <c r="CZ8" s="990"/>
      <c r="DA8" s="991"/>
      <c r="DB8" s="989" t="s">
        <v>570</v>
      </c>
      <c r="DC8" s="990"/>
      <c r="DD8" s="990"/>
      <c r="DE8" s="990"/>
      <c r="DF8" s="991"/>
      <c r="DG8" s="989" t="s">
        <v>570</v>
      </c>
      <c r="DH8" s="990"/>
      <c r="DI8" s="990"/>
      <c r="DJ8" s="990"/>
      <c r="DK8" s="991"/>
      <c r="DL8" s="989" t="s">
        <v>570</v>
      </c>
      <c r="DM8" s="990"/>
      <c r="DN8" s="990"/>
      <c r="DO8" s="990"/>
      <c r="DP8" s="991"/>
      <c r="DQ8" s="989" t="s">
        <v>570</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290</v>
      </c>
      <c r="R9" s="1039"/>
      <c r="S9" s="1039"/>
      <c r="T9" s="1039"/>
      <c r="U9" s="1039"/>
      <c r="V9" s="1039">
        <v>261</v>
      </c>
      <c r="W9" s="1039"/>
      <c r="X9" s="1039"/>
      <c r="Y9" s="1039"/>
      <c r="Z9" s="1039"/>
      <c r="AA9" s="1039">
        <v>28</v>
      </c>
      <c r="AB9" s="1039"/>
      <c r="AC9" s="1039"/>
      <c r="AD9" s="1039"/>
      <c r="AE9" s="1040"/>
      <c r="AF9" s="1035" t="s">
        <v>490</v>
      </c>
      <c r="AG9" s="1036"/>
      <c r="AH9" s="1036"/>
      <c r="AI9" s="1036"/>
      <c r="AJ9" s="1037"/>
      <c r="AK9" s="1080">
        <v>17</v>
      </c>
      <c r="AL9" s="1081"/>
      <c r="AM9" s="1081"/>
      <c r="AN9" s="1081"/>
      <c r="AO9" s="1081"/>
      <c r="AP9" s="1081">
        <v>308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75</v>
      </c>
      <c r="CI9" s="990"/>
      <c r="CJ9" s="990"/>
      <c r="CK9" s="990"/>
      <c r="CL9" s="991"/>
      <c r="CM9" s="989">
        <v>1494</v>
      </c>
      <c r="CN9" s="990"/>
      <c r="CO9" s="990"/>
      <c r="CP9" s="990"/>
      <c r="CQ9" s="991"/>
      <c r="CR9" s="989">
        <v>100</v>
      </c>
      <c r="CS9" s="990"/>
      <c r="CT9" s="990"/>
      <c r="CU9" s="990"/>
      <c r="CV9" s="991"/>
      <c r="CW9" s="989">
        <v>22</v>
      </c>
      <c r="CX9" s="990"/>
      <c r="CY9" s="990"/>
      <c r="CZ9" s="990"/>
      <c r="DA9" s="991"/>
      <c r="DB9" s="989" t="s">
        <v>570</v>
      </c>
      <c r="DC9" s="990"/>
      <c r="DD9" s="990"/>
      <c r="DE9" s="990"/>
      <c r="DF9" s="991"/>
      <c r="DG9" s="989" t="s">
        <v>570</v>
      </c>
      <c r="DH9" s="990"/>
      <c r="DI9" s="990"/>
      <c r="DJ9" s="990"/>
      <c r="DK9" s="991"/>
      <c r="DL9" s="989" t="s">
        <v>570</v>
      </c>
      <c r="DM9" s="990"/>
      <c r="DN9" s="990"/>
      <c r="DO9" s="990"/>
      <c r="DP9" s="991"/>
      <c r="DQ9" s="989" t="s">
        <v>570</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19446</v>
      </c>
      <c r="R10" s="1039"/>
      <c r="S10" s="1039"/>
      <c r="T10" s="1039"/>
      <c r="U10" s="1039"/>
      <c r="V10" s="1039">
        <v>19446</v>
      </c>
      <c r="W10" s="1039"/>
      <c r="X10" s="1039"/>
      <c r="Y10" s="1039"/>
      <c r="Z10" s="1039"/>
      <c r="AA10" s="1039" t="s">
        <v>490</v>
      </c>
      <c r="AB10" s="1039"/>
      <c r="AC10" s="1039"/>
      <c r="AD10" s="1039"/>
      <c r="AE10" s="1040"/>
      <c r="AF10" s="1035" t="s">
        <v>490</v>
      </c>
      <c r="AG10" s="1036"/>
      <c r="AH10" s="1036"/>
      <c r="AI10" s="1036"/>
      <c r="AJ10" s="1037"/>
      <c r="AK10" s="1080">
        <v>17588</v>
      </c>
      <c r="AL10" s="1081"/>
      <c r="AM10" s="1081"/>
      <c r="AN10" s="1081"/>
      <c r="AO10" s="1081"/>
      <c r="AP10" s="1081" t="s">
        <v>567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-16</v>
      </c>
      <c r="CI10" s="990"/>
      <c r="CJ10" s="990"/>
      <c r="CK10" s="990"/>
      <c r="CL10" s="991"/>
      <c r="CM10" s="989">
        <v>221</v>
      </c>
      <c r="CN10" s="990"/>
      <c r="CO10" s="990"/>
      <c r="CP10" s="990"/>
      <c r="CQ10" s="991"/>
      <c r="CR10" s="989">
        <v>3</v>
      </c>
      <c r="CS10" s="990"/>
      <c r="CT10" s="990"/>
      <c r="CU10" s="990"/>
      <c r="CV10" s="991"/>
      <c r="CW10" s="989">
        <v>105</v>
      </c>
      <c r="CX10" s="990"/>
      <c r="CY10" s="990"/>
      <c r="CZ10" s="990"/>
      <c r="DA10" s="991"/>
      <c r="DB10" s="989" t="s">
        <v>570</v>
      </c>
      <c r="DC10" s="990"/>
      <c r="DD10" s="990"/>
      <c r="DE10" s="990"/>
      <c r="DF10" s="991"/>
      <c r="DG10" s="989" t="s">
        <v>570</v>
      </c>
      <c r="DH10" s="990"/>
      <c r="DI10" s="990"/>
      <c r="DJ10" s="990"/>
      <c r="DK10" s="991"/>
      <c r="DL10" s="989" t="s">
        <v>570</v>
      </c>
      <c r="DM10" s="990"/>
      <c r="DN10" s="990"/>
      <c r="DO10" s="990"/>
      <c r="DP10" s="991"/>
      <c r="DQ10" s="989" t="s">
        <v>570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561</v>
      </c>
      <c r="BT11" s="993"/>
      <c r="BU11" s="993"/>
      <c r="BV11" s="993"/>
      <c r="BW11" s="993"/>
      <c r="BX11" s="993"/>
      <c r="BY11" s="993"/>
      <c r="BZ11" s="993"/>
      <c r="CA11" s="993"/>
      <c r="CB11" s="993"/>
      <c r="CC11" s="993"/>
      <c r="CD11" s="993"/>
      <c r="CE11" s="993"/>
      <c r="CF11" s="993"/>
      <c r="CG11" s="1014"/>
      <c r="CH11" s="989">
        <v>-18</v>
      </c>
      <c r="CI11" s="990"/>
      <c r="CJ11" s="990"/>
      <c r="CK11" s="990"/>
      <c r="CL11" s="991"/>
      <c r="CM11" s="989">
        <v>416</v>
      </c>
      <c r="CN11" s="990"/>
      <c r="CO11" s="990"/>
      <c r="CP11" s="990"/>
      <c r="CQ11" s="991"/>
      <c r="CR11" s="989">
        <v>200</v>
      </c>
      <c r="CS11" s="990"/>
      <c r="CT11" s="990"/>
      <c r="CU11" s="990"/>
      <c r="CV11" s="991"/>
      <c r="CW11" s="989">
        <v>0</v>
      </c>
      <c r="CX11" s="990"/>
      <c r="CY11" s="990"/>
      <c r="CZ11" s="990"/>
      <c r="DA11" s="991"/>
      <c r="DB11" s="989" t="s">
        <v>570</v>
      </c>
      <c r="DC11" s="990"/>
      <c r="DD11" s="990"/>
      <c r="DE11" s="990"/>
      <c r="DF11" s="991"/>
      <c r="DG11" s="989" t="s">
        <v>570</v>
      </c>
      <c r="DH11" s="990"/>
      <c r="DI11" s="990"/>
      <c r="DJ11" s="990"/>
      <c r="DK11" s="991"/>
      <c r="DL11" s="989" t="s">
        <v>570</v>
      </c>
      <c r="DM11" s="990"/>
      <c r="DN11" s="990"/>
      <c r="DO11" s="990"/>
      <c r="DP11" s="991"/>
      <c r="DQ11" s="989" t="s">
        <v>570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562</v>
      </c>
      <c r="BT12" s="993"/>
      <c r="BU12" s="993"/>
      <c r="BV12" s="993"/>
      <c r="BW12" s="993"/>
      <c r="BX12" s="993"/>
      <c r="BY12" s="993"/>
      <c r="BZ12" s="993"/>
      <c r="CA12" s="993"/>
      <c r="CB12" s="993"/>
      <c r="CC12" s="993"/>
      <c r="CD12" s="993"/>
      <c r="CE12" s="993"/>
      <c r="CF12" s="993"/>
      <c r="CG12" s="1014"/>
      <c r="CH12" s="989">
        <v>-26</v>
      </c>
      <c r="CI12" s="990"/>
      <c r="CJ12" s="990"/>
      <c r="CK12" s="990"/>
      <c r="CL12" s="991"/>
      <c r="CM12" s="989">
        <v>-109</v>
      </c>
      <c r="CN12" s="990"/>
      <c r="CO12" s="990"/>
      <c r="CP12" s="990"/>
      <c r="CQ12" s="991"/>
      <c r="CR12" s="989">
        <v>20</v>
      </c>
      <c r="CS12" s="990"/>
      <c r="CT12" s="990"/>
      <c r="CU12" s="990"/>
      <c r="CV12" s="991"/>
      <c r="CW12" s="989" t="s">
        <v>570</v>
      </c>
      <c r="CX12" s="990"/>
      <c r="CY12" s="990"/>
      <c r="CZ12" s="990"/>
      <c r="DA12" s="991"/>
      <c r="DB12" s="989">
        <v>50</v>
      </c>
      <c r="DC12" s="990"/>
      <c r="DD12" s="990"/>
      <c r="DE12" s="990"/>
      <c r="DF12" s="991"/>
      <c r="DG12" s="989" t="s">
        <v>570</v>
      </c>
      <c r="DH12" s="990"/>
      <c r="DI12" s="990"/>
      <c r="DJ12" s="990"/>
      <c r="DK12" s="991"/>
      <c r="DL12" s="989" t="s">
        <v>570</v>
      </c>
      <c r="DM12" s="990"/>
      <c r="DN12" s="990"/>
      <c r="DO12" s="990"/>
      <c r="DP12" s="991"/>
      <c r="DQ12" s="989" t="s">
        <v>570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563</v>
      </c>
      <c r="BT13" s="993"/>
      <c r="BU13" s="993"/>
      <c r="BV13" s="993"/>
      <c r="BW13" s="993"/>
      <c r="BX13" s="993"/>
      <c r="BY13" s="993"/>
      <c r="BZ13" s="993"/>
      <c r="CA13" s="993"/>
      <c r="CB13" s="993"/>
      <c r="CC13" s="993"/>
      <c r="CD13" s="993"/>
      <c r="CE13" s="993"/>
      <c r="CF13" s="993"/>
      <c r="CG13" s="1014"/>
      <c r="CH13" s="989">
        <v>1</v>
      </c>
      <c r="CI13" s="990"/>
      <c r="CJ13" s="990"/>
      <c r="CK13" s="990"/>
      <c r="CL13" s="991"/>
      <c r="CM13" s="989">
        <v>568</v>
      </c>
      <c r="CN13" s="990"/>
      <c r="CO13" s="990"/>
      <c r="CP13" s="990"/>
      <c r="CQ13" s="991"/>
      <c r="CR13" s="989">
        <v>400</v>
      </c>
      <c r="CS13" s="990"/>
      <c r="CT13" s="990"/>
      <c r="CU13" s="990"/>
      <c r="CV13" s="991"/>
      <c r="CW13" s="989">
        <v>25</v>
      </c>
      <c r="CX13" s="990"/>
      <c r="CY13" s="990"/>
      <c r="CZ13" s="990"/>
      <c r="DA13" s="991"/>
      <c r="DB13" s="989" t="s">
        <v>570</v>
      </c>
      <c r="DC13" s="990"/>
      <c r="DD13" s="990"/>
      <c r="DE13" s="990"/>
      <c r="DF13" s="991"/>
      <c r="DG13" s="989" t="s">
        <v>570</v>
      </c>
      <c r="DH13" s="990"/>
      <c r="DI13" s="990"/>
      <c r="DJ13" s="990"/>
      <c r="DK13" s="991"/>
      <c r="DL13" s="989" t="s">
        <v>570</v>
      </c>
      <c r="DM13" s="990"/>
      <c r="DN13" s="990"/>
      <c r="DO13" s="990"/>
      <c r="DP13" s="991"/>
      <c r="DQ13" s="989" t="s">
        <v>570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564</v>
      </c>
      <c r="BT14" s="993"/>
      <c r="BU14" s="993"/>
      <c r="BV14" s="993"/>
      <c r="BW14" s="993"/>
      <c r="BX14" s="993"/>
      <c r="BY14" s="993"/>
      <c r="BZ14" s="993"/>
      <c r="CA14" s="993"/>
      <c r="CB14" s="993"/>
      <c r="CC14" s="993"/>
      <c r="CD14" s="993"/>
      <c r="CE14" s="993"/>
      <c r="CF14" s="993"/>
      <c r="CG14" s="1014"/>
      <c r="CH14" s="989">
        <v>4</v>
      </c>
      <c r="CI14" s="990"/>
      <c r="CJ14" s="990"/>
      <c r="CK14" s="990"/>
      <c r="CL14" s="991"/>
      <c r="CM14" s="989">
        <v>494</v>
      </c>
      <c r="CN14" s="990"/>
      <c r="CO14" s="990"/>
      <c r="CP14" s="990"/>
      <c r="CQ14" s="991"/>
      <c r="CR14" s="989">
        <v>350</v>
      </c>
      <c r="CS14" s="990"/>
      <c r="CT14" s="990"/>
      <c r="CU14" s="990"/>
      <c r="CV14" s="991"/>
      <c r="CW14" s="989">
        <v>0</v>
      </c>
      <c r="CX14" s="990"/>
      <c r="CY14" s="990"/>
      <c r="CZ14" s="990"/>
      <c r="DA14" s="991"/>
      <c r="DB14" s="989" t="s">
        <v>570</v>
      </c>
      <c r="DC14" s="990"/>
      <c r="DD14" s="990"/>
      <c r="DE14" s="990"/>
      <c r="DF14" s="991"/>
      <c r="DG14" s="989" t="s">
        <v>570</v>
      </c>
      <c r="DH14" s="990"/>
      <c r="DI14" s="990"/>
      <c r="DJ14" s="990"/>
      <c r="DK14" s="991"/>
      <c r="DL14" s="989" t="s">
        <v>570</v>
      </c>
      <c r="DM14" s="990"/>
      <c r="DN14" s="990"/>
      <c r="DO14" s="990"/>
      <c r="DP14" s="991"/>
      <c r="DQ14" s="989" t="s">
        <v>570</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565</v>
      </c>
      <c r="BT15" s="993"/>
      <c r="BU15" s="993"/>
      <c r="BV15" s="993"/>
      <c r="BW15" s="993"/>
      <c r="BX15" s="993"/>
      <c r="BY15" s="993"/>
      <c r="BZ15" s="993"/>
      <c r="CA15" s="993"/>
      <c r="CB15" s="993"/>
      <c r="CC15" s="993"/>
      <c r="CD15" s="993"/>
      <c r="CE15" s="993"/>
      <c r="CF15" s="993"/>
      <c r="CG15" s="1014"/>
      <c r="CH15" s="989">
        <v>0</v>
      </c>
      <c r="CI15" s="990"/>
      <c r="CJ15" s="990"/>
      <c r="CK15" s="990"/>
      <c r="CL15" s="991"/>
      <c r="CM15" s="989">
        <v>1876</v>
      </c>
      <c r="CN15" s="990"/>
      <c r="CO15" s="990"/>
      <c r="CP15" s="990"/>
      <c r="CQ15" s="991"/>
      <c r="CR15" s="989">
        <v>3</v>
      </c>
      <c r="CS15" s="990"/>
      <c r="CT15" s="990"/>
      <c r="CU15" s="990"/>
      <c r="CV15" s="991"/>
      <c r="CW15" s="989">
        <v>10</v>
      </c>
      <c r="CX15" s="990"/>
      <c r="CY15" s="990"/>
      <c r="CZ15" s="990"/>
      <c r="DA15" s="991"/>
      <c r="DB15" s="989" t="s">
        <v>570</v>
      </c>
      <c r="DC15" s="990"/>
      <c r="DD15" s="990"/>
      <c r="DE15" s="990"/>
      <c r="DF15" s="991"/>
      <c r="DG15" s="989" t="s">
        <v>570</v>
      </c>
      <c r="DH15" s="990"/>
      <c r="DI15" s="990"/>
      <c r="DJ15" s="990"/>
      <c r="DK15" s="991"/>
      <c r="DL15" s="989" t="s">
        <v>570</v>
      </c>
      <c r="DM15" s="990"/>
      <c r="DN15" s="990"/>
      <c r="DO15" s="990"/>
      <c r="DP15" s="991"/>
      <c r="DQ15" s="989" t="s">
        <v>570</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176122</v>
      </c>
      <c r="R23" s="1061"/>
      <c r="S23" s="1061"/>
      <c r="T23" s="1061"/>
      <c r="U23" s="1061"/>
      <c r="V23" s="1061">
        <v>170598</v>
      </c>
      <c r="W23" s="1061"/>
      <c r="X23" s="1061"/>
      <c r="Y23" s="1061"/>
      <c r="Z23" s="1061"/>
      <c r="AA23" s="1061">
        <v>5523</v>
      </c>
      <c r="AB23" s="1061"/>
      <c r="AC23" s="1061"/>
      <c r="AD23" s="1061"/>
      <c r="AE23" s="1068"/>
      <c r="AF23" s="1069">
        <v>5078</v>
      </c>
      <c r="AG23" s="1061"/>
      <c r="AH23" s="1061"/>
      <c r="AI23" s="1061"/>
      <c r="AJ23" s="1070"/>
      <c r="AK23" s="1071"/>
      <c r="AL23" s="1072"/>
      <c r="AM23" s="1072"/>
      <c r="AN23" s="1072"/>
      <c r="AO23" s="1072"/>
      <c r="AP23" s="1061">
        <v>185509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41549</v>
      </c>
      <c r="R28" s="1051"/>
      <c r="S28" s="1051"/>
      <c r="T28" s="1051"/>
      <c r="U28" s="1051"/>
      <c r="V28" s="1051">
        <v>41440</v>
      </c>
      <c r="W28" s="1051"/>
      <c r="X28" s="1051"/>
      <c r="Y28" s="1051"/>
      <c r="Z28" s="1051"/>
      <c r="AA28" s="1051">
        <v>109</v>
      </c>
      <c r="AB28" s="1051"/>
      <c r="AC28" s="1051"/>
      <c r="AD28" s="1051"/>
      <c r="AE28" s="1052"/>
      <c r="AF28" s="1053">
        <v>109</v>
      </c>
      <c r="AG28" s="1051"/>
      <c r="AH28" s="1051"/>
      <c r="AI28" s="1051"/>
      <c r="AJ28" s="1054"/>
      <c r="AK28" s="1042" t="s">
        <v>567</v>
      </c>
      <c r="AL28" s="1043"/>
      <c r="AM28" s="1043"/>
      <c r="AN28" s="1043"/>
      <c r="AO28" s="1043"/>
      <c r="AP28" s="1043" t="s">
        <v>567</v>
      </c>
      <c r="AQ28" s="1043"/>
      <c r="AR28" s="1043"/>
      <c r="AS28" s="1043"/>
      <c r="AT28" s="1043"/>
      <c r="AU28" s="1043" t="s">
        <v>567</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44086</v>
      </c>
      <c r="R29" s="1039"/>
      <c r="S29" s="1039"/>
      <c r="T29" s="1039"/>
      <c r="U29" s="1039"/>
      <c r="V29" s="1039">
        <v>39691</v>
      </c>
      <c r="W29" s="1039"/>
      <c r="X29" s="1039"/>
      <c r="Y29" s="1039"/>
      <c r="Z29" s="1039"/>
      <c r="AA29" s="1039">
        <v>4395</v>
      </c>
      <c r="AB29" s="1039"/>
      <c r="AC29" s="1039"/>
      <c r="AD29" s="1039"/>
      <c r="AE29" s="1040"/>
      <c r="AF29" s="1035">
        <v>4395</v>
      </c>
      <c r="AG29" s="1036"/>
      <c r="AH29" s="1036"/>
      <c r="AI29" s="1036"/>
      <c r="AJ29" s="1037"/>
      <c r="AK29" s="980" t="s">
        <v>567</v>
      </c>
      <c r="AL29" s="971"/>
      <c r="AM29" s="971"/>
      <c r="AN29" s="971"/>
      <c r="AO29" s="971"/>
      <c r="AP29" s="971" t="s">
        <v>567</v>
      </c>
      <c r="AQ29" s="971"/>
      <c r="AR29" s="971"/>
      <c r="AS29" s="971"/>
      <c r="AT29" s="971"/>
      <c r="AU29" s="971" t="s">
        <v>567</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7197</v>
      </c>
      <c r="R30" s="1039"/>
      <c r="S30" s="1039"/>
      <c r="T30" s="1039"/>
      <c r="U30" s="1039"/>
      <c r="V30" s="1039">
        <v>7175</v>
      </c>
      <c r="W30" s="1039"/>
      <c r="X30" s="1039"/>
      <c r="Y30" s="1039"/>
      <c r="Z30" s="1039"/>
      <c r="AA30" s="1039">
        <v>22</v>
      </c>
      <c r="AB30" s="1039"/>
      <c r="AC30" s="1039"/>
      <c r="AD30" s="1039"/>
      <c r="AE30" s="1040"/>
      <c r="AF30" s="1035">
        <v>22</v>
      </c>
      <c r="AG30" s="1036"/>
      <c r="AH30" s="1036"/>
      <c r="AI30" s="1036"/>
      <c r="AJ30" s="1037"/>
      <c r="AK30" s="980" t="s">
        <v>567</v>
      </c>
      <c r="AL30" s="971"/>
      <c r="AM30" s="971"/>
      <c r="AN30" s="971"/>
      <c r="AO30" s="971"/>
      <c r="AP30" s="971" t="s">
        <v>567</v>
      </c>
      <c r="AQ30" s="971"/>
      <c r="AR30" s="971"/>
      <c r="AS30" s="971"/>
      <c r="AT30" s="971"/>
      <c r="AU30" s="971" t="s">
        <v>567</v>
      </c>
      <c r="AV30" s="971"/>
      <c r="AW30" s="971"/>
      <c r="AX30" s="971"/>
      <c r="AY30" s="971"/>
      <c r="AZ30" s="1041" t="s">
        <v>567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10063</v>
      </c>
      <c r="R31" s="1039"/>
      <c r="S31" s="1039"/>
      <c r="T31" s="1039"/>
      <c r="U31" s="1039"/>
      <c r="V31" s="1039">
        <v>9161</v>
      </c>
      <c r="W31" s="1039"/>
      <c r="X31" s="1039"/>
      <c r="Y31" s="1039"/>
      <c r="Z31" s="1039"/>
      <c r="AA31" s="1039">
        <v>903</v>
      </c>
      <c r="AB31" s="1039"/>
      <c r="AC31" s="1039"/>
      <c r="AD31" s="1039"/>
      <c r="AE31" s="1040"/>
      <c r="AF31" s="1035">
        <v>5317</v>
      </c>
      <c r="AG31" s="1036"/>
      <c r="AH31" s="1036"/>
      <c r="AI31" s="1036"/>
      <c r="AJ31" s="1037"/>
      <c r="AK31" s="980">
        <v>81</v>
      </c>
      <c r="AL31" s="971"/>
      <c r="AM31" s="971"/>
      <c r="AN31" s="971"/>
      <c r="AO31" s="971"/>
      <c r="AP31" s="971">
        <v>19055</v>
      </c>
      <c r="AQ31" s="971"/>
      <c r="AR31" s="971"/>
      <c r="AS31" s="971"/>
      <c r="AT31" s="971"/>
      <c r="AU31" s="971">
        <v>38</v>
      </c>
      <c r="AV31" s="971"/>
      <c r="AW31" s="971"/>
      <c r="AX31" s="971"/>
      <c r="AY31" s="971"/>
      <c r="AZ31" s="1041" t="s">
        <v>567</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14643</v>
      </c>
      <c r="R32" s="1039"/>
      <c r="S32" s="1039"/>
      <c r="T32" s="1039"/>
      <c r="U32" s="1039"/>
      <c r="V32" s="1039">
        <f>14272</f>
        <v>14272</v>
      </c>
      <c r="W32" s="1039"/>
      <c r="X32" s="1039"/>
      <c r="Y32" s="1039"/>
      <c r="Z32" s="1039"/>
      <c r="AA32" s="1039">
        <v>370</v>
      </c>
      <c r="AB32" s="1039"/>
      <c r="AC32" s="1039"/>
      <c r="AD32" s="1039"/>
      <c r="AE32" s="1040"/>
      <c r="AF32" s="1035">
        <v>1048</v>
      </c>
      <c r="AG32" s="1036"/>
      <c r="AH32" s="1036"/>
      <c r="AI32" s="1036"/>
      <c r="AJ32" s="1037"/>
      <c r="AK32" s="980">
        <v>3605</v>
      </c>
      <c r="AL32" s="971"/>
      <c r="AM32" s="971"/>
      <c r="AN32" s="971"/>
      <c r="AO32" s="971"/>
      <c r="AP32" s="971">
        <v>68273</v>
      </c>
      <c r="AQ32" s="971"/>
      <c r="AR32" s="971"/>
      <c r="AS32" s="971"/>
      <c r="AT32" s="971"/>
      <c r="AU32" s="971">
        <v>29153</v>
      </c>
      <c r="AV32" s="971"/>
      <c r="AW32" s="971"/>
      <c r="AX32" s="971"/>
      <c r="AY32" s="971"/>
      <c r="AZ32" s="1041" t="s">
        <v>567</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f>924+1209</f>
        <v>2133</v>
      </c>
      <c r="R33" s="1039"/>
      <c r="S33" s="1039"/>
      <c r="T33" s="1039"/>
      <c r="U33" s="1039"/>
      <c r="V33" s="1039">
        <f>975+1137</f>
        <v>2112</v>
      </c>
      <c r="W33" s="1039"/>
      <c r="X33" s="1039"/>
      <c r="Y33" s="1039"/>
      <c r="Z33" s="1039"/>
      <c r="AA33" s="1039">
        <f>+-50+72-1</f>
        <v>21</v>
      </c>
      <c r="AB33" s="1039"/>
      <c r="AC33" s="1039"/>
      <c r="AD33" s="1039"/>
      <c r="AE33" s="1040"/>
      <c r="AF33" s="1035">
        <v>5024</v>
      </c>
      <c r="AG33" s="1036"/>
      <c r="AH33" s="1036"/>
      <c r="AI33" s="1036"/>
      <c r="AJ33" s="1037"/>
      <c r="AK33" s="980">
        <f>713+510</f>
        <v>1223</v>
      </c>
      <c r="AL33" s="971"/>
      <c r="AM33" s="971"/>
      <c r="AN33" s="971"/>
      <c r="AO33" s="971"/>
      <c r="AP33" s="971">
        <v>10313</v>
      </c>
      <c r="AQ33" s="971"/>
      <c r="AR33" s="971"/>
      <c r="AS33" s="971"/>
      <c r="AT33" s="971"/>
      <c r="AU33" s="971">
        <v>3393</v>
      </c>
      <c r="AV33" s="971"/>
      <c r="AW33" s="971"/>
      <c r="AX33" s="971"/>
      <c r="AY33" s="971"/>
      <c r="AZ33" s="1041" t="s">
        <v>567</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15915</v>
      </c>
      <c r="AG63" s="959"/>
      <c r="AH63" s="959"/>
      <c r="AI63" s="959"/>
      <c r="AJ63" s="1022"/>
      <c r="AK63" s="1023"/>
      <c r="AL63" s="963"/>
      <c r="AM63" s="963"/>
      <c r="AN63" s="963"/>
      <c r="AO63" s="963"/>
      <c r="AP63" s="959">
        <v>97641</v>
      </c>
      <c r="AQ63" s="959"/>
      <c r="AR63" s="959"/>
      <c r="AS63" s="959"/>
      <c r="AT63" s="959"/>
      <c r="AU63" s="959">
        <v>32584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571</v>
      </c>
      <c r="C68" s="986"/>
      <c r="D68" s="986"/>
      <c r="E68" s="986"/>
      <c r="F68" s="986"/>
      <c r="G68" s="986"/>
      <c r="H68" s="986"/>
      <c r="I68" s="986"/>
      <c r="J68" s="986"/>
      <c r="K68" s="986"/>
      <c r="L68" s="986"/>
      <c r="M68" s="986"/>
      <c r="N68" s="986"/>
      <c r="O68" s="986"/>
      <c r="P68" s="987"/>
      <c r="Q68" s="988">
        <v>49425</v>
      </c>
      <c r="R68" s="982"/>
      <c r="S68" s="982"/>
      <c r="T68" s="982"/>
      <c r="U68" s="982"/>
      <c r="V68" s="982">
        <v>61214</v>
      </c>
      <c r="W68" s="982"/>
      <c r="X68" s="982"/>
      <c r="Y68" s="982"/>
      <c r="Z68" s="982"/>
      <c r="AA68" s="982">
        <v>-11789</v>
      </c>
      <c r="AB68" s="982"/>
      <c r="AC68" s="982"/>
      <c r="AD68" s="982"/>
      <c r="AE68" s="982"/>
      <c r="AF68" s="982">
        <v>16626</v>
      </c>
      <c r="AG68" s="982"/>
      <c r="AH68" s="982"/>
      <c r="AI68" s="982"/>
      <c r="AJ68" s="982"/>
      <c r="AK68" s="982" t="s">
        <v>567</v>
      </c>
      <c r="AL68" s="982"/>
      <c r="AM68" s="982"/>
      <c r="AN68" s="982"/>
      <c r="AO68" s="982"/>
      <c r="AP68" s="982" t="s">
        <v>567</v>
      </c>
      <c r="AQ68" s="982"/>
      <c r="AR68" s="982"/>
      <c r="AS68" s="982"/>
      <c r="AT68" s="982"/>
      <c r="AU68" s="982" t="s">
        <v>567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568</v>
      </c>
      <c r="C69" s="975"/>
      <c r="D69" s="975"/>
      <c r="E69" s="975"/>
      <c r="F69" s="975"/>
      <c r="G69" s="975"/>
      <c r="H69" s="975"/>
      <c r="I69" s="975"/>
      <c r="J69" s="975"/>
      <c r="K69" s="975"/>
      <c r="L69" s="975"/>
      <c r="M69" s="975"/>
      <c r="N69" s="975"/>
      <c r="O69" s="975"/>
      <c r="P69" s="976"/>
      <c r="Q69" s="977">
        <v>4407</v>
      </c>
      <c r="R69" s="971"/>
      <c r="S69" s="971"/>
      <c r="T69" s="971"/>
      <c r="U69" s="971"/>
      <c r="V69" s="971">
        <v>4087</v>
      </c>
      <c r="W69" s="971"/>
      <c r="X69" s="971"/>
      <c r="Y69" s="971"/>
      <c r="Z69" s="971"/>
      <c r="AA69" s="971">
        <v>320</v>
      </c>
      <c r="AB69" s="971"/>
      <c r="AC69" s="971"/>
      <c r="AD69" s="971"/>
      <c r="AE69" s="971"/>
      <c r="AF69" s="971">
        <v>320</v>
      </c>
      <c r="AG69" s="971"/>
      <c r="AH69" s="971"/>
      <c r="AI69" s="971"/>
      <c r="AJ69" s="971"/>
      <c r="AK69" s="971">
        <v>507</v>
      </c>
      <c r="AL69" s="971"/>
      <c r="AM69" s="971"/>
      <c r="AN69" s="971"/>
      <c r="AO69" s="971"/>
      <c r="AP69" s="971" t="s">
        <v>567</v>
      </c>
      <c r="AQ69" s="971"/>
      <c r="AR69" s="971"/>
      <c r="AS69" s="971"/>
      <c r="AT69" s="971"/>
      <c r="AU69" s="971" t="s">
        <v>567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569</v>
      </c>
      <c r="C70" s="975"/>
      <c r="D70" s="975"/>
      <c r="E70" s="975"/>
      <c r="F70" s="975"/>
      <c r="G70" s="975"/>
      <c r="H70" s="975"/>
      <c r="I70" s="975"/>
      <c r="J70" s="975"/>
      <c r="K70" s="975"/>
      <c r="L70" s="975"/>
      <c r="M70" s="975"/>
      <c r="N70" s="975"/>
      <c r="O70" s="975"/>
      <c r="P70" s="976"/>
      <c r="Q70" s="977">
        <v>1092963</v>
      </c>
      <c r="R70" s="971"/>
      <c r="S70" s="971"/>
      <c r="T70" s="971"/>
      <c r="U70" s="971"/>
      <c r="V70" s="971">
        <v>1080088</v>
      </c>
      <c r="W70" s="971"/>
      <c r="X70" s="971"/>
      <c r="Y70" s="971"/>
      <c r="Z70" s="971"/>
      <c r="AA70" s="971">
        <v>12875</v>
      </c>
      <c r="AB70" s="971"/>
      <c r="AC70" s="971"/>
      <c r="AD70" s="971"/>
      <c r="AE70" s="971"/>
      <c r="AF70" s="971">
        <v>12875</v>
      </c>
      <c r="AG70" s="971"/>
      <c r="AH70" s="971"/>
      <c r="AI70" s="971"/>
      <c r="AJ70" s="971"/>
      <c r="AK70" s="971">
        <v>8791</v>
      </c>
      <c r="AL70" s="971"/>
      <c r="AM70" s="971"/>
      <c r="AN70" s="971"/>
      <c r="AO70" s="971"/>
      <c r="AP70" s="971" t="s">
        <v>567</v>
      </c>
      <c r="AQ70" s="971"/>
      <c r="AR70" s="971"/>
      <c r="AS70" s="971"/>
      <c r="AT70" s="971"/>
      <c r="AU70" s="971" t="s">
        <v>567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f>
        <v>29821</v>
      </c>
      <c r="AG88" s="959"/>
      <c r="AH88" s="959"/>
      <c r="AI88" s="959"/>
      <c r="AJ88" s="959"/>
      <c r="AK88" s="963"/>
      <c r="AL88" s="963"/>
      <c r="AM88" s="963"/>
      <c r="AN88" s="963"/>
      <c r="AO88" s="963"/>
      <c r="AP88" s="959" t="s">
        <v>567</v>
      </c>
      <c r="AQ88" s="959"/>
      <c r="AR88" s="959"/>
      <c r="AS88" s="959"/>
      <c r="AT88" s="959"/>
      <c r="AU88" s="959" t="s">
        <v>567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SUM(CR7:CV20)</f>
        <v>1116</v>
      </c>
      <c r="CS102" s="953"/>
      <c r="CT102" s="953"/>
      <c r="CU102" s="953"/>
      <c r="CV102" s="954"/>
      <c r="CW102" s="952">
        <f t="shared" ref="CW102" si="0">SUM(CW7:DA20)</f>
        <v>195</v>
      </c>
      <c r="CX102" s="953"/>
      <c r="CY102" s="953"/>
      <c r="CZ102" s="953"/>
      <c r="DA102" s="954"/>
      <c r="DB102" s="952">
        <f>SUM(DB7:DF20)</f>
        <v>50</v>
      </c>
      <c r="DC102" s="953"/>
      <c r="DD102" s="953"/>
      <c r="DE102" s="953"/>
      <c r="DF102" s="954"/>
      <c r="DG102" s="952">
        <f t="shared" ref="DG102" si="1">SUM(DG7:DK20)</f>
        <v>2320</v>
      </c>
      <c r="DH102" s="953"/>
      <c r="DI102" s="953"/>
      <c r="DJ102" s="953"/>
      <c r="DK102" s="954"/>
      <c r="DL102" s="952">
        <f t="shared" ref="DL102" si="2">SUM(DL7:DP20)</f>
        <v>0</v>
      </c>
      <c r="DM102" s="953"/>
      <c r="DN102" s="953"/>
      <c r="DO102" s="953"/>
      <c r="DP102" s="954"/>
      <c r="DQ102" s="952">
        <f t="shared" ref="DQ102" si="3">SUM(DQ7:DU20)</f>
        <v>485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16265107</v>
      </c>
      <c r="AB110" s="889"/>
      <c r="AC110" s="889"/>
      <c r="AD110" s="889"/>
      <c r="AE110" s="890"/>
      <c r="AF110" s="891">
        <v>17103210</v>
      </c>
      <c r="AG110" s="889"/>
      <c r="AH110" s="889"/>
      <c r="AI110" s="889"/>
      <c r="AJ110" s="890"/>
      <c r="AK110" s="891">
        <v>17585751</v>
      </c>
      <c r="AL110" s="889"/>
      <c r="AM110" s="889"/>
      <c r="AN110" s="889"/>
      <c r="AO110" s="890"/>
      <c r="AP110" s="892">
        <v>23.4</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192391415</v>
      </c>
      <c r="BR110" s="842"/>
      <c r="BS110" s="842"/>
      <c r="BT110" s="842"/>
      <c r="BU110" s="842"/>
      <c r="BV110" s="842">
        <v>190842657</v>
      </c>
      <c r="BW110" s="842"/>
      <c r="BX110" s="842"/>
      <c r="BY110" s="842"/>
      <c r="BZ110" s="842"/>
      <c r="CA110" s="842">
        <v>185509265</v>
      </c>
      <c r="CB110" s="842"/>
      <c r="CC110" s="842"/>
      <c r="CD110" s="842"/>
      <c r="CE110" s="842"/>
      <c r="CF110" s="866">
        <v>246.4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747775</v>
      </c>
      <c r="BR111" s="817"/>
      <c r="BS111" s="817"/>
      <c r="BT111" s="817"/>
      <c r="BU111" s="817"/>
      <c r="BV111" s="817">
        <v>683137</v>
      </c>
      <c r="BW111" s="817"/>
      <c r="BX111" s="817"/>
      <c r="BY111" s="817"/>
      <c r="BZ111" s="817"/>
      <c r="CA111" s="817">
        <v>618546</v>
      </c>
      <c r="CB111" s="817"/>
      <c r="CC111" s="817"/>
      <c r="CD111" s="817"/>
      <c r="CE111" s="817"/>
      <c r="CF111" s="875">
        <v>0.8</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33325577</v>
      </c>
      <c r="BR112" s="817"/>
      <c r="BS112" s="817"/>
      <c r="BT112" s="817"/>
      <c r="BU112" s="817"/>
      <c r="BV112" s="817">
        <v>30920616</v>
      </c>
      <c r="BW112" s="817"/>
      <c r="BX112" s="817"/>
      <c r="BY112" s="817"/>
      <c r="BZ112" s="817"/>
      <c r="CA112" s="817">
        <v>32583470</v>
      </c>
      <c r="CB112" s="817"/>
      <c r="CC112" s="817"/>
      <c r="CD112" s="817"/>
      <c r="CE112" s="817"/>
      <c r="CF112" s="875">
        <v>43.3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2695633</v>
      </c>
      <c r="AB113" s="919"/>
      <c r="AC113" s="919"/>
      <c r="AD113" s="919"/>
      <c r="AE113" s="920"/>
      <c r="AF113" s="921">
        <v>2677132</v>
      </c>
      <c r="AG113" s="919"/>
      <c r="AH113" s="919"/>
      <c r="AI113" s="919"/>
      <c r="AJ113" s="920"/>
      <c r="AK113" s="921">
        <v>2883761</v>
      </c>
      <c r="AL113" s="919"/>
      <c r="AM113" s="919"/>
      <c r="AN113" s="919"/>
      <c r="AO113" s="920"/>
      <c r="AP113" s="922">
        <v>3.8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19622865</v>
      </c>
      <c r="BR114" s="817"/>
      <c r="BS114" s="817"/>
      <c r="BT114" s="817"/>
      <c r="BU114" s="817"/>
      <c r="BV114" s="817">
        <v>19109819</v>
      </c>
      <c r="BW114" s="817"/>
      <c r="BX114" s="817"/>
      <c r="BY114" s="817"/>
      <c r="BZ114" s="817"/>
      <c r="CA114" s="817">
        <v>20420370</v>
      </c>
      <c r="CB114" s="817"/>
      <c r="CC114" s="817"/>
      <c r="CD114" s="817"/>
      <c r="CE114" s="817"/>
      <c r="CF114" s="875">
        <v>27.1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63334</v>
      </c>
      <c r="AB115" s="919"/>
      <c r="AC115" s="919"/>
      <c r="AD115" s="919"/>
      <c r="AE115" s="920"/>
      <c r="AF115" s="921">
        <v>62396</v>
      </c>
      <c r="AG115" s="919"/>
      <c r="AH115" s="919"/>
      <c r="AI115" s="919"/>
      <c r="AJ115" s="920"/>
      <c r="AK115" s="921">
        <v>61457</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579790</v>
      </c>
      <c r="BR115" s="817"/>
      <c r="BS115" s="817"/>
      <c r="BT115" s="817"/>
      <c r="BU115" s="817"/>
      <c r="BV115" s="817">
        <v>535786</v>
      </c>
      <c r="BW115" s="817"/>
      <c r="BX115" s="817"/>
      <c r="BY115" s="817"/>
      <c r="BZ115" s="817"/>
      <c r="CA115" s="817">
        <v>484895</v>
      </c>
      <c r="CB115" s="817"/>
      <c r="CC115" s="817"/>
      <c r="CD115" s="817"/>
      <c r="CE115" s="817"/>
      <c r="CF115" s="875">
        <v>0.6</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513048</v>
      </c>
      <c r="DH115" s="780"/>
      <c r="DI115" s="780"/>
      <c r="DJ115" s="780"/>
      <c r="DK115" s="781"/>
      <c r="DL115" s="782">
        <v>507050</v>
      </c>
      <c r="DM115" s="780"/>
      <c r="DN115" s="780"/>
      <c r="DO115" s="780"/>
      <c r="DP115" s="781"/>
      <c r="DQ115" s="782">
        <v>501099</v>
      </c>
      <c r="DR115" s="780"/>
      <c r="DS115" s="780"/>
      <c r="DT115" s="780"/>
      <c r="DU115" s="781"/>
      <c r="DV115" s="824">
        <v>0.7</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19024074</v>
      </c>
      <c r="AB117" s="903"/>
      <c r="AC117" s="903"/>
      <c r="AD117" s="903"/>
      <c r="AE117" s="904"/>
      <c r="AF117" s="905">
        <v>19842738</v>
      </c>
      <c r="AG117" s="903"/>
      <c r="AH117" s="903"/>
      <c r="AI117" s="903"/>
      <c r="AJ117" s="904"/>
      <c r="AK117" s="905">
        <v>20530969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246667422</v>
      </c>
      <c r="BR119" s="845"/>
      <c r="BS119" s="845"/>
      <c r="BT119" s="845"/>
      <c r="BU119" s="845"/>
      <c r="BV119" s="845">
        <v>242092015</v>
      </c>
      <c r="BW119" s="845"/>
      <c r="BX119" s="845"/>
      <c r="BY119" s="845"/>
      <c r="BZ119" s="845"/>
      <c r="CA119" s="845">
        <v>239616546</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234727</v>
      </c>
      <c r="DH119" s="764"/>
      <c r="DI119" s="764"/>
      <c r="DJ119" s="764"/>
      <c r="DK119" s="765"/>
      <c r="DL119" s="766">
        <v>176087</v>
      </c>
      <c r="DM119" s="764"/>
      <c r="DN119" s="764"/>
      <c r="DO119" s="764"/>
      <c r="DP119" s="765"/>
      <c r="DQ119" s="766">
        <v>117447</v>
      </c>
      <c r="DR119" s="764"/>
      <c r="DS119" s="764"/>
      <c r="DT119" s="764"/>
      <c r="DU119" s="765"/>
      <c r="DV119" s="848">
        <v>0.2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19561180</v>
      </c>
      <c r="BR120" s="842"/>
      <c r="BS120" s="842"/>
      <c r="BT120" s="842"/>
      <c r="BU120" s="842"/>
      <c r="BV120" s="842">
        <v>23109883</v>
      </c>
      <c r="BW120" s="842"/>
      <c r="BX120" s="842"/>
      <c r="BY120" s="842"/>
      <c r="BZ120" s="842"/>
      <c r="CA120" s="842">
        <v>22839256</v>
      </c>
      <c r="CB120" s="842"/>
      <c r="CC120" s="842"/>
      <c r="CD120" s="842"/>
      <c r="CE120" s="842"/>
      <c r="CF120" s="866">
        <v>30.3</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31251641</v>
      </c>
      <c r="DH120" s="842"/>
      <c r="DI120" s="842"/>
      <c r="DJ120" s="842"/>
      <c r="DK120" s="842"/>
      <c r="DL120" s="842">
        <v>30212950</v>
      </c>
      <c r="DM120" s="842"/>
      <c r="DN120" s="842"/>
      <c r="DO120" s="842"/>
      <c r="DP120" s="842"/>
      <c r="DQ120" s="842">
        <v>29152534</v>
      </c>
      <c r="DR120" s="842"/>
      <c r="DS120" s="842"/>
      <c r="DT120" s="842"/>
      <c r="DU120" s="842"/>
      <c r="DV120" s="843">
        <v>38.700000000000003</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69415051</v>
      </c>
      <c r="BR121" s="817"/>
      <c r="BS121" s="817"/>
      <c r="BT121" s="817"/>
      <c r="BU121" s="817"/>
      <c r="BV121" s="817">
        <v>69655008</v>
      </c>
      <c r="BW121" s="817"/>
      <c r="BX121" s="817"/>
      <c r="BY121" s="817"/>
      <c r="BZ121" s="817"/>
      <c r="CA121" s="817">
        <v>64642305</v>
      </c>
      <c r="CB121" s="817"/>
      <c r="CC121" s="817"/>
      <c r="CD121" s="817"/>
      <c r="CE121" s="817"/>
      <c r="CF121" s="875">
        <v>85.8</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1944262</v>
      </c>
      <c r="DH121" s="817"/>
      <c r="DI121" s="817"/>
      <c r="DJ121" s="817"/>
      <c r="DK121" s="817"/>
      <c r="DL121" s="817">
        <v>652132</v>
      </c>
      <c r="DM121" s="817"/>
      <c r="DN121" s="817"/>
      <c r="DO121" s="817"/>
      <c r="DP121" s="817"/>
      <c r="DQ121" s="817">
        <v>3392827</v>
      </c>
      <c r="DR121" s="817"/>
      <c r="DS121" s="817"/>
      <c r="DT121" s="817"/>
      <c r="DU121" s="817"/>
      <c r="DV121" s="794">
        <v>4.5</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140599426</v>
      </c>
      <c r="BR122" s="845"/>
      <c r="BS122" s="845"/>
      <c r="BT122" s="845"/>
      <c r="BU122" s="845"/>
      <c r="BV122" s="845">
        <v>136593735</v>
      </c>
      <c r="BW122" s="845"/>
      <c r="BX122" s="845"/>
      <c r="BY122" s="845"/>
      <c r="BZ122" s="845"/>
      <c r="CA122" s="845">
        <v>132543202</v>
      </c>
      <c r="CB122" s="845"/>
      <c r="CC122" s="845"/>
      <c r="CD122" s="845"/>
      <c r="CE122" s="845"/>
      <c r="CF122" s="846">
        <v>176</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129674</v>
      </c>
      <c r="DH122" s="817"/>
      <c r="DI122" s="817"/>
      <c r="DJ122" s="817"/>
      <c r="DK122" s="817"/>
      <c r="DL122" s="817">
        <v>55534</v>
      </c>
      <c r="DM122" s="817"/>
      <c r="DN122" s="817"/>
      <c r="DO122" s="817"/>
      <c r="DP122" s="817"/>
      <c r="DQ122" s="817">
        <v>38109</v>
      </c>
      <c r="DR122" s="817"/>
      <c r="DS122" s="817"/>
      <c r="DT122" s="817"/>
      <c r="DU122" s="817"/>
      <c r="DV122" s="794">
        <v>0.1</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229575657</v>
      </c>
      <c r="BR123" s="833"/>
      <c r="BS123" s="833"/>
      <c r="BT123" s="833"/>
      <c r="BU123" s="833"/>
      <c r="BV123" s="833">
        <v>229358626</v>
      </c>
      <c r="BW123" s="833"/>
      <c r="BX123" s="833"/>
      <c r="BY123" s="833"/>
      <c r="BZ123" s="833"/>
      <c r="CA123" s="833">
        <v>220024763</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22.2</v>
      </c>
      <c r="BR124" s="831"/>
      <c r="BS124" s="831"/>
      <c r="BT124" s="831"/>
      <c r="BU124" s="831"/>
      <c r="BV124" s="831">
        <v>17.100000000000001</v>
      </c>
      <c r="BW124" s="831"/>
      <c r="BX124" s="831"/>
      <c r="BY124" s="831"/>
      <c r="BZ124" s="831"/>
      <c r="CA124" s="831">
        <v>26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63334</v>
      </c>
      <c r="AB126" s="780"/>
      <c r="AC126" s="780"/>
      <c r="AD126" s="780"/>
      <c r="AE126" s="781"/>
      <c r="AF126" s="782">
        <v>62396</v>
      </c>
      <c r="AG126" s="780"/>
      <c r="AH126" s="780"/>
      <c r="AI126" s="780"/>
      <c r="AJ126" s="781"/>
      <c r="AK126" s="782">
        <v>61457</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v>579790</v>
      </c>
      <c r="DH126" s="817"/>
      <c r="DI126" s="817"/>
      <c r="DJ126" s="817"/>
      <c r="DK126" s="817"/>
      <c r="DL126" s="817">
        <v>535786</v>
      </c>
      <c r="DM126" s="817"/>
      <c r="DN126" s="817"/>
      <c r="DO126" s="817"/>
      <c r="DP126" s="817"/>
      <c r="DQ126" s="817">
        <v>484895</v>
      </c>
      <c r="DR126" s="817"/>
      <c r="DS126" s="817"/>
      <c r="DT126" s="817"/>
      <c r="DU126" s="817"/>
      <c r="DV126" s="794">
        <v>0.6</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4204129</v>
      </c>
      <c r="AB128" s="801"/>
      <c r="AC128" s="801"/>
      <c r="AD128" s="801"/>
      <c r="AE128" s="802"/>
      <c r="AF128" s="803">
        <v>4559095</v>
      </c>
      <c r="AG128" s="801"/>
      <c r="AH128" s="801"/>
      <c r="AI128" s="801"/>
      <c r="AJ128" s="802"/>
      <c r="AK128" s="803">
        <v>4484712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87944330</v>
      </c>
      <c r="AB129" s="780"/>
      <c r="AC129" s="780"/>
      <c r="AD129" s="780"/>
      <c r="AE129" s="781"/>
      <c r="AF129" s="782">
        <v>85392317</v>
      </c>
      <c r="AG129" s="780"/>
      <c r="AH129" s="780"/>
      <c r="AI129" s="780"/>
      <c r="AJ129" s="781"/>
      <c r="AK129" s="782">
        <v>86486859</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10958792</v>
      </c>
      <c r="AB130" s="780"/>
      <c r="AC130" s="780"/>
      <c r="AD130" s="780"/>
      <c r="AE130" s="781"/>
      <c r="AF130" s="782">
        <v>11208725</v>
      </c>
      <c r="AG130" s="780"/>
      <c r="AH130" s="780"/>
      <c r="AI130" s="780"/>
      <c r="AJ130" s="781"/>
      <c r="AK130" s="782">
        <v>11188381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76985538</v>
      </c>
      <c r="AB131" s="764"/>
      <c r="AC131" s="764"/>
      <c r="AD131" s="764"/>
      <c r="AE131" s="765"/>
      <c r="AF131" s="766">
        <v>74183592</v>
      </c>
      <c r="AG131" s="764"/>
      <c r="AH131" s="764"/>
      <c r="AI131" s="764"/>
      <c r="AJ131" s="765"/>
      <c r="AK131" s="766">
        <v>75298478</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5.0154264040000003</v>
      </c>
      <c r="AB132" s="745"/>
      <c r="AC132" s="745"/>
      <c r="AD132" s="745"/>
      <c r="AE132" s="746"/>
      <c r="AF132" s="747">
        <v>5.4930179170000004</v>
      </c>
      <c r="AG132" s="745"/>
      <c r="AH132" s="745"/>
      <c r="AI132" s="745"/>
      <c r="AJ132" s="746"/>
      <c r="AK132" s="747">
        <v>6.4514929499999996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5.9</v>
      </c>
      <c r="AB133" s="724"/>
      <c r="AC133" s="724"/>
      <c r="AD133" s="724"/>
      <c r="AE133" s="725"/>
      <c r="AF133" s="723">
        <v>5.5</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5CerzfzuDG44ADDUGJiSkwRlhzzYKniY1N0kQ72zzkh9cQ6ctpM5wqbf6I2fUwlWZ3Fm8lE/2FBvkiAr0Nj+A==" saltValue="zKyvj20ydCXtZEXXyFuI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u1Y7mKrRBXhiI2E2KdAyf3ekqt87zIXKAM3rjoc8WFLldblsw5e9RuuNWcoK1ypdZ9356Aw+UzG6LddyMIBXg==" saltValue="L3C3l6UimcfPwrgvvzNh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5WJ6neXBwVSqHaddUtBWmz6tYv3OQalTI/0rErcsdx318vwRa7OxV5W+ho0W9NOvPMneiFezb5OZxsnBgejvA==" saltValue="uoaN1ZlpqBnQp87Q39RJ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26849973</v>
      </c>
      <c r="AP9" s="281">
        <v>70015</v>
      </c>
      <c r="AQ9" s="282">
        <v>62936</v>
      </c>
      <c r="AR9" s="283">
        <v>11.2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72</v>
      </c>
      <c r="AP10" s="284">
        <v>0</v>
      </c>
      <c r="AQ10" s="285">
        <v>1734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430232</v>
      </c>
      <c r="AP11" s="284">
        <v>1122</v>
      </c>
      <c r="AQ11" s="285">
        <v>694</v>
      </c>
      <c r="AR11" s="286">
        <v>61.7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990393</v>
      </c>
      <c r="AP13" s="284">
        <v>2583</v>
      </c>
      <c r="AQ13" s="285">
        <v>1996</v>
      </c>
      <c r="AR13" s="286">
        <v>29.4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769730</v>
      </c>
      <c r="AP14" s="284">
        <v>2007</v>
      </c>
      <c r="AQ14" s="285">
        <v>1351</v>
      </c>
      <c r="AR14" s="286">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-531750</v>
      </c>
      <c r="AP15" s="284">
        <v>-1387</v>
      </c>
      <c r="AQ15" s="285">
        <v>-1933</v>
      </c>
      <c r="AR15" s="286">
        <v>-28.2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28508650</v>
      </c>
      <c r="AP16" s="284">
        <v>74340</v>
      </c>
      <c r="AQ16" s="285">
        <v>66802</v>
      </c>
      <c r="AR16" s="286">
        <v>11.3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7.47</v>
      </c>
      <c r="AP21" s="298">
        <v>6.52</v>
      </c>
      <c r="AQ21" s="299">
        <v>0.95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100.9</v>
      </c>
      <c r="AP22" s="303">
        <v>99.2</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17585751</v>
      </c>
      <c r="AP32" s="312">
        <v>45857</v>
      </c>
      <c r="AQ32" s="313">
        <v>37417</v>
      </c>
      <c r="AR32" s="314">
        <v>22.6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46</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2883761</v>
      </c>
      <c r="AP35" s="312">
        <v>7520</v>
      </c>
      <c r="AQ35" s="313">
        <v>8245</v>
      </c>
      <c r="AR35" s="314">
        <v>-8.8000000000000007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490</v>
      </c>
      <c r="AP36" s="312" t="s">
        <v>490</v>
      </c>
      <c r="AQ36" s="313">
        <v>440</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61457</v>
      </c>
      <c r="AP37" s="312">
        <v>160</v>
      </c>
      <c r="AQ37" s="313">
        <v>558</v>
      </c>
      <c r="AR37" s="314">
        <v>-71.3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-4484712</v>
      </c>
      <c r="AP39" s="312">
        <v>-11695</v>
      </c>
      <c r="AQ39" s="313">
        <v>-7933</v>
      </c>
      <c r="AR39" s="314">
        <v>47.4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-11188381</v>
      </c>
      <c r="AP40" s="312">
        <v>-29175</v>
      </c>
      <c r="AQ40" s="313">
        <v>-28055</v>
      </c>
      <c r="AR40" s="314">
        <v>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4857876</v>
      </c>
      <c r="AP41" s="312">
        <v>12668</v>
      </c>
      <c r="AQ41" s="313">
        <v>10719</v>
      </c>
      <c r="AR41" s="314">
        <v>18.2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25975667</v>
      </c>
      <c r="AN51" s="334">
        <v>64769</v>
      </c>
      <c r="AO51" s="335">
        <v>36.6</v>
      </c>
      <c r="AP51" s="336">
        <v>51849</v>
      </c>
      <c r="AQ51" s="337">
        <v>11.6</v>
      </c>
      <c r="AR51" s="338">
        <v>25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11958398</v>
      </c>
      <c r="AN52" s="342">
        <v>29818</v>
      </c>
      <c r="AO52" s="343">
        <v>54.2</v>
      </c>
      <c r="AP52" s="344">
        <v>26326</v>
      </c>
      <c r="AQ52" s="345">
        <v>9.6</v>
      </c>
      <c r="AR52" s="346">
        <v>44.6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14148253</v>
      </c>
      <c r="AN53" s="334">
        <v>35639</v>
      </c>
      <c r="AO53" s="335">
        <v>-45</v>
      </c>
      <c r="AP53" s="336">
        <v>52191</v>
      </c>
      <c r="AQ53" s="337">
        <v>0.7</v>
      </c>
      <c r="AR53" s="338">
        <v>-45.7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6975823</v>
      </c>
      <c r="AN54" s="342">
        <v>17572</v>
      </c>
      <c r="AO54" s="343">
        <v>-41.1</v>
      </c>
      <c r="AP54" s="344">
        <v>26807</v>
      </c>
      <c r="AQ54" s="345">
        <v>1.8</v>
      </c>
      <c r="AR54" s="346">
        <v>-42.9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18859005</v>
      </c>
      <c r="AN55" s="334">
        <v>48010</v>
      </c>
      <c r="AO55" s="335">
        <v>34.700000000000003</v>
      </c>
      <c r="AP55" s="336">
        <v>48105</v>
      </c>
      <c r="AQ55" s="337">
        <v>-7.8</v>
      </c>
      <c r="AR55" s="338">
        <v>42.5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9834808</v>
      </c>
      <c r="AN56" s="342">
        <v>25037</v>
      </c>
      <c r="AO56" s="343">
        <v>42.5</v>
      </c>
      <c r="AP56" s="344">
        <v>24072</v>
      </c>
      <c r="AQ56" s="345">
        <v>-10.199999999999999</v>
      </c>
      <c r="AR56" s="346">
        <v>52.7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15942953</v>
      </c>
      <c r="AN57" s="334">
        <v>41069</v>
      </c>
      <c r="AO57" s="335">
        <v>-14.5</v>
      </c>
      <c r="AP57" s="336">
        <v>47446</v>
      </c>
      <c r="AQ57" s="337">
        <v>-1.4</v>
      </c>
      <c r="AR57" s="338">
        <v>-13.1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8931709</v>
      </c>
      <c r="AN58" s="342">
        <v>23008</v>
      </c>
      <c r="AO58" s="343">
        <v>-8.1</v>
      </c>
      <c r="AP58" s="344">
        <v>24371</v>
      </c>
      <c r="AQ58" s="345">
        <v>1.2</v>
      </c>
      <c r="AR58" s="346">
        <v>-9.3000000000000007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14558597</v>
      </c>
      <c r="AN59" s="334">
        <v>37964</v>
      </c>
      <c r="AO59" s="335">
        <v>-7.6</v>
      </c>
      <c r="AP59" s="336">
        <v>48387</v>
      </c>
      <c r="AQ59" s="337">
        <v>2</v>
      </c>
      <c r="AR59" s="338">
        <v>-9.6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7955627</v>
      </c>
      <c r="AN60" s="342">
        <v>20745</v>
      </c>
      <c r="AO60" s="343">
        <v>-9.8000000000000007</v>
      </c>
      <c r="AP60" s="344">
        <v>25592</v>
      </c>
      <c r="AQ60" s="345">
        <v>5</v>
      </c>
      <c r="AR60" s="346">
        <v>-14.8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17896895</v>
      </c>
      <c r="AN61" s="349">
        <v>45490</v>
      </c>
      <c r="AO61" s="350">
        <v>0.8</v>
      </c>
      <c r="AP61" s="351">
        <v>49596</v>
      </c>
      <c r="AQ61" s="352">
        <v>1</v>
      </c>
      <c r="AR61" s="338">
        <v>-0.2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9131273</v>
      </c>
      <c r="AN62" s="342">
        <v>23236</v>
      </c>
      <c r="AO62" s="343">
        <v>7.5</v>
      </c>
      <c r="AP62" s="344">
        <v>25434</v>
      </c>
      <c r="AQ62" s="345">
        <v>1.5</v>
      </c>
      <c r="AR62" s="346">
        <v>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tnWIuo9XlbI2lfzn3st+Guf7TSnWcF3A2RgEtPovV7muFGAhCk7vkaO02LDfY8U1nCAxRzDxQan8yGGyjo6VA==" saltValue="1zvhAzbeM9W6JXnUO1w2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tSBByZr6JBt1vjn4TMBsO9s4ZG0wC3b3ed5/4KwTtAa/gK9QA7688oTLxyDx0MpMfCPI7lrPzgG5K6bFiycW5w==" saltValue="4gnw+UgWlPbZ6C/O6tTJ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FuVwIsn5AKI9YTZK+yO/HIvCy4Ab90ZzCoUXchLJlvLh7F0MzMuYH0hv4DxzYX3OB9Q5QvJ37XnaxJ71PVko5g==" saltValue="oqA/JLPpJIkJQ8h60uFj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12.47</v>
      </c>
      <c r="G47" s="12">
        <v>8.35</v>
      </c>
      <c r="H47" s="12">
        <v>10.3</v>
      </c>
      <c r="I47" s="12">
        <v>12.74</v>
      </c>
      <c r="J47" s="13">
        <v>13.31</v>
      </c>
    </row>
    <row r="48" spans="2:10" ht="57.75" customHeight="1" x14ac:dyDescent="0.2">
      <c r="B48" s="14"/>
      <c r="C48" s="1141" t="s">
        <v>4</v>
      </c>
      <c r="D48" s="1141"/>
      <c r="E48" s="1142"/>
      <c r="F48" s="15">
        <v>3.39</v>
      </c>
      <c r="G48" s="16">
        <v>3.76</v>
      </c>
      <c r="H48" s="16">
        <v>9.5399999999999991</v>
      </c>
      <c r="I48" s="16">
        <v>8.18</v>
      </c>
      <c r="J48" s="17">
        <v>5.87</v>
      </c>
    </row>
    <row r="49" spans="2:10" ht="57.75" customHeight="1" thickBot="1" x14ac:dyDescent="0.25">
      <c r="B49" s="18"/>
      <c r="C49" s="1143" t="s">
        <v>5</v>
      </c>
      <c r="D49" s="1143"/>
      <c r="E49" s="1144"/>
      <c r="F49" s="19" t="s">
        <v>533</v>
      </c>
      <c r="G49" s="20" t="s">
        <v>534</v>
      </c>
      <c r="H49" s="20">
        <v>5.93</v>
      </c>
      <c r="I49" s="20" t="s">
        <v>535</v>
      </c>
      <c r="J49" s="21" t="s">
        <v>536</v>
      </c>
    </row>
    <row r="50" spans="2:10" ht="13" x14ac:dyDescent="0.2"/>
  </sheetData>
  <sheetProtection algorithmName="SHA-512" hashValue="MkkC882aikFyqV/sIHMWDceiPq7HeTOM2Y2vyvkmdZCEIZGsPAUAytrSz8J7qio1SXcX6JWKrXzwjQJG6PSV/A==" saltValue="prgU2ISmHQ54XU6b7kaz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537</v>
      </c>
      <c r="D34" s="1151"/>
      <c r="E34" s="1152"/>
      <c r="F34" s="32">
        <v>8.14</v>
      </c>
      <c r="G34" s="33">
        <v>7.01</v>
      </c>
      <c r="H34" s="33">
        <v>5.38</v>
      </c>
      <c r="I34" s="33">
        <v>6.08</v>
      </c>
      <c r="J34" s="34">
        <v>6.14</v>
      </c>
      <c r="K34" s="22"/>
      <c r="L34" s="22"/>
      <c r="M34" s="22"/>
      <c r="N34" s="22"/>
      <c r="O34" s="22"/>
      <c r="P34" s="22"/>
    </row>
    <row r="35" spans="1:16" ht="39" customHeight="1" x14ac:dyDescent="0.2">
      <c r="A35" s="22"/>
      <c r="B35" s="35"/>
      <c r="C35" s="1145" t="s">
        <v>538</v>
      </c>
      <c r="D35" s="1146"/>
      <c r="E35" s="1147"/>
      <c r="F35" s="36">
        <v>4.46</v>
      </c>
      <c r="G35" s="37">
        <v>4.0199999999999996</v>
      </c>
      <c r="H35" s="37">
        <v>4.03</v>
      </c>
      <c r="I35" s="37">
        <v>4.6399999999999997</v>
      </c>
      <c r="J35" s="38">
        <v>5.8</v>
      </c>
      <c r="K35" s="22"/>
      <c r="L35" s="22"/>
      <c r="M35" s="22"/>
      <c r="N35" s="22"/>
      <c r="O35" s="22"/>
      <c r="P35" s="22"/>
    </row>
    <row r="36" spans="1:16" ht="39" customHeight="1" x14ac:dyDescent="0.2">
      <c r="A36" s="22"/>
      <c r="B36" s="35"/>
      <c r="C36" s="1145" t="s">
        <v>539</v>
      </c>
      <c r="D36" s="1146"/>
      <c r="E36" s="1147"/>
      <c r="F36" s="36">
        <v>3.29</v>
      </c>
      <c r="G36" s="37">
        <v>3.61</v>
      </c>
      <c r="H36" s="37">
        <v>9.35</v>
      </c>
      <c r="I36" s="37">
        <v>8.01</v>
      </c>
      <c r="J36" s="38">
        <v>5.73</v>
      </c>
      <c r="K36" s="22"/>
      <c r="L36" s="22"/>
      <c r="M36" s="22"/>
      <c r="N36" s="22"/>
      <c r="O36" s="22"/>
      <c r="P36" s="22"/>
    </row>
    <row r="37" spans="1:16" ht="39" customHeight="1" x14ac:dyDescent="0.2">
      <c r="A37" s="22"/>
      <c r="B37" s="35"/>
      <c r="C37" s="1145" t="s">
        <v>540</v>
      </c>
      <c r="D37" s="1146"/>
      <c r="E37" s="1147"/>
      <c r="F37" s="36">
        <v>2.77</v>
      </c>
      <c r="G37" s="37">
        <v>4.08</v>
      </c>
      <c r="H37" s="37">
        <v>2.58</v>
      </c>
      <c r="I37" s="37">
        <v>3.78</v>
      </c>
      <c r="J37" s="38">
        <v>5.08</v>
      </c>
      <c r="K37" s="22"/>
      <c r="L37" s="22"/>
      <c r="M37" s="22"/>
      <c r="N37" s="22"/>
      <c r="O37" s="22"/>
      <c r="P37" s="22"/>
    </row>
    <row r="38" spans="1:16" ht="39" customHeight="1" x14ac:dyDescent="0.2">
      <c r="A38" s="22"/>
      <c r="B38" s="35"/>
      <c r="C38" s="1145" t="s">
        <v>541</v>
      </c>
      <c r="D38" s="1146"/>
      <c r="E38" s="1147"/>
      <c r="F38" s="36">
        <v>3.21</v>
      </c>
      <c r="G38" s="37">
        <v>3.24</v>
      </c>
      <c r="H38" s="37">
        <v>2.5499999999999998</v>
      </c>
      <c r="I38" s="37">
        <v>1.76</v>
      </c>
      <c r="J38" s="38">
        <v>1.21</v>
      </c>
      <c r="K38" s="22"/>
      <c r="L38" s="22"/>
      <c r="M38" s="22"/>
      <c r="N38" s="22"/>
      <c r="O38" s="22"/>
      <c r="P38" s="22"/>
    </row>
    <row r="39" spans="1:16" ht="39" customHeight="1" x14ac:dyDescent="0.2">
      <c r="A39" s="22"/>
      <c r="B39" s="35"/>
      <c r="C39" s="1145" t="s">
        <v>542</v>
      </c>
      <c r="D39" s="1146"/>
      <c r="E39" s="1147"/>
      <c r="F39" s="36">
        <v>0.09</v>
      </c>
      <c r="G39" s="37">
        <v>0.14000000000000001</v>
      </c>
      <c r="H39" s="37">
        <v>0.18</v>
      </c>
      <c r="I39" s="37">
        <v>0.16</v>
      </c>
      <c r="J39" s="38">
        <v>0.13</v>
      </c>
      <c r="K39" s="22"/>
      <c r="L39" s="22"/>
      <c r="M39" s="22"/>
      <c r="N39" s="22"/>
      <c r="O39" s="22"/>
      <c r="P39" s="22"/>
    </row>
    <row r="40" spans="1:16" ht="39" customHeight="1" x14ac:dyDescent="0.2">
      <c r="A40" s="22"/>
      <c r="B40" s="35"/>
      <c r="C40" s="1145" t="s">
        <v>543</v>
      </c>
      <c r="D40" s="1146"/>
      <c r="E40" s="1147"/>
      <c r="F40" s="36">
        <v>1.7</v>
      </c>
      <c r="G40" s="37">
        <v>1.81</v>
      </c>
      <c r="H40" s="37">
        <v>1.54</v>
      </c>
      <c r="I40" s="37">
        <v>0.9</v>
      </c>
      <c r="J40" s="38">
        <v>0.12</v>
      </c>
      <c r="K40" s="22"/>
      <c r="L40" s="22"/>
      <c r="M40" s="22"/>
      <c r="N40" s="22"/>
      <c r="O40" s="22"/>
      <c r="P40" s="22"/>
    </row>
    <row r="41" spans="1:16" ht="39" customHeight="1" x14ac:dyDescent="0.2">
      <c r="A41" s="22"/>
      <c r="B41" s="35"/>
      <c r="C41" s="1145" t="s">
        <v>544</v>
      </c>
      <c r="D41" s="1146"/>
      <c r="E41" s="1147"/>
      <c r="F41" s="36">
        <v>0.03</v>
      </c>
      <c r="G41" s="37">
        <v>0.04</v>
      </c>
      <c r="H41" s="37">
        <v>0.03</v>
      </c>
      <c r="I41" s="37">
        <v>7.0000000000000007E-2</v>
      </c>
      <c r="J41" s="38">
        <v>0.02</v>
      </c>
      <c r="K41" s="22"/>
      <c r="L41" s="22"/>
      <c r="M41" s="22"/>
      <c r="N41" s="22"/>
      <c r="O41" s="22"/>
      <c r="P41" s="22"/>
    </row>
    <row r="42" spans="1:16" ht="39" customHeight="1" x14ac:dyDescent="0.2">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cT3XMqEVX1tLSxAfgV6DJIEWNnUNEmabBL6gTnT5nEw5WwwPZk4JNasIaiWuS8Zd4KOc/2Pgi8BszXDGRXFQ==" saltValue="wDMGioiQMcUEJ/pKZ2Mp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17123</v>
      </c>
      <c r="L45" s="60">
        <v>17146</v>
      </c>
      <c r="M45" s="60">
        <v>16265</v>
      </c>
      <c r="N45" s="60">
        <v>17103</v>
      </c>
      <c r="O45" s="61">
        <v>17586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3070</v>
      </c>
      <c r="L48" s="64">
        <v>2574</v>
      </c>
      <c r="M48" s="64">
        <v>2696</v>
      </c>
      <c r="N48" s="64">
        <v>2677</v>
      </c>
      <c r="O48" s="65">
        <v>2884</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x14ac:dyDescent="0.2">
      <c r="A50" s="48"/>
      <c r="B50" s="1178"/>
      <c r="C50" s="1179"/>
      <c r="D50" s="62"/>
      <c r="E50" s="1155" t="s">
        <v>15</v>
      </c>
      <c r="F50" s="1155"/>
      <c r="G50" s="1155"/>
      <c r="H50" s="1155"/>
      <c r="I50" s="1155"/>
      <c r="J50" s="1156"/>
      <c r="K50" s="63">
        <v>65</v>
      </c>
      <c r="L50" s="64">
        <v>64</v>
      </c>
      <c r="M50" s="64">
        <v>63</v>
      </c>
      <c r="N50" s="64">
        <v>62</v>
      </c>
      <c r="O50" s="65">
        <v>61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15594</v>
      </c>
      <c r="L52" s="64">
        <v>15264</v>
      </c>
      <c r="M52" s="64">
        <v>15162</v>
      </c>
      <c r="N52" s="64">
        <v>15768</v>
      </c>
      <c r="O52" s="65">
        <v>15673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4664</v>
      </c>
      <c r="L53" s="69">
        <v>4520</v>
      </c>
      <c r="M53" s="69">
        <v>3862</v>
      </c>
      <c r="N53" s="69">
        <v>4074</v>
      </c>
      <c r="O53" s="70">
        <v>4858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SVGFjcqYcybN/HQPsbgx7arqidO1cwt5Xr6yW6Dimg9kdfIB+eFs087ZJBD/XHjD3XBKC2SaO4DKmurVJX5LQ==" saltValue="NNFwSS4OFdkL56nfNyR3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186767</v>
      </c>
      <c r="J41" s="356">
        <v>186388</v>
      </c>
      <c r="K41" s="356">
        <v>192391</v>
      </c>
      <c r="L41" s="356">
        <v>190843</v>
      </c>
      <c r="M41" s="357">
        <v>185509</v>
      </c>
    </row>
    <row r="42" spans="2:13" ht="27.75" customHeight="1" x14ac:dyDescent="0.2">
      <c r="B42" s="1186"/>
      <c r="C42" s="1187"/>
      <c r="D42" s="106"/>
      <c r="E42" s="1190" t="s">
        <v>32</v>
      </c>
      <c r="F42" s="1190"/>
      <c r="G42" s="1190"/>
      <c r="H42" s="1191"/>
      <c r="I42" s="358">
        <v>876</v>
      </c>
      <c r="J42" s="359">
        <v>812</v>
      </c>
      <c r="K42" s="359">
        <v>748</v>
      </c>
      <c r="L42" s="359">
        <v>683</v>
      </c>
      <c r="M42" s="360">
        <v>619</v>
      </c>
    </row>
    <row r="43" spans="2:13" ht="27.75" customHeight="1" x14ac:dyDescent="0.2">
      <c r="B43" s="1186"/>
      <c r="C43" s="1187"/>
      <c r="D43" s="106"/>
      <c r="E43" s="1190" t="s">
        <v>33</v>
      </c>
      <c r="F43" s="1190"/>
      <c r="G43" s="1190"/>
      <c r="H43" s="1191"/>
      <c r="I43" s="358">
        <v>36597</v>
      </c>
      <c r="J43" s="359">
        <v>34801</v>
      </c>
      <c r="K43" s="359">
        <v>33326</v>
      </c>
      <c r="L43" s="359">
        <v>30921</v>
      </c>
      <c r="M43" s="360">
        <v>32583</v>
      </c>
    </row>
    <row r="44" spans="2:13" ht="27.75" customHeight="1" x14ac:dyDescent="0.2">
      <c r="B44" s="1186"/>
      <c r="C44" s="1187"/>
      <c r="D44" s="106"/>
      <c r="E44" s="1190" t="s">
        <v>34</v>
      </c>
      <c r="F44" s="1190"/>
      <c r="G44" s="1190"/>
      <c r="H44" s="1191"/>
      <c r="I44" s="358">
        <v>19</v>
      </c>
      <c r="J44" s="359" t="s">
        <v>490</v>
      </c>
      <c r="K44" s="359" t="s">
        <v>490</v>
      </c>
      <c r="L44" s="359" t="s">
        <v>490</v>
      </c>
      <c r="M44" s="360" t="s">
        <v>490</v>
      </c>
    </row>
    <row r="45" spans="2:13" ht="27.75" customHeight="1" x14ac:dyDescent="0.2">
      <c r="B45" s="1186"/>
      <c r="C45" s="1187"/>
      <c r="D45" s="106"/>
      <c r="E45" s="1190" t="s">
        <v>35</v>
      </c>
      <c r="F45" s="1190"/>
      <c r="G45" s="1190"/>
      <c r="H45" s="1191"/>
      <c r="I45" s="358">
        <v>20037</v>
      </c>
      <c r="J45" s="359">
        <v>20077</v>
      </c>
      <c r="K45" s="359">
        <v>19623</v>
      </c>
      <c r="L45" s="359">
        <v>19110</v>
      </c>
      <c r="M45" s="360">
        <v>20420</v>
      </c>
    </row>
    <row r="46" spans="2:13" ht="27.75" customHeight="1" x14ac:dyDescent="0.2">
      <c r="B46" s="1186"/>
      <c r="C46" s="1187"/>
      <c r="D46" s="107"/>
      <c r="E46" s="1190" t="s">
        <v>36</v>
      </c>
      <c r="F46" s="1190"/>
      <c r="G46" s="1190"/>
      <c r="H46" s="1191"/>
      <c r="I46" s="358">
        <v>577</v>
      </c>
      <c r="J46" s="359">
        <v>600</v>
      </c>
      <c r="K46" s="359">
        <v>580</v>
      </c>
      <c r="L46" s="359">
        <v>536</v>
      </c>
      <c r="M46" s="360">
        <v>485</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16238</v>
      </c>
      <c r="J50" s="359">
        <v>13705</v>
      </c>
      <c r="K50" s="359">
        <v>19561</v>
      </c>
      <c r="L50" s="359">
        <v>23110</v>
      </c>
      <c r="M50" s="360">
        <v>22839</v>
      </c>
    </row>
    <row r="51" spans="2:13" ht="27.75" customHeight="1" x14ac:dyDescent="0.2">
      <c r="B51" s="1186"/>
      <c r="C51" s="1187"/>
      <c r="D51" s="106"/>
      <c r="E51" s="1190" t="s">
        <v>42</v>
      </c>
      <c r="F51" s="1190"/>
      <c r="G51" s="1190"/>
      <c r="H51" s="1191"/>
      <c r="I51" s="358">
        <v>64780</v>
      </c>
      <c r="J51" s="359">
        <v>66291</v>
      </c>
      <c r="K51" s="359">
        <v>69415</v>
      </c>
      <c r="L51" s="359">
        <v>69655</v>
      </c>
      <c r="M51" s="360">
        <v>64642</v>
      </c>
    </row>
    <row r="52" spans="2:13" ht="27.75" customHeight="1" x14ac:dyDescent="0.2">
      <c r="B52" s="1188"/>
      <c r="C52" s="1189"/>
      <c r="D52" s="106"/>
      <c r="E52" s="1190" t="s">
        <v>43</v>
      </c>
      <c r="F52" s="1190"/>
      <c r="G52" s="1190"/>
      <c r="H52" s="1191"/>
      <c r="I52" s="358">
        <v>141396</v>
      </c>
      <c r="J52" s="359">
        <v>139338</v>
      </c>
      <c r="K52" s="359">
        <v>140599</v>
      </c>
      <c r="L52" s="359">
        <v>136594</v>
      </c>
      <c r="M52" s="360">
        <v>132543</v>
      </c>
    </row>
    <row r="53" spans="2:13" ht="27.75" customHeight="1" thickBot="1" x14ac:dyDescent="0.25">
      <c r="B53" s="1192" t="s">
        <v>19</v>
      </c>
      <c r="C53" s="1193"/>
      <c r="D53" s="110"/>
      <c r="E53" s="1194" t="s">
        <v>44</v>
      </c>
      <c r="F53" s="1194"/>
      <c r="G53" s="1194"/>
      <c r="H53" s="1195"/>
      <c r="I53" s="361">
        <v>22459</v>
      </c>
      <c r="J53" s="362">
        <v>23343</v>
      </c>
      <c r="K53" s="362">
        <v>17092</v>
      </c>
      <c r="L53" s="362">
        <v>12733</v>
      </c>
      <c r="M53" s="363">
        <v>19592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3YKQsSnYu9DHkk4s03ehN40hEhAB+xL8rF+lC62P34hso9lbSDxdzGq4/LfIvwHoKqT3n/dCXxwpR4ZLx98lw==" saltValue="jO2bCfB8PlV59m5eQMI2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9062</v>
      </c>
      <c r="G55" s="122">
        <v>10880</v>
      </c>
      <c r="H55" s="123">
        <v>11509</v>
      </c>
    </row>
    <row r="56" spans="2:8" ht="52.5" customHeight="1" x14ac:dyDescent="0.2">
      <c r="B56" s="124"/>
      <c r="C56" s="1213" t="s">
        <v>47</v>
      </c>
      <c r="D56" s="1213"/>
      <c r="E56" s="1214"/>
      <c r="F56" s="125">
        <v>2398</v>
      </c>
      <c r="G56" s="125">
        <v>2399</v>
      </c>
      <c r="H56" s="126">
        <v>2402</v>
      </c>
    </row>
    <row r="57" spans="2:8" ht="53.25" customHeight="1" x14ac:dyDescent="0.2">
      <c r="B57" s="124"/>
      <c r="C57" s="1215" t="s">
        <v>48</v>
      </c>
      <c r="D57" s="1215"/>
      <c r="E57" s="1216"/>
      <c r="F57" s="127">
        <v>4058</v>
      </c>
      <c r="G57" s="127">
        <v>5174</v>
      </c>
      <c r="H57" s="128">
        <v>3712</v>
      </c>
    </row>
    <row r="58" spans="2:8" ht="45.75" customHeight="1" x14ac:dyDescent="0.2">
      <c r="B58" s="129"/>
      <c r="C58" s="1203" t="s">
        <v>552</v>
      </c>
      <c r="D58" s="1204"/>
      <c r="E58" s="1205"/>
      <c r="F58" s="130">
        <v>893</v>
      </c>
      <c r="G58" s="130">
        <v>1384</v>
      </c>
      <c r="H58" s="131">
        <v>1572</v>
      </c>
    </row>
    <row r="59" spans="2:8" ht="45.75" customHeight="1" x14ac:dyDescent="0.2">
      <c r="B59" s="129"/>
      <c r="C59" s="1203" t="s">
        <v>553</v>
      </c>
      <c r="D59" s="1204"/>
      <c r="E59" s="1205"/>
      <c r="F59" s="130">
        <v>1550</v>
      </c>
      <c r="G59" s="130">
        <v>1412</v>
      </c>
      <c r="H59" s="131">
        <v>916</v>
      </c>
    </row>
    <row r="60" spans="2:8" ht="45.75" customHeight="1" x14ac:dyDescent="0.2">
      <c r="B60" s="129"/>
      <c r="C60" s="1203" t="s">
        <v>554</v>
      </c>
      <c r="D60" s="1204"/>
      <c r="E60" s="1205"/>
      <c r="F60" s="130">
        <v>210</v>
      </c>
      <c r="G60" s="130">
        <v>206</v>
      </c>
      <c r="H60" s="131">
        <v>202</v>
      </c>
    </row>
    <row r="61" spans="2:8" ht="45.75" customHeight="1" x14ac:dyDescent="0.2">
      <c r="B61" s="129"/>
      <c r="C61" s="1203" t="s">
        <v>555</v>
      </c>
      <c r="D61" s="1204"/>
      <c r="E61" s="1205"/>
      <c r="F61" s="130">
        <v>159</v>
      </c>
      <c r="G61" s="130">
        <v>166</v>
      </c>
      <c r="H61" s="131">
        <v>189</v>
      </c>
    </row>
    <row r="62" spans="2:8" ht="45.75" customHeight="1" thickBot="1" x14ac:dyDescent="0.25">
      <c r="B62" s="132"/>
      <c r="C62" s="1206" t="s">
        <v>556</v>
      </c>
      <c r="D62" s="1207"/>
      <c r="E62" s="1208"/>
      <c r="F62" s="133">
        <v>113</v>
      </c>
      <c r="G62" s="133">
        <v>129</v>
      </c>
      <c r="H62" s="134">
        <v>159</v>
      </c>
    </row>
    <row r="63" spans="2:8" ht="52.5" customHeight="1" thickBot="1" x14ac:dyDescent="0.25">
      <c r="B63" s="135"/>
      <c r="C63" s="1209" t="s">
        <v>49</v>
      </c>
      <c r="D63" s="1209"/>
      <c r="E63" s="1210"/>
      <c r="F63" s="136">
        <v>15518</v>
      </c>
      <c r="G63" s="136">
        <v>18454</v>
      </c>
      <c r="H63" s="137">
        <v>17623</v>
      </c>
    </row>
    <row r="64" spans="2:8" ht="13" x14ac:dyDescent="0.2"/>
  </sheetData>
  <sheetProtection algorithmName="SHA-512" hashValue="FszIWSp9Aabva3UeqvRBILAm90ZsX7hyCKJn6intyhlagsbKwvmM1RrzjhVuPW/mii3O6QN34AQNy6+g+PfVlQ==" saltValue="NsVBuXIaHQJ+8guE7wX7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64769</v>
      </c>
      <c r="E3" s="156"/>
      <c r="F3" s="157">
        <v>51849</v>
      </c>
      <c r="G3" s="158"/>
      <c r="H3" s="159"/>
    </row>
    <row r="4" spans="1:8" x14ac:dyDescent="0.2">
      <c r="A4" s="160"/>
      <c r="B4" s="161"/>
      <c r="C4" s="162"/>
      <c r="D4" s="163">
        <v>29818</v>
      </c>
      <c r="E4" s="164"/>
      <c r="F4" s="165">
        <v>26326</v>
      </c>
      <c r="G4" s="166"/>
      <c r="H4" s="167"/>
    </row>
    <row r="5" spans="1:8" x14ac:dyDescent="0.2">
      <c r="A5" s="148" t="s">
        <v>522</v>
      </c>
      <c r="B5" s="153"/>
      <c r="C5" s="154"/>
      <c r="D5" s="155">
        <v>35639</v>
      </c>
      <c r="E5" s="156"/>
      <c r="F5" s="157">
        <v>52191</v>
      </c>
      <c r="G5" s="158"/>
      <c r="H5" s="159"/>
    </row>
    <row r="6" spans="1:8" x14ac:dyDescent="0.2">
      <c r="A6" s="160"/>
      <c r="B6" s="161"/>
      <c r="C6" s="162"/>
      <c r="D6" s="163">
        <v>17572</v>
      </c>
      <c r="E6" s="164"/>
      <c r="F6" s="165">
        <v>26807</v>
      </c>
      <c r="G6" s="166"/>
      <c r="H6" s="167"/>
    </row>
    <row r="7" spans="1:8" x14ac:dyDescent="0.2">
      <c r="A7" s="148" t="s">
        <v>523</v>
      </c>
      <c r="B7" s="153"/>
      <c r="C7" s="154"/>
      <c r="D7" s="155">
        <v>48010</v>
      </c>
      <c r="E7" s="156"/>
      <c r="F7" s="157">
        <v>48105</v>
      </c>
      <c r="G7" s="158"/>
      <c r="H7" s="159"/>
    </row>
    <row r="8" spans="1:8" x14ac:dyDescent="0.2">
      <c r="A8" s="160"/>
      <c r="B8" s="161"/>
      <c r="C8" s="162"/>
      <c r="D8" s="163">
        <v>25037</v>
      </c>
      <c r="E8" s="164"/>
      <c r="F8" s="165">
        <v>24072</v>
      </c>
      <c r="G8" s="166"/>
      <c r="H8" s="167"/>
    </row>
    <row r="9" spans="1:8" x14ac:dyDescent="0.2">
      <c r="A9" s="148" t="s">
        <v>524</v>
      </c>
      <c r="B9" s="153"/>
      <c r="C9" s="154"/>
      <c r="D9" s="155">
        <v>41069</v>
      </c>
      <c r="E9" s="156"/>
      <c r="F9" s="157">
        <v>47446</v>
      </c>
      <c r="G9" s="158"/>
      <c r="H9" s="159"/>
    </row>
    <row r="10" spans="1:8" x14ac:dyDescent="0.2">
      <c r="A10" s="160"/>
      <c r="B10" s="161"/>
      <c r="C10" s="162"/>
      <c r="D10" s="163">
        <v>23008</v>
      </c>
      <c r="E10" s="164"/>
      <c r="F10" s="165">
        <v>24371</v>
      </c>
      <c r="G10" s="166"/>
      <c r="H10" s="167"/>
    </row>
    <row r="11" spans="1:8" x14ac:dyDescent="0.2">
      <c r="A11" s="148" t="s">
        <v>525</v>
      </c>
      <c r="B11" s="153"/>
      <c r="C11" s="154"/>
      <c r="D11" s="155">
        <v>37964</v>
      </c>
      <c r="E11" s="156"/>
      <c r="F11" s="157">
        <v>48387</v>
      </c>
      <c r="G11" s="158"/>
      <c r="H11" s="159"/>
    </row>
    <row r="12" spans="1:8" x14ac:dyDescent="0.2">
      <c r="A12" s="160"/>
      <c r="B12" s="161"/>
      <c r="C12" s="168"/>
      <c r="D12" s="163">
        <v>20745</v>
      </c>
      <c r="E12" s="164"/>
      <c r="F12" s="165">
        <v>25592</v>
      </c>
      <c r="G12" s="166"/>
      <c r="H12" s="167"/>
    </row>
    <row r="13" spans="1:8" x14ac:dyDescent="0.2">
      <c r="A13" s="148"/>
      <c r="B13" s="153"/>
      <c r="C13" s="169"/>
      <c r="D13" s="170">
        <v>45490</v>
      </c>
      <c r="E13" s="171"/>
      <c r="F13" s="172">
        <v>49596</v>
      </c>
      <c r="G13" s="173"/>
      <c r="H13" s="159"/>
    </row>
    <row r="14" spans="1:8" x14ac:dyDescent="0.2">
      <c r="A14" s="160"/>
      <c r="B14" s="161"/>
      <c r="C14" s="162"/>
      <c r="D14" s="163">
        <v>23236</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3.39</v>
      </c>
      <c r="C19" s="174">
        <f>ROUND(VALUE(SUBSTITUTE(実質収支比率等に係る経年分析!G$48,"▲","-")),2)</f>
        <v>3.76</v>
      </c>
      <c r="D19" s="174">
        <f>ROUND(VALUE(SUBSTITUTE(実質収支比率等に係る経年分析!H$48,"▲","-")),2)</f>
        <v>9.5399999999999991</v>
      </c>
      <c r="E19" s="174">
        <f>ROUND(VALUE(SUBSTITUTE(実質収支比率等に係る経年分析!I$48,"▲","-")),2)</f>
        <v>8.18</v>
      </c>
      <c r="F19" s="174">
        <f>ROUND(VALUE(SUBSTITUTE(実質収支比率等に係る経年分析!J$48,"▲","-")),2)</f>
        <v>5.87</v>
      </c>
    </row>
    <row r="20" spans="1:11" x14ac:dyDescent="0.2">
      <c r="A20" s="174" t="s">
        <v>53</v>
      </c>
      <c r="B20" s="174">
        <f>ROUND(VALUE(SUBSTITUTE(実質収支比率等に係る経年分析!F$47,"▲","-")),2)</f>
        <v>12.47</v>
      </c>
      <c r="C20" s="174">
        <f>ROUND(VALUE(SUBSTITUTE(実質収支比率等に係る経年分析!G$47,"▲","-")),2)</f>
        <v>8.35</v>
      </c>
      <c r="D20" s="174">
        <f>ROUND(VALUE(SUBSTITUTE(実質収支比率等に係る経年分析!H$47,"▲","-")),2)</f>
        <v>10.3</v>
      </c>
      <c r="E20" s="174">
        <f>ROUND(VALUE(SUBSTITUTE(実質収支比率等に係る経年分析!I$47,"▲","-")),2)</f>
        <v>12.74</v>
      </c>
      <c r="F20" s="174">
        <f>ROUND(VALUE(SUBSTITUTE(実質収支比率等に係る経年分析!J$47,"▲","-")),2)</f>
        <v>13.31</v>
      </c>
    </row>
    <row r="21" spans="1:11" x14ac:dyDescent="0.2">
      <c r="A21" s="174" t="s">
        <v>54</v>
      </c>
      <c r="B21" s="174">
        <f>IF(ISNUMBER(VALUE(SUBSTITUTE(実質収支比率等に係る経年分析!F$49,"▲","-"))),ROUND(VALUE(SUBSTITUTE(実質収支比率等に係る経年分析!F$49,"▲","-")),2),NA())</f>
        <v>-4.59</v>
      </c>
      <c r="C21" s="174">
        <f>IF(ISNUMBER(VALUE(SUBSTITUTE(実質収支比率等に係る経年分析!G$49,"▲","-"))),ROUND(VALUE(SUBSTITUTE(実質収支比率等に係る経年分析!G$49,"▲","-")),2),NA())</f>
        <v>-5.03</v>
      </c>
      <c r="D21" s="174">
        <f>IF(ISNUMBER(VALUE(SUBSTITUTE(実質収支比率等に係る経年分析!H$49,"▲","-"))),ROUND(VALUE(SUBSTITUTE(実質収支比率等に係る経年分析!H$49,"▲","-")),2),NA())</f>
        <v>5.93</v>
      </c>
      <c r="E21" s="174">
        <f>IF(ISNUMBER(VALUE(SUBSTITUTE(実質収支比率等に係る経年分析!I$49,"▲","-"))),ROUND(VALUE(SUBSTITUTE(実質収支比率等に係る経年分析!I$49,"▲","-")),2),NA())</f>
        <v>-4.3499999999999996</v>
      </c>
      <c r="F21" s="174">
        <f>IF(ISNUMBER(VALUE(SUBSTITUTE(実質収支比率等に係る経年分析!J$49,"▲","-"))),ROUND(VALUE(SUBSTITUTE(実質収支比率等に係る経年分析!J$49,"▲","-")),2),NA())</f>
        <v>-5.46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特別会計後期高齢者医療費</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特別会計国民健康保険費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1.81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1.54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特別会計公園墓地事業費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2.5499999999999998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2">
      <c r="A33" s="175" t="str">
        <f>IF(連結実質赤字比率に係る赤字・黒字の構成分析!C$37="",NA(),連結実質赤字比率に係る赤字・黒字の構成分析!C$37)</f>
        <v>特別会計介護保険費</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5.08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5.73</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4.0199999999999996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15594</v>
      </c>
      <c r="E42" s="176"/>
      <c r="F42" s="176"/>
      <c r="G42" s="176">
        <f>'実質公債費比率（分子）の構造'!L$52</f>
        <v>15264</v>
      </c>
      <c r="H42" s="176"/>
      <c r="I42" s="176"/>
      <c r="J42" s="176">
        <f>'実質公債費比率（分子）の構造'!M$52</f>
        <v>15162</v>
      </c>
      <c r="K42" s="176"/>
      <c r="L42" s="176"/>
      <c r="M42" s="176">
        <f>'実質公債費比率（分子）の構造'!N$52</f>
        <v>15768</v>
      </c>
      <c r="N42" s="176"/>
      <c r="O42" s="176"/>
      <c r="P42" s="176">
        <f>'実質公債費比率（分子）の構造'!O$52</f>
        <v>15673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65</v>
      </c>
      <c r="C44" s="176"/>
      <c r="D44" s="176"/>
      <c r="E44" s="176">
        <f>'実質公債費比率（分子）の構造'!L$50</f>
        <v>64</v>
      </c>
      <c r="F44" s="176"/>
      <c r="G44" s="176"/>
      <c r="H44" s="176">
        <f>'実質公債費比率（分子）の構造'!M$50</f>
        <v>63</v>
      </c>
      <c r="I44" s="176"/>
      <c r="J44" s="176"/>
      <c r="K44" s="176">
        <f>'実質公債費比率（分子）の構造'!N$50</f>
        <v>62</v>
      </c>
      <c r="L44" s="176"/>
      <c r="M44" s="176"/>
      <c r="N44" s="176">
        <f>'実質公債費比率（分子）の構造'!O$50</f>
        <v>61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3070</v>
      </c>
      <c r="C46" s="176"/>
      <c r="D46" s="176"/>
      <c r="E46" s="176">
        <f>'実質公債費比率（分子）の構造'!L$48</f>
        <v>2574</v>
      </c>
      <c r="F46" s="176"/>
      <c r="G46" s="176"/>
      <c r="H46" s="176">
        <f>'実質公債費比率（分子）の構造'!M$48</f>
        <v>2696</v>
      </c>
      <c r="I46" s="176"/>
      <c r="J46" s="176"/>
      <c r="K46" s="176">
        <f>'実質公債費比率（分子）の構造'!N$48</f>
        <v>2677</v>
      </c>
      <c r="L46" s="176"/>
      <c r="M46" s="176"/>
      <c r="N46" s="176">
        <f>'実質公債費比率（分子）の構造'!O$48</f>
        <v>2884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17123</v>
      </c>
      <c r="C49" s="176"/>
      <c r="D49" s="176"/>
      <c r="E49" s="176">
        <f>'実質公債費比率（分子）の構造'!L$45</f>
        <v>17146</v>
      </c>
      <c r="F49" s="176"/>
      <c r="G49" s="176"/>
      <c r="H49" s="176">
        <f>'実質公債費比率（分子）の構造'!M$45</f>
        <v>16265</v>
      </c>
      <c r="I49" s="176"/>
      <c r="J49" s="176"/>
      <c r="K49" s="176">
        <f>'実質公債費比率（分子）の構造'!N$45</f>
        <v>17103</v>
      </c>
      <c r="L49" s="176"/>
      <c r="M49" s="176"/>
      <c r="N49" s="176">
        <f>'実質公債費比率（分子）の構造'!O$45</f>
        <v>17586</v>
      </c>
      <c r="O49" s="176"/>
      <c r="P49" s="176"/>
    </row>
    <row r="50" spans="1:16" x14ac:dyDescent="0.2">
      <c r="A50" s="176" t="s">
        <v>67</v>
      </c>
      <c r="B50" s="176" t="e">
        <f>NA()</f>
        <v>#N/A</v>
      </c>
      <c r="C50" s="176">
        <f>IF(ISNUMBER('実質公債費比率（分子）の構造'!K$53),'実質公債費比率（分子）の構造'!K$53,NA())</f>
        <v>4664</v>
      </c>
      <c r="D50" s="176" t="e">
        <f>NA()</f>
        <v>#N/A</v>
      </c>
      <c r="E50" s="176" t="e">
        <f>NA()</f>
        <v>#N/A</v>
      </c>
      <c r="F50" s="176">
        <f>IF(ISNUMBER('実質公債費比率（分子）の構造'!L$53),'実質公債費比率（分子）の構造'!L$53,NA())</f>
        <v>4520</v>
      </c>
      <c r="G50" s="176" t="e">
        <f>NA()</f>
        <v>#N/A</v>
      </c>
      <c r="H50" s="176" t="e">
        <f>NA()</f>
        <v>#N/A</v>
      </c>
      <c r="I50" s="176">
        <f>IF(ISNUMBER('実質公債費比率（分子）の構造'!M$53),'実質公債費比率（分子）の構造'!M$53,NA())</f>
        <v>3862</v>
      </c>
      <c r="J50" s="176" t="e">
        <f>NA()</f>
        <v>#N/A</v>
      </c>
      <c r="K50" s="176" t="e">
        <f>NA()</f>
        <v>#N/A</v>
      </c>
      <c r="L50" s="176">
        <f>IF(ISNUMBER('実質公債費比率（分子）の構造'!N$53),'実質公債費比率（分子）の構造'!N$53,NA())</f>
        <v>4074</v>
      </c>
      <c r="M50" s="176" t="e">
        <f>NA()</f>
        <v>#N/A</v>
      </c>
      <c r="N50" s="176" t="e">
        <f>NA()</f>
        <v>#N/A</v>
      </c>
      <c r="O50" s="176">
        <f>IF(ISNUMBER('実質公債費比率（分子）の構造'!O$53),'実質公債費比率（分子）の構造'!O$53,NA())</f>
        <v>4858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141396</v>
      </c>
      <c r="E56" s="175"/>
      <c r="F56" s="175"/>
      <c r="G56" s="175">
        <f>'将来負担比率（分子）の構造'!J$52</f>
        <v>139338</v>
      </c>
      <c r="H56" s="175"/>
      <c r="I56" s="175"/>
      <c r="J56" s="175">
        <f>'将来負担比率（分子）の構造'!K$52</f>
        <v>140599</v>
      </c>
      <c r="K56" s="175"/>
      <c r="L56" s="175"/>
      <c r="M56" s="175">
        <f>'将来負担比率（分子）の構造'!L$52</f>
        <v>136594</v>
      </c>
      <c r="N56" s="175"/>
      <c r="O56" s="175"/>
      <c r="P56" s="175">
        <f>'将来負担比率（分子）の構造'!M$52</f>
        <v>132543</v>
      </c>
    </row>
    <row r="57" spans="1:16" x14ac:dyDescent="0.2">
      <c r="A57" s="175" t="s">
        <v>42</v>
      </c>
      <c r="B57" s="175"/>
      <c r="C57" s="175"/>
      <c r="D57" s="175">
        <f>'将来負担比率（分子）の構造'!I$51</f>
        <v>64780</v>
      </c>
      <c r="E57" s="175"/>
      <c r="F57" s="175"/>
      <c r="G57" s="175">
        <f>'将来負担比率（分子）の構造'!J$51</f>
        <v>66291</v>
      </c>
      <c r="H57" s="175"/>
      <c r="I57" s="175"/>
      <c r="J57" s="175">
        <f>'将来負担比率（分子）の構造'!K$51</f>
        <v>69415</v>
      </c>
      <c r="K57" s="175"/>
      <c r="L57" s="175"/>
      <c r="M57" s="175">
        <f>'将来負担比率（分子）の構造'!L$51</f>
        <v>69655</v>
      </c>
      <c r="N57" s="175"/>
      <c r="O57" s="175"/>
      <c r="P57" s="175">
        <f>'将来負担比率（分子）の構造'!M$51</f>
        <v>64642</v>
      </c>
    </row>
    <row r="58" spans="1:16" x14ac:dyDescent="0.2">
      <c r="A58" s="175" t="s">
        <v>41</v>
      </c>
      <c r="B58" s="175"/>
      <c r="C58" s="175"/>
      <c r="D58" s="175">
        <f>'将来負担比率（分子）の構造'!I$50</f>
        <v>16238</v>
      </c>
      <c r="E58" s="175"/>
      <c r="F58" s="175"/>
      <c r="G58" s="175">
        <f>'将来負担比率（分子）の構造'!J$50</f>
        <v>13705</v>
      </c>
      <c r="H58" s="175"/>
      <c r="I58" s="175"/>
      <c r="J58" s="175">
        <f>'将来負担比率（分子）の構造'!K$50</f>
        <v>19561</v>
      </c>
      <c r="K58" s="175"/>
      <c r="L58" s="175"/>
      <c r="M58" s="175">
        <f>'将来負担比率（分子）の構造'!L$50</f>
        <v>23110</v>
      </c>
      <c r="N58" s="175"/>
      <c r="O58" s="175"/>
      <c r="P58" s="175">
        <f>'将来負担比率（分子）の構造'!M$50</f>
        <v>22839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577</v>
      </c>
      <c r="C61" s="175"/>
      <c r="D61" s="175"/>
      <c r="E61" s="175">
        <f>'将来負担比率（分子）の構造'!J$46</f>
        <v>600</v>
      </c>
      <c r="F61" s="175"/>
      <c r="G61" s="175"/>
      <c r="H61" s="175">
        <f>'将来負担比率（分子）の構造'!K$46</f>
        <v>580</v>
      </c>
      <c r="I61" s="175"/>
      <c r="J61" s="175"/>
      <c r="K61" s="175">
        <f>'将来負担比率（分子）の構造'!L$46</f>
        <v>536</v>
      </c>
      <c r="L61" s="175"/>
      <c r="M61" s="175"/>
      <c r="N61" s="175">
        <f>'将来負担比率（分子）の構造'!M$46</f>
        <v>485</v>
      </c>
      <c r="O61" s="175"/>
      <c r="P61" s="175"/>
    </row>
    <row r="62" spans="1:16" x14ac:dyDescent="0.2">
      <c r="A62" s="175" t="s">
        <v>35</v>
      </c>
      <c r="B62" s="175">
        <f>'将来負担比率（分子）の構造'!I$45</f>
        <v>20037</v>
      </c>
      <c r="C62" s="175"/>
      <c r="D62" s="175"/>
      <c r="E62" s="175">
        <f>'将来負担比率（分子）の構造'!J$45</f>
        <v>20077</v>
      </c>
      <c r="F62" s="175"/>
      <c r="G62" s="175"/>
      <c r="H62" s="175">
        <f>'将来負担比率（分子）の構造'!K$45</f>
        <v>19623</v>
      </c>
      <c r="I62" s="175"/>
      <c r="J62" s="175"/>
      <c r="K62" s="175">
        <f>'将来負担比率（分子）の構造'!L$45</f>
        <v>19110</v>
      </c>
      <c r="L62" s="175"/>
      <c r="M62" s="175"/>
      <c r="N62" s="175">
        <f>'将来負担比率（分子）の構造'!M$45</f>
        <v>20420</v>
      </c>
      <c r="O62" s="175"/>
      <c r="P62" s="175"/>
    </row>
    <row r="63" spans="1:16" x14ac:dyDescent="0.2">
      <c r="A63" s="175" t="s">
        <v>34</v>
      </c>
      <c r="B63" s="175">
        <f>'将来負担比率（分子）の構造'!I$44</f>
        <v>19</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36597</v>
      </c>
      <c r="C64" s="175"/>
      <c r="D64" s="175"/>
      <c r="E64" s="175">
        <f>'将来負担比率（分子）の構造'!J$43</f>
        <v>34801</v>
      </c>
      <c r="F64" s="175"/>
      <c r="G64" s="175"/>
      <c r="H64" s="175">
        <f>'将来負担比率（分子）の構造'!K$43</f>
        <v>33326</v>
      </c>
      <c r="I64" s="175"/>
      <c r="J64" s="175"/>
      <c r="K64" s="175">
        <f>'将来負担比率（分子）の構造'!L$43</f>
        <v>30921</v>
      </c>
      <c r="L64" s="175"/>
      <c r="M64" s="175"/>
      <c r="N64" s="175">
        <f>'将来負担比率（分子）の構造'!M$43</f>
        <v>32583</v>
      </c>
      <c r="O64" s="175"/>
      <c r="P64" s="175"/>
    </row>
    <row r="65" spans="1:16" x14ac:dyDescent="0.2">
      <c r="A65" s="175" t="s">
        <v>32</v>
      </c>
      <c r="B65" s="175">
        <f>'将来負担比率（分子）の構造'!I$42</f>
        <v>876</v>
      </c>
      <c r="C65" s="175"/>
      <c r="D65" s="175"/>
      <c r="E65" s="175">
        <f>'将来負担比率（分子）の構造'!J$42</f>
        <v>812</v>
      </c>
      <c r="F65" s="175"/>
      <c r="G65" s="175"/>
      <c r="H65" s="175">
        <f>'将来負担比率（分子）の構造'!K$42</f>
        <v>748</v>
      </c>
      <c r="I65" s="175"/>
      <c r="J65" s="175"/>
      <c r="K65" s="175">
        <f>'将来負担比率（分子）の構造'!L$42</f>
        <v>683</v>
      </c>
      <c r="L65" s="175"/>
      <c r="M65" s="175"/>
      <c r="N65" s="175">
        <f>'将来負担比率（分子）の構造'!M$42</f>
        <v>619</v>
      </c>
      <c r="O65" s="175"/>
      <c r="P65" s="175"/>
    </row>
    <row r="66" spans="1:16" x14ac:dyDescent="0.2">
      <c r="A66" s="175" t="s">
        <v>31</v>
      </c>
      <c r="B66" s="175">
        <f>'将来負担比率（分子）の構造'!I$41</f>
        <v>186767</v>
      </c>
      <c r="C66" s="175"/>
      <c r="D66" s="175"/>
      <c r="E66" s="175">
        <f>'将来負担比率（分子）の構造'!J$41</f>
        <v>186388</v>
      </c>
      <c r="F66" s="175"/>
      <c r="G66" s="175"/>
      <c r="H66" s="175">
        <f>'将来負担比率（分子）の構造'!K$41</f>
        <v>192391</v>
      </c>
      <c r="I66" s="175"/>
      <c r="J66" s="175"/>
      <c r="K66" s="175">
        <f>'将来負担比率（分子）の構造'!L$41</f>
        <v>190843</v>
      </c>
      <c r="L66" s="175"/>
      <c r="M66" s="175"/>
      <c r="N66" s="175">
        <f>'将来負担比率（分子）の構造'!M$41</f>
        <v>185509</v>
      </c>
      <c r="O66" s="175"/>
      <c r="P66" s="175"/>
    </row>
    <row r="67" spans="1:16" x14ac:dyDescent="0.2">
      <c r="A67" s="175" t="s">
        <v>71</v>
      </c>
      <c r="B67" s="175" t="e">
        <f>NA()</f>
        <v>#N/A</v>
      </c>
      <c r="C67" s="175">
        <f>IF(ISNUMBER('将来負担比率（分子）の構造'!I$53), IF('将来負担比率（分子）の構造'!I$53 &lt; 0, 0, '将来負担比率（分子）の構造'!I$53), NA())</f>
        <v>22459</v>
      </c>
      <c r="D67" s="175" t="e">
        <f>NA()</f>
        <v>#N/A</v>
      </c>
      <c r="E67" s="175" t="e">
        <f>NA()</f>
        <v>#N/A</v>
      </c>
      <c r="F67" s="175">
        <f>IF(ISNUMBER('将来負担比率（分子）の構造'!J$53), IF('将来負担比率（分子）の構造'!J$53 &lt; 0, 0, '将来負担比率（分子）の構造'!J$53), NA())</f>
        <v>23343</v>
      </c>
      <c r="G67" s="175" t="e">
        <f>NA()</f>
        <v>#N/A</v>
      </c>
      <c r="H67" s="175" t="e">
        <f>NA()</f>
        <v>#N/A</v>
      </c>
      <c r="I67" s="175">
        <f>IF(ISNUMBER('将来負担比率（分子）の構造'!K$53), IF('将来負担比率（分子）の構造'!K$53 &lt; 0, 0, '将来負担比率（分子）の構造'!K$53), NA())</f>
        <v>17092</v>
      </c>
      <c r="J67" s="175" t="e">
        <f>NA()</f>
        <v>#N/A</v>
      </c>
      <c r="K67" s="175" t="e">
        <f>NA()</f>
        <v>#N/A</v>
      </c>
      <c r="L67" s="175">
        <f>IF(ISNUMBER('将来負担比率（分子）の構造'!L$53), IF('将来負担比率（分子）の構造'!L$53 &lt; 0, 0, '将来負担比率（分子）の構造'!L$53), NA())</f>
        <v>12733</v>
      </c>
      <c r="M67" s="175" t="e">
        <f>NA()</f>
        <v>#N/A</v>
      </c>
      <c r="N67" s="175" t="e">
        <f>NA()</f>
        <v>#N/A</v>
      </c>
      <c r="O67" s="175">
        <f>IF(ISNUMBER('将来負担比率（分子）の構造'!M$53), IF('将来負担比率（分子）の構造'!M$53 &lt; 0, 0, '将来負担比率（分子）の構造'!M$53), NA())</f>
        <v>19592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9062</v>
      </c>
      <c r="C72" s="179">
        <f>基金残高に係る経年分析!G55</f>
        <v>10880</v>
      </c>
      <c r="D72" s="179">
        <f>基金残高に係る経年分析!H55</f>
        <v>11509</v>
      </c>
    </row>
    <row r="73" spans="1:16" x14ac:dyDescent="0.2">
      <c r="A73" s="178" t="s">
        <v>74</v>
      </c>
      <c r="B73" s="179">
        <f>基金残高に係る経年分析!F56</f>
        <v>2398</v>
      </c>
      <c r="C73" s="179">
        <f>基金残高に係る経年分析!G56</f>
        <v>2399</v>
      </c>
      <c r="D73" s="179">
        <f>基金残高に係る経年分析!H56</f>
        <v>2402</v>
      </c>
    </row>
    <row r="74" spans="1:16" x14ac:dyDescent="0.2">
      <c r="A74" s="178" t="s">
        <v>75</v>
      </c>
      <c r="B74" s="179">
        <f>基金残高に係る経年分析!F57</f>
        <v>4058</v>
      </c>
      <c r="C74" s="179">
        <f>基金残高に係る経年分析!G57</f>
        <v>5174</v>
      </c>
      <c r="D74" s="179">
        <f>基金残高に係る経年分析!H57</f>
        <v>3712</v>
      </c>
    </row>
  </sheetData>
  <sheetProtection algorithmName="SHA-512" hashValue="shR64QJ+h5xNZKsvip4yVlqARUIdvngIOiKxUpH4QaPk+Vdo4Ko3fOuPhaJ8VpPh1xraFhzISPGJnQ9PC2nb3Q==" saltValue="E5fdiH6LzZuv8cIO7DWK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総括表（情報のみ）</vt:lpstr>
      <vt:lpstr>普通会計の状況（情報のみ）</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dcterms:created xsi:type="dcterms:W3CDTF">2025-02-19T01:58:34Z</dcterms:created>
  <dcterms:modified xsi:type="dcterms:W3CDTF">2025-03-25T02:50:49Z</dcterms:modified>
  <cp:category/>
</cp:coreProperties>
</file>