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24226"/>
  <xr:revisionPtr revIDLastSave="0" documentId="13_ncr:1_{EFDFB98E-5EC4-4644-BB7F-9EA2CE5F6D80}" xr6:coauthVersionLast="47" xr6:coauthVersionMax="47" xr10:uidLastSave="{00000000-0000-0000-0000-000000000000}"/>
  <bookViews>
    <workbookView xWindow="-120" yWindow="-120" windowWidth="29040" windowHeight="15720" xr2:uid="{00000000-000D-0000-FFFF-FFFF00000000}"/>
  </bookViews>
  <sheets>
    <sheet name="R８年度運営状況点検書（訪問看護）" sheetId="1" r:id="rId1"/>
    <sheet name="訪問看護（１枚版）" sheetId="11" r:id="rId2"/>
    <sheet name="訪問看護（100名）" sheetId="12" r:id="rId3"/>
    <sheet name="勤務形態一覧表【記載例】" sheetId="10" r:id="rId4"/>
    <sheet name="記入方法" sheetId="13" r:id="rId5"/>
    <sheet name="プルダウン・リスト" sheetId="14" r:id="rId6"/>
  </sheets>
  <definedNames>
    <definedName name="_xlnm.Print_Area" localSheetId="0">'R８年度運営状況点検書（訪問看護）'!$A$1:$AB$1207</definedName>
    <definedName name="_xlnm.Print_Area" localSheetId="4">記入方法!$A$1:$O$77</definedName>
    <definedName name="_xlnm.Print_Area" localSheetId="3">勤務形態一覧表【記載例】!$A$1:$BD$50</definedName>
    <definedName name="_xlnm.Print_Area" localSheetId="2">'訪問看護（100名）'!$A$1:$BD$132</definedName>
    <definedName name="_xlnm.Print_Area" localSheetId="1">'訪問看護（１枚版）'!$A$1:$BD$50</definedName>
    <definedName name="_xlnm.Print_Titles" localSheetId="3">勤務形態一覧表【記載例】!$1:$12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保健師">プルダウン・リスト!$C$16</definedName>
    <definedName name="理学療法士">プルダウン・リスト!$E$16:$E$28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1" i="12" l="1"/>
  <c r="H126" i="12"/>
  <c r="H125" i="12"/>
  <c r="C125" i="12"/>
  <c r="P121" i="12"/>
  <c r="L121" i="12"/>
  <c r="C126" i="12" s="1"/>
  <c r="J121" i="12"/>
  <c r="G120" i="12"/>
  <c r="E120" i="12"/>
  <c r="G119" i="12"/>
  <c r="E119" i="12"/>
  <c r="G118" i="12"/>
  <c r="E118" i="12"/>
  <c r="G117" i="12"/>
  <c r="E117" i="12"/>
  <c r="AU112" i="12"/>
  <c r="AU111" i="12"/>
  <c r="AU110" i="12"/>
  <c r="AU109" i="12"/>
  <c r="AU108" i="12"/>
  <c r="AU107" i="12"/>
  <c r="AU106" i="12"/>
  <c r="AU105" i="12"/>
  <c r="AU104" i="12"/>
  <c r="AU103" i="12"/>
  <c r="AU102" i="12"/>
  <c r="AU101" i="12"/>
  <c r="AU100" i="12"/>
  <c r="AU99" i="12"/>
  <c r="AU98" i="12"/>
  <c r="AU97" i="12"/>
  <c r="AU96" i="12"/>
  <c r="AU95" i="12"/>
  <c r="AU94" i="12"/>
  <c r="AU93" i="12"/>
  <c r="AU92" i="12"/>
  <c r="AU91" i="12"/>
  <c r="AU90" i="12"/>
  <c r="AU89" i="12"/>
  <c r="AU88" i="12"/>
  <c r="AU87" i="12"/>
  <c r="AU86" i="12"/>
  <c r="AU85" i="12"/>
  <c r="AU84" i="12"/>
  <c r="AU83" i="12"/>
  <c r="AU82" i="12"/>
  <c r="AU81" i="12"/>
  <c r="AU80" i="12"/>
  <c r="AU79" i="12"/>
  <c r="AU78" i="12"/>
  <c r="AU77" i="12"/>
  <c r="AU76" i="12"/>
  <c r="AU75" i="12"/>
  <c r="AU74" i="12"/>
  <c r="AU73" i="12"/>
  <c r="AU72" i="12"/>
  <c r="AU71" i="12"/>
  <c r="AU70" i="12"/>
  <c r="AU69" i="12"/>
  <c r="AU68" i="12"/>
  <c r="AU67" i="12"/>
  <c r="AU66" i="12"/>
  <c r="AU65" i="12"/>
  <c r="AU64" i="12"/>
  <c r="AU63" i="12"/>
  <c r="AU62" i="12"/>
  <c r="AU61" i="12"/>
  <c r="AU60" i="12"/>
  <c r="AU59" i="12"/>
  <c r="AU58" i="12"/>
  <c r="AU57" i="12"/>
  <c r="AU56" i="12"/>
  <c r="AU55" i="12"/>
  <c r="AU54" i="12"/>
  <c r="AU53" i="12"/>
  <c r="AU52" i="12"/>
  <c r="AU51" i="12"/>
  <c r="AU50" i="12"/>
  <c r="AU49" i="12"/>
  <c r="AU48" i="12"/>
  <c r="AU47" i="12"/>
  <c r="AU46" i="12"/>
  <c r="AU45" i="12"/>
  <c r="AU44" i="12"/>
  <c r="AU43" i="12"/>
  <c r="AU42" i="12"/>
  <c r="AU41" i="12"/>
  <c r="AU40" i="12"/>
  <c r="AU39" i="12"/>
  <c r="AU38" i="12"/>
  <c r="AU37" i="12"/>
  <c r="AU36" i="12"/>
  <c r="AU35" i="12"/>
  <c r="AU34" i="12"/>
  <c r="AU33" i="12"/>
  <c r="AU32" i="12"/>
  <c r="AU31" i="12"/>
  <c r="AU30" i="12"/>
  <c r="AU29" i="12"/>
  <c r="AU28" i="12"/>
  <c r="AU27" i="12"/>
  <c r="AU26" i="12"/>
  <c r="AU25" i="12"/>
  <c r="AU24" i="12"/>
  <c r="AU23" i="12"/>
  <c r="AU22" i="12"/>
  <c r="AU21" i="12"/>
  <c r="AU20" i="12"/>
  <c r="AU19" i="12"/>
  <c r="AU18" i="12"/>
  <c r="AU17" i="12"/>
  <c r="AU16" i="12"/>
  <c r="AU15" i="12"/>
  <c r="B15" i="12"/>
  <c r="B16" i="12" s="1"/>
  <c r="B17" i="12" s="1"/>
  <c r="B18" i="12" s="1"/>
  <c r="B19" i="12" s="1"/>
  <c r="B20" i="12" s="1"/>
  <c r="B21" i="12" s="1"/>
  <c r="B22" i="12" s="1"/>
  <c r="B23" i="12" s="1"/>
  <c r="B24" i="12" s="1"/>
  <c r="B25" i="12" s="1"/>
  <c r="B26" i="12" s="1"/>
  <c r="B27" i="12" s="1"/>
  <c r="B28" i="12" s="1"/>
  <c r="B29" i="12" s="1"/>
  <c r="B30" i="12" s="1"/>
  <c r="B31" i="12" s="1"/>
  <c r="B32" i="12" s="1"/>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B61" i="12" s="1"/>
  <c r="B62" i="12" s="1"/>
  <c r="B63" i="12" s="1"/>
  <c r="B64" i="12" s="1"/>
  <c r="B65" i="12" s="1"/>
  <c r="B66" i="12" s="1"/>
  <c r="B67" i="12" s="1"/>
  <c r="B68" i="12" s="1"/>
  <c r="B69" i="12" s="1"/>
  <c r="B70" i="12" s="1"/>
  <c r="B71" i="12" s="1"/>
  <c r="B72" i="12" s="1"/>
  <c r="B73" i="12" s="1"/>
  <c r="B74" i="12" s="1"/>
  <c r="B75" i="12" s="1"/>
  <c r="B76" i="12" s="1"/>
  <c r="B77" i="12" s="1"/>
  <c r="B78" i="12" s="1"/>
  <c r="B79" i="12" s="1"/>
  <c r="B80" i="12" s="1"/>
  <c r="B81" i="12" s="1"/>
  <c r="B82" i="12" s="1"/>
  <c r="B83" i="12" s="1"/>
  <c r="B84" i="12" s="1"/>
  <c r="B85" i="12" s="1"/>
  <c r="B86" i="12" s="1"/>
  <c r="B87" i="12" s="1"/>
  <c r="B88" i="12" s="1"/>
  <c r="B89" i="12" s="1"/>
  <c r="B90" i="12" s="1"/>
  <c r="B91" i="12" s="1"/>
  <c r="B92" i="12" s="1"/>
  <c r="B93" i="12" s="1"/>
  <c r="B94" i="12" s="1"/>
  <c r="B95" i="12" s="1"/>
  <c r="B96" i="12" s="1"/>
  <c r="B97" i="12" s="1"/>
  <c r="B98" i="12" s="1"/>
  <c r="B99" i="12" s="1"/>
  <c r="B100" i="12" s="1"/>
  <c r="B101" i="12" s="1"/>
  <c r="B102" i="12" s="1"/>
  <c r="B103" i="12" s="1"/>
  <c r="B104" i="12" s="1"/>
  <c r="B105" i="12" s="1"/>
  <c r="B106" i="12" s="1"/>
  <c r="B107" i="12" s="1"/>
  <c r="B108" i="12" s="1"/>
  <c r="B109" i="12" s="1"/>
  <c r="B110" i="12" s="1"/>
  <c r="B111" i="12" s="1"/>
  <c r="B112" i="12" s="1"/>
  <c r="AU14" i="12"/>
  <c r="B14" i="12"/>
  <c r="AU13" i="12"/>
  <c r="S11" i="12"/>
  <c r="S12" i="12" s="1"/>
  <c r="S10" i="12"/>
  <c r="AU8" i="12"/>
  <c r="X2" i="12"/>
  <c r="AD11" i="12" s="1"/>
  <c r="AD12" i="12" s="1"/>
  <c r="C49" i="11"/>
  <c r="H44" i="11"/>
  <c r="H43" i="11"/>
  <c r="C43" i="11"/>
  <c r="P39" i="11"/>
  <c r="L39" i="11"/>
  <c r="C44" i="11" s="1"/>
  <c r="J39" i="11"/>
  <c r="G38" i="11"/>
  <c r="E38" i="11"/>
  <c r="G37" i="11"/>
  <c r="E37" i="11"/>
  <c r="G36" i="11"/>
  <c r="E36" i="11"/>
  <c r="G35" i="11"/>
  <c r="E35" i="11"/>
  <c r="AU30" i="11"/>
  <c r="AU29" i="11"/>
  <c r="AU28" i="11"/>
  <c r="AU27" i="11"/>
  <c r="AU26" i="11"/>
  <c r="AU25" i="11"/>
  <c r="AU24" i="11"/>
  <c r="AU23" i="11"/>
  <c r="AU22" i="11"/>
  <c r="AU21" i="11"/>
  <c r="AU20" i="11"/>
  <c r="AU19" i="11"/>
  <c r="AU18" i="11"/>
  <c r="AU17" i="11"/>
  <c r="AU16" i="11"/>
  <c r="AU15" i="11"/>
  <c r="AU14" i="11"/>
  <c r="B14" i="11"/>
  <c r="B15" i="11" s="1"/>
  <c r="B16" i="11" s="1"/>
  <c r="B17" i="11" s="1"/>
  <c r="B18" i="11" s="1"/>
  <c r="B19" i="11" s="1"/>
  <c r="B20" i="11" s="1"/>
  <c r="B21" i="11" s="1"/>
  <c r="B22" i="11" s="1"/>
  <c r="B23" i="11" s="1"/>
  <c r="B24" i="11" s="1"/>
  <c r="B25" i="11" s="1"/>
  <c r="B26" i="11" s="1"/>
  <c r="B27" i="11" s="1"/>
  <c r="B28" i="11" s="1"/>
  <c r="B29" i="11" s="1"/>
  <c r="B30" i="11" s="1"/>
  <c r="AU13" i="11"/>
  <c r="AU8" i="11"/>
  <c r="X2" i="11"/>
  <c r="AN11" i="11" s="1"/>
  <c r="AN12" i="11" s="1"/>
  <c r="X2" i="10"/>
  <c r="AZ6" i="10" s="1"/>
  <c r="AU8" i="10"/>
  <c r="P10" i="10"/>
  <c r="W10" i="10"/>
  <c r="AB10" i="10"/>
  <c r="AG10" i="10"/>
  <c r="AM10" i="10"/>
  <c r="AR10" i="10"/>
  <c r="AR11" i="10" s="1"/>
  <c r="AR12" i="10" s="1"/>
  <c r="R11" i="10"/>
  <c r="R12" i="10" s="1"/>
  <c r="X11" i="10"/>
  <c r="X12" i="10" s="1"/>
  <c r="AC11" i="10"/>
  <c r="AC12" i="10" s="1"/>
  <c r="AH11" i="10"/>
  <c r="AH12" i="10" s="1"/>
  <c r="AL11" i="10"/>
  <c r="AL12" i="10" s="1"/>
  <c r="AP11" i="10"/>
  <c r="AP12" i="10" s="1"/>
  <c r="AU13" i="10"/>
  <c r="B14" i="10"/>
  <c r="B15" i="10" s="1"/>
  <c r="B16" i="10" s="1"/>
  <c r="B17" i="10" s="1"/>
  <c r="B18" i="10" s="1"/>
  <c r="B19" i="10" s="1"/>
  <c r="B20" i="10" s="1"/>
  <c r="B21" i="10" s="1"/>
  <c r="B22" i="10" s="1"/>
  <c r="B23" i="10" s="1"/>
  <c r="B24" i="10" s="1"/>
  <c r="B25" i="10" s="1"/>
  <c r="B26" i="10" s="1"/>
  <c r="B27" i="10" s="1"/>
  <c r="B28" i="10" s="1"/>
  <c r="B29" i="10" s="1"/>
  <c r="B30" i="10" s="1"/>
  <c r="AU14" i="10"/>
  <c r="E36" i="10" s="1"/>
  <c r="AU15" i="10"/>
  <c r="AU16" i="10"/>
  <c r="E35" i="10" s="1"/>
  <c r="AU17" i="10"/>
  <c r="E37" i="10" s="1"/>
  <c r="AU18" i="10"/>
  <c r="AU19" i="10"/>
  <c r="AU20" i="10"/>
  <c r="AU21" i="10"/>
  <c r="AU22" i="10"/>
  <c r="AU23" i="10"/>
  <c r="AU24" i="10"/>
  <c r="AU25" i="10"/>
  <c r="AU26" i="10"/>
  <c r="AU27" i="10"/>
  <c r="AU28" i="10"/>
  <c r="AU29" i="10"/>
  <c r="AU30" i="10"/>
  <c r="E38" i="10"/>
  <c r="G38" i="10"/>
  <c r="J39" i="10"/>
  <c r="C44" i="10" s="1"/>
  <c r="L39" i="10"/>
  <c r="P39" i="10"/>
  <c r="C49" i="10" s="1"/>
  <c r="C43" i="10"/>
  <c r="H43" i="10"/>
  <c r="H44" i="10"/>
  <c r="M44" i="10" l="1"/>
  <c r="H49" i="10" s="1"/>
  <c r="M49" i="10" s="1"/>
  <c r="AW30" i="10"/>
  <c r="AW26" i="10"/>
  <c r="AW22" i="10"/>
  <c r="AW18" i="10"/>
  <c r="AW14" i="10"/>
  <c r="G36" i="10" s="1"/>
  <c r="AO11" i="10"/>
  <c r="AO12" i="10" s="1"/>
  <c r="AK11" i="10"/>
  <c r="AK12" i="10" s="1"/>
  <c r="AG11" i="10"/>
  <c r="AG12" i="10" s="1"/>
  <c r="AB11" i="10"/>
  <c r="AB12" i="10" s="1"/>
  <c r="V11" i="10"/>
  <c r="V12" i="10" s="1"/>
  <c r="Q11" i="10"/>
  <c r="Q12" i="10" s="1"/>
  <c r="AQ10" i="10"/>
  <c r="AK10" i="10"/>
  <c r="AF10" i="10"/>
  <c r="AA10" i="10"/>
  <c r="U10" i="10"/>
  <c r="AW29" i="10"/>
  <c r="AW25" i="10"/>
  <c r="AW21" i="10"/>
  <c r="AW17" i="10"/>
  <c r="G37" i="10" s="1"/>
  <c r="AN11" i="10"/>
  <c r="AN12" i="10" s="1"/>
  <c r="AJ11" i="10"/>
  <c r="AJ12" i="10" s="1"/>
  <c r="AF11" i="10"/>
  <c r="AF12" i="10" s="1"/>
  <c r="Z11" i="10"/>
  <c r="Z12" i="10" s="1"/>
  <c r="U11" i="10"/>
  <c r="U12" i="10" s="1"/>
  <c r="P11" i="10"/>
  <c r="P12" i="10" s="1"/>
  <c r="AO10" i="10"/>
  <c r="AJ10" i="10"/>
  <c r="AE10" i="10"/>
  <c r="Y10" i="10"/>
  <c r="T10" i="10"/>
  <c r="AW13" i="10"/>
  <c r="AQ11" i="10"/>
  <c r="AQ12" i="10" s="1"/>
  <c r="AM11" i="10"/>
  <c r="AM12" i="10" s="1"/>
  <c r="AI11" i="10"/>
  <c r="AI12" i="10" s="1"/>
  <c r="AD11" i="10"/>
  <c r="AD12" i="10" s="1"/>
  <c r="Y11" i="10"/>
  <c r="Y12" i="10" s="1"/>
  <c r="T11" i="10"/>
  <c r="T12" i="10" s="1"/>
  <c r="AS10" i="10"/>
  <c r="AS11" i="10" s="1"/>
  <c r="AS12" i="10" s="1"/>
  <c r="AN10" i="10"/>
  <c r="AI10" i="10"/>
  <c r="AC10" i="10"/>
  <c r="X10" i="10"/>
  <c r="Q10" i="10"/>
  <c r="AI10" i="12"/>
  <c r="AI11" i="12"/>
  <c r="AI12" i="12" s="1"/>
  <c r="AO10" i="12"/>
  <c r="AN11" i="12"/>
  <c r="AN12" i="12" s="1"/>
  <c r="AT10" i="12"/>
  <c r="AT11" i="12" s="1"/>
  <c r="AT12" i="12" s="1"/>
  <c r="AR10" i="11"/>
  <c r="AR11" i="11" s="1"/>
  <c r="AR12" i="11" s="1"/>
  <c r="M126" i="12"/>
  <c r="H131" i="12" s="1"/>
  <c r="M131" i="12" s="1"/>
  <c r="M44" i="11"/>
  <c r="H49" i="11" s="1"/>
  <c r="M49" i="11" s="1"/>
  <c r="E39" i="10"/>
  <c r="Y10" i="12"/>
  <c r="AR10" i="12"/>
  <c r="AR11" i="12" s="1"/>
  <c r="AR12" i="12" s="1"/>
  <c r="X11" i="12"/>
  <c r="X12" i="12" s="1"/>
  <c r="AZ6" i="12"/>
  <c r="AW23" i="12" s="1"/>
  <c r="AD10" i="12"/>
  <c r="AS10" i="12"/>
  <c r="AS11" i="12" s="1"/>
  <c r="AS12" i="12" s="1"/>
  <c r="AW15" i="12"/>
  <c r="AW47" i="12"/>
  <c r="AW107" i="12"/>
  <c r="AT10" i="11"/>
  <c r="AT11" i="11" s="1"/>
  <c r="AT12" i="11" s="1"/>
  <c r="AS10" i="11"/>
  <c r="AS11" i="11" s="1"/>
  <c r="AS12" i="11" s="1"/>
  <c r="G39" i="11"/>
  <c r="E39" i="11"/>
  <c r="G121" i="12"/>
  <c r="U10" i="11"/>
  <c r="AD11" i="11"/>
  <c r="AD12" i="11" s="1"/>
  <c r="AP11" i="11"/>
  <c r="AP12" i="11" s="1"/>
  <c r="P10" i="11"/>
  <c r="T10" i="11"/>
  <c r="X10" i="11"/>
  <c r="AB10" i="11"/>
  <c r="AF10" i="11"/>
  <c r="AJ10" i="11"/>
  <c r="AN10" i="11"/>
  <c r="Q11" i="11"/>
  <c r="Q12" i="11" s="1"/>
  <c r="U11" i="11"/>
  <c r="U12" i="11" s="1"/>
  <c r="Y11" i="11"/>
  <c r="Y12" i="11" s="1"/>
  <c r="AC11" i="11"/>
  <c r="AC12" i="11" s="1"/>
  <c r="AG11" i="11"/>
  <c r="AG12" i="11" s="1"/>
  <c r="AK11" i="11"/>
  <c r="AK12" i="11" s="1"/>
  <c r="AO11" i="11"/>
  <c r="AO12" i="11" s="1"/>
  <c r="AO11" i="12"/>
  <c r="AO12" i="12" s="1"/>
  <c r="AK11" i="12"/>
  <c r="AK12" i="12" s="1"/>
  <c r="AG11" i="12"/>
  <c r="AG12" i="12" s="1"/>
  <c r="AC11" i="12"/>
  <c r="AC12" i="12" s="1"/>
  <c r="Y11" i="12"/>
  <c r="Y12" i="12" s="1"/>
  <c r="U11" i="12"/>
  <c r="U12" i="12" s="1"/>
  <c r="Q11" i="12"/>
  <c r="Q12" i="12" s="1"/>
  <c r="AN10" i="12"/>
  <c r="AJ10" i="12"/>
  <c r="AF10" i="12"/>
  <c r="AB10" i="12"/>
  <c r="X10" i="12"/>
  <c r="T10" i="12"/>
  <c r="P10" i="12"/>
  <c r="R10" i="12"/>
  <c r="W10" i="12"/>
  <c r="AC10" i="12"/>
  <c r="AH10" i="12"/>
  <c r="AM10" i="12"/>
  <c r="R11" i="12"/>
  <c r="R12" i="12" s="1"/>
  <c r="W11" i="12"/>
  <c r="W12" i="12" s="1"/>
  <c r="AB11" i="12"/>
  <c r="AB12" i="12" s="1"/>
  <c r="AH11" i="12"/>
  <c r="AH12" i="12" s="1"/>
  <c r="AM11" i="12"/>
  <c r="AM12" i="12" s="1"/>
  <c r="AC10" i="11"/>
  <c r="R11" i="11"/>
  <c r="R12" i="11" s="1"/>
  <c r="Y10" i="11"/>
  <c r="AK10" i="11"/>
  <c r="V11" i="11"/>
  <c r="V12" i="11" s="1"/>
  <c r="AL11" i="11"/>
  <c r="AL12" i="11" s="1"/>
  <c r="V10" i="11"/>
  <c r="W11" i="11"/>
  <c r="W12" i="11" s="1"/>
  <c r="AE11" i="11"/>
  <c r="AE12" i="11" s="1"/>
  <c r="AM11" i="11"/>
  <c r="AM12" i="11" s="1"/>
  <c r="U10" i="12"/>
  <c r="Z10" i="12"/>
  <c r="AE10" i="12"/>
  <c r="AK10" i="12"/>
  <c r="AP10" i="12"/>
  <c r="T11" i="12"/>
  <c r="T12" i="12" s="1"/>
  <c r="Z11" i="12"/>
  <c r="Z12" i="12" s="1"/>
  <c r="AE11" i="12"/>
  <c r="AE12" i="12" s="1"/>
  <c r="AJ11" i="12"/>
  <c r="AJ12" i="12" s="1"/>
  <c r="AP11" i="12"/>
  <c r="AP12" i="12" s="1"/>
  <c r="Q10" i="11"/>
  <c r="AG10" i="11"/>
  <c r="AO10" i="11"/>
  <c r="Z11" i="11"/>
  <c r="Z12" i="11" s="1"/>
  <c r="AH11" i="11"/>
  <c r="AH12" i="11" s="1"/>
  <c r="AZ6" i="11"/>
  <c r="AW21" i="11" s="1"/>
  <c r="R10" i="11"/>
  <c r="Z10" i="11"/>
  <c r="AD10" i="11"/>
  <c r="AH10" i="11"/>
  <c r="AL10" i="11"/>
  <c r="AP10" i="11"/>
  <c r="S11" i="11"/>
  <c r="S12" i="11" s="1"/>
  <c r="AA11" i="11"/>
  <c r="AA12" i="11" s="1"/>
  <c r="AI11" i="11"/>
  <c r="AI12" i="11" s="1"/>
  <c r="AQ11" i="11"/>
  <c r="AQ12" i="11" s="1"/>
  <c r="S10" i="11"/>
  <c r="W10" i="11"/>
  <c r="AA10" i="11"/>
  <c r="AE10" i="11"/>
  <c r="AI10" i="11"/>
  <c r="AM10" i="11"/>
  <c r="AQ10" i="11"/>
  <c r="P11" i="11"/>
  <c r="P12" i="11" s="1"/>
  <c r="T11" i="11"/>
  <c r="T12" i="11" s="1"/>
  <c r="X11" i="11"/>
  <c r="X12" i="11" s="1"/>
  <c r="AB11" i="11"/>
  <c r="AB12" i="11" s="1"/>
  <c r="AF11" i="11"/>
  <c r="AF12" i="11" s="1"/>
  <c r="AJ11" i="11"/>
  <c r="AJ12" i="11" s="1"/>
  <c r="Q10" i="12"/>
  <c r="V10" i="12"/>
  <c r="AA10" i="12"/>
  <c r="AG10" i="12"/>
  <c r="AL10" i="12"/>
  <c r="AQ10" i="12"/>
  <c r="P11" i="12"/>
  <c r="P12" i="12" s="1"/>
  <c r="V11" i="12"/>
  <c r="V12" i="12" s="1"/>
  <c r="AA11" i="12"/>
  <c r="AA12" i="12" s="1"/>
  <c r="AF11" i="12"/>
  <c r="AF12" i="12" s="1"/>
  <c r="AL11" i="12"/>
  <c r="AL12" i="12" s="1"/>
  <c r="AQ11" i="12"/>
  <c r="AQ12" i="12" s="1"/>
  <c r="E121" i="12"/>
  <c r="AW23" i="10"/>
  <c r="AW27" i="10"/>
  <c r="AW16" i="10"/>
  <c r="AW20" i="10"/>
  <c r="AW24" i="10"/>
  <c r="AW28" i="10"/>
  <c r="AW15" i="10"/>
  <c r="G35" i="10" s="1"/>
  <c r="AW19" i="10"/>
  <c r="S10" i="10"/>
  <c r="AE11" i="10"/>
  <c r="AE12" i="10" s="1"/>
  <c r="AA11" i="10"/>
  <c r="AA12" i="10" s="1"/>
  <c r="W11" i="10"/>
  <c r="W12" i="10" s="1"/>
  <c r="S11" i="10"/>
  <c r="S12" i="10" s="1"/>
  <c r="AT10" i="10"/>
  <c r="AT11" i="10" s="1"/>
  <c r="AT12" i="10" s="1"/>
  <c r="AP10" i="10"/>
  <c r="AL10" i="10"/>
  <c r="AH10" i="10"/>
  <c r="AD10" i="10"/>
  <c r="Z10" i="10"/>
  <c r="V10" i="10"/>
  <c r="R10" i="10"/>
  <c r="G39" i="10" l="1"/>
  <c r="AW93" i="12"/>
  <c r="AW72" i="12"/>
  <c r="AW53" i="12"/>
  <c r="AW56" i="12"/>
  <c r="AW28" i="12"/>
  <c r="AW27" i="12"/>
  <c r="AW104" i="12"/>
  <c r="AW86" i="12"/>
  <c r="AW68" i="12"/>
  <c r="AW43" i="12"/>
  <c r="AW13" i="12"/>
  <c r="AW110" i="12"/>
  <c r="AW32" i="12"/>
  <c r="AW24" i="12"/>
  <c r="AW94" i="12"/>
  <c r="AW100" i="12"/>
  <c r="AW79" i="12"/>
  <c r="AW65" i="12"/>
  <c r="AW36" i="12"/>
  <c r="AW92" i="12"/>
  <c r="AW101" i="12"/>
  <c r="AW95" i="12"/>
  <c r="AW69" i="12"/>
  <c r="AW111" i="12"/>
  <c r="AW97" i="12"/>
  <c r="AW75" i="12"/>
  <c r="AW54" i="12"/>
  <c r="AW33" i="12"/>
  <c r="AW71" i="12"/>
  <c r="AW44" i="12"/>
  <c r="AW77" i="12"/>
  <c r="AW41" i="12"/>
  <c r="AW29" i="12"/>
  <c r="AW103" i="12"/>
  <c r="AW89" i="12"/>
  <c r="AW67" i="12"/>
  <c r="AW46" i="12"/>
  <c r="AW25" i="12"/>
  <c r="AW81" i="12"/>
  <c r="AW49" i="12"/>
  <c r="AW17" i="12"/>
  <c r="AW83" i="12"/>
  <c r="AW37" i="12"/>
  <c r="AW91" i="12"/>
  <c r="AW59" i="12"/>
  <c r="AW20" i="12"/>
  <c r="AW87" i="12"/>
  <c r="AW62" i="12"/>
  <c r="AW30" i="12"/>
  <c r="AW61" i="12"/>
  <c r="AW40" i="12"/>
  <c r="AW22" i="12"/>
  <c r="AW99" i="12"/>
  <c r="AW85" i="12"/>
  <c r="AW64" i="12"/>
  <c r="AW39" i="12"/>
  <c r="AW21" i="12"/>
  <c r="AW70" i="12"/>
  <c r="AW38" i="12"/>
  <c r="AW112" i="12"/>
  <c r="AW73" i="12"/>
  <c r="AW19" i="12"/>
  <c r="AW109" i="12"/>
  <c r="AW88" i="12"/>
  <c r="AW52" i="12"/>
  <c r="AW14" i="12"/>
  <c r="AW80" i="12"/>
  <c r="AW55" i="12"/>
  <c r="AW82" i="12"/>
  <c r="AW50" i="12"/>
  <c r="AW18" i="12"/>
  <c r="AW74" i="12"/>
  <c r="AW42" i="12"/>
  <c r="AW98" i="12"/>
  <c r="AW90" i="12"/>
  <c r="AW58" i="12"/>
  <c r="AW26" i="12"/>
  <c r="AW106" i="12"/>
  <c r="AW66" i="12"/>
  <c r="AW34" i="12"/>
  <c r="AW96" i="12"/>
  <c r="AW78" i="12"/>
  <c r="AW57" i="12"/>
  <c r="AW35" i="12"/>
  <c r="AW63" i="12"/>
  <c r="AW31" i="12"/>
  <c r="AW108" i="12"/>
  <c r="AW51" i="12"/>
  <c r="AW60" i="12"/>
  <c r="AW102" i="12"/>
  <c r="AW84" i="12"/>
  <c r="AW45" i="12"/>
  <c r="AW105" i="12"/>
  <c r="AW76" i="12"/>
  <c r="AW48" i="12"/>
  <c r="AW16" i="12"/>
  <c r="AW13" i="11"/>
  <c r="AW24" i="11"/>
  <c r="AW25" i="11"/>
  <c r="AW27" i="11"/>
  <c r="AW29" i="11"/>
  <c r="AW28" i="11"/>
  <c r="AW20" i="11"/>
  <c r="AW22" i="11"/>
  <c r="AW30" i="11"/>
  <c r="AW14" i="11"/>
  <c r="AW19" i="11"/>
  <c r="AW23" i="11"/>
  <c r="AW26" i="11"/>
  <c r="AW18" i="11"/>
  <c r="AW15" i="11"/>
  <c r="AW17" i="11"/>
  <c r="AW16" i="11"/>
</calcChain>
</file>

<file path=xl/sharedStrings.xml><?xml version="1.0" encoding="utf-8"?>
<sst xmlns="http://schemas.openxmlformats.org/spreadsheetml/2006/main" count="1071" uniqueCount="578">
  <si>
    <t>（２０）　利用者に関する市町村への通知</t>
    <phoneticPr fontId="4"/>
  </si>
  <si>
    <t>（２１）　緊急時等の対応</t>
    <phoneticPr fontId="4"/>
  </si>
  <si>
    <t>（２２）　管理者の責務</t>
    <phoneticPr fontId="4"/>
  </si>
  <si>
    <t>　管理者は、事業所の従業者に運営基準を遵守させるため必要な指揮命令を行っている。</t>
    <phoneticPr fontId="4"/>
  </si>
  <si>
    <t>（２３）　運営規程</t>
    <phoneticPr fontId="4"/>
  </si>
  <si>
    <t>（２４）　勤務体制の確保等</t>
    <phoneticPr fontId="4"/>
  </si>
  <si>
    <t>　看護師等の資質の向上のために、その研修の機会を確保している。</t>
    <phoneticPr fontId="4"/>
  </si>
  <si>
    <t>　看護師等の清潔の保持及び健康状態について、必要な管理を行っている。</t>
    <phoneticPr fontId="4"/>
  </si>
  <si>
    <t>　事業所の設備及び備品等について、衛生的な管理に努めている。</t>
    <phoneticPr fontId="4"/>
  </si>
  <si>
    <t>　事業所の従業者であった者が、正当な理由がなく、その業務上知り得た利用者又はその家族の秘密を漏らすことがないよう、必要な措置を講じている。</t>
    <phoneticPr fontId="4"/>
  </si>
  <si>
    <t>　サービス担当者会議等において、利用者の個人情報を用いる場合は利用者の同意を、利用者の家族の個人情報を用いる場合は当該家族の同意を、あらかじめ文書により得ている。</t>
    <phoneticPr fontId="4"/>
  </si>
  <si>
    <t>　苦情を受け付けた場合には、当該苦情の内容等を記録している。</t>
    <phoneticPr fontId="4"/>
  </si>
  <si>
    <t>　事故の状況及び事故に際して採った処置について記録している。</t>
    <phoneticPr fontId="4"/>
  </si>
  <si>
    <t>　事業所ごとに経理を区分するとともに、指定訪問看護の事業の会計とその他の事業の会計を区分している。</t>
    <phoneticPr fontId="4"/>
  </si>
  <si>
    <t>４．介護報酬の算定について</t>
    <phoneticPr fontId="4"/>
  </si>
  <si>
    <t>（１）　訪問看護指示書</t>
    <phoneticPr fontId="4"/>
  </si>
  <si>
    <t>　訪問看護費は、主治の医師の判断に基づいて交付された指示書の有効期間内に訪問看護を行った場合に算定している。</t>
    <phoneticPr fontId="4"/>
  </si>
  <si>
    <t>　短時間かつ頻回な医療処置等が必要な利用者に対し、日中等の訪問看護における十分な観察、必要な助言・指導を行っている。</t>
    <phoneticPr fontId="4"/>
  </si>
  <si>
    <t>（３）　２時間ルール</t>
    <phoneticPr fontId="4"/>
  </si>
  <si>
    <t>（４）　複数の看護師等による訪問看護を連続して行った場合</t>
    <phoneticPr fontId="4"/>
  </si>
  <si>
    <t>　１人の利用者に対して、連続して訪問看護を提供する必要性について、適切なケアマネジメントに基づき判断している。</t>
    <phoneticPr fontId="4"/>
  </si>
  <si>
    <t>（６）　指定定期巡回・随時対応型訪問介護看護事業所と連携して指定訪問看護を行う場合</t>
    <phoneticPr fontId="4"/>
  </si>
  <si>
    <t>　保健師、看護師又は准看護師が要介護５である利用者に対して指定訪問看護を行った場合に加算を算定している。</t>
    <phoneticPr fontId="4"/>
  </si>
  <si>
    <t>（７）　末期の悪性腫瘍の患者等の取扱い</t>
    <phoneticPr fontId="4"/>
  </si>
  <si>
    <t>（８）　特別の指示（特別指示書の交付）があった場合</t>
    <phoneticPr fontId="4"/>
  </si>
  <si>
    <t>（９）　サービス種類相互の算定関係</t>
    <phoneticPr fontId="4"/>
  </si>
  <si>
    <t>（１０）　訪問サービスの行われる利用者の居宅</t>
    <phoneticPr fontId="4"/>
  </si>
  <si>
    <t>　訪問看護は、介護保険法第８条の定義上、要介護者の居宅において行われるものとされていることから、要介護者の居宅以外で行われるものは算定していない。</t>
    <phoneticPr fontId="4"/>
  </si>
  <si>
    <t>（１）　早朝・夜間、深夜の訪問看護の取扱い</t>
    <phoneticPr fontId="4"/>
  </si>
  <si>
    <t>　居宅サービス計画上又は訪問看護計画上、訪問看護のサービス開始時刻が加算の対象となる時間帯にある場合に算定している。</t>
    <phoneticPr fontId="4"/>
  </si>
  <si>
    <t>　利用時間が長時間にわたる場合に、加算の対象となる時間帯におけるサービス提供時間が全体のサービス提供時間に占める割合がごくわずかな場合においては、算定していない。</t>
    <phoneticPr fontId="4"/>
  </si>
  <si>
    <t>（３）　長時間訪問看護加算</t>
    <phoneticPr fontId="4"/>
  </si>
  <si>
    <t>（４）　緊急時訪問看護加算</t>
    <phoneticPr fontId="4"/>
  </si>
  <si>
    <t>　当該緊急時訪問を行った場合に居宅サービス計画を変更している。</t>
    <phoneticPr fontId="4"/>
  </si>
  <si>
    <t>　当該加算は、１人の利用者に対し、１か所の事業所に限り算定できるとされていることから、利用者に説明するに当たって、当該利用者が他の事業所から緊急時訪問看護加算に係る訪問看護を受けていないか確認している。</t>
    <phoneticPr fontId="4"/>
  </si>
  <si>
    <t>（５）　特別管理加算</t>
    <phoneticPr fontId="4"/>
  </si>
  <si>
    <t>　１人の利用者に対し、１か所の事業所に限り算定している。</t>
    <phoneticPr fontId="4"/>
  </si>
  <si>
    <t>　訪問の際、症状が重篤であった場合には、速やかに医師による診療を受けることができるよう必要な支援を行っている。</t>
    <phoneticPr fontId="4"/>
  </si>
  <si>
    <t>　主治の医師との連携の下に、訪問看護におけるターミナルケアに係る計画及び支援体制について利用者及びその家族等に対して説明を行い、同意を得て、ターミナルケアを行っている。</t>
    <phoneticPr fontId="4"/>
  </si>
  <si>
    <t>　ターミナルケアの提供について利用者の身体状況の変化等必要な事項を適切に記録している。</t>
    <phoneticPr fontId="4"/>
  </si>
  <si>
    <t>　当該加算を算定する場合にあっては、退院時共同指導加算を算定していない。</t>
    <phoneticPr fontId="4"/>
  </si>
  <si>
    <t>　１人の利用者に当該利用者の退院又は退所につき１回に限り算定している。（※特別な管理を必要とする利用者（特別管理加算の対象者）について、複数日に退院時共同指導を行った場合には２回に限り算定している。）</t>
    <phoneticPr fontId="4"/>
  </si>
  <si>
    <t>　退院時共同指導を行った場合は、その内容を訪問看護記録書に記録している。</t>
    <phoneticPr fontId="4"/>
  </si>
  <si>
    <t>　当該加算を算定する場合にあっては、初回加算を算定していない。</t>
    <phoneticPr fontId="4"/>
  </si>
  <si>
    <t>　訪問介護員等と同行訪問した場合や会議に出席した場合は、その内容を訪問看護記録書に記録している。</t>
    <phoneticPr fontId="4"/>
  </si>
  <si>
    <t>　全ての看護師等に対し、看護師等ごとに研修計画を作成し、当該計画に従い、研修（外部における研修を含む。）を実施又は実施を予定している。</t>
    <phoneticPr fontId="4"/>
  </si>
  <si>
    <t>　「研修計画の作成」について、当該事業所におけるサービス従事者の資質向上のための研修内容の全体像と当該研修実施のための勤務体制の確保を定めるとともに、看護師等について個別具体的な研修の目標、内容、研修期間、実施時期等を定めた計画を策定している。</t>
    <phoneticPr fontId="4"/>
  </si>
  <si>
    <t>　全ての看護師等に対し、健康診断等を少なくとも１年以内ごとに１回、事業主の費用負担により実施している。</t>
    <phoneticPr fontId="4"/>
  </si>
  <si>
    <t>以上で終了です。お疲れ様でした。</t>
    <phoneticPr fontId="4"/>
  </si>
  <si>
    <t>●</t>
    <phoneticPr fontId="4"/>
  </si>
  <si>
    <t>介護報酬の請求に不適切又は不正な内容が認められた場合、指定基準等の違反として監査等の対象となります。なお、重大な違反状態の場合には、指定取消となる場合もありますので、十分な注意が必要です。</t>
    <rPh sb="68" eb="70">
      <t>トリケシ</t>
    </rPh>
    <phoneticPr fontId="4"/>
  </si>
  <si>
    <t>点検の結果、適切にできていなかった事項については、速やかに改善してください。</t>
    <rPh sb="0" eb="2">
      <t>テンケン</t>
    </rPh>
    <rPh sb="3" eb="5">
      <t>ケッカ</t>
    </rPh>
    <rPh sb="17" eb="19">
      <t>ジコウ</t>
    </rPh>
    <phoneticPr fontId="4"/>
  </si>
  <si>
    <t>次の添付書類を忘れずに作成し、添付して下さい。</t>
    <rPh sb="0" eb="1">
      <t>ツギ</t>
    </rPh>
    <phoneticPr fontId="4"/>
  </si>
  <si>
    <t>　事業所の看護職員が、訪問介護員等と同行し、たんの吸引等の実施状況を確認する際、通常の訪問看護の提供以上に時間を要した場合であっても、居宅サービス計画上に位置付けられた訪問看護費を算定している。</t>
    <rPh sb="77" eb="79">
      <t>イチ</t>
    </rPh>
    <phoneticPr fontId="4"/>
  </si>
  <si>
    <t>　提供した指定訪問看護に係る利用者及びその家族からの苦情に迅速かつ適切に対応するために、苦情を受け付けるための窓口を設置する等の必要な措置を講じている。</t>
    <rPh sb="5" eb="7">
      <t>シテイ</t>
    </rPh>
    <rPh sb="7" eb="9">
      <t>ホウモン</t>
    </rPh>
    <rPh sb="9" eb="11">
      <t>カンゴ</t>
    </rPh>
    <phoneticPr fontId="4"/>
  </si>
  <si>
    <t>　提供した指定訪問看護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
　また、市町村からの求めがあった場合には、改善の内容を市町村に報告している。</t>
    <rPh sb="5" eb="7">
      <t>シテイ</t>
    </rPh>
    <rPh sb="7" eb="9">
      <t>ホウモン</t>
    </rPh>
    <rPh sb="9" eb="11">
      <t>カンゴ</t>
    </rPh>
    <phoneticPr fontId="4"/>
  </si>
  <si>
    <t>　提供した指定訪問看護に係る利用者からの苦情に関して国民健康保険団体連合会が行う調査に協力するとともに、国民健康保険団体連合会から指導又は助言を受けた場合においては、当該指導又は助言に従って必要な改善を行っている。
　また、国民健康保険団体連合会からの求めがあった場合には、改善の内容を国民健康保険団体連合会に報告している。</t>
    <rPh sb="5" eb="7">
      <t>シテイ</t>
    </rPh>
    <rPh sb="7" eb="9">
      <t>ホウモン</t>
    </rPh>
    <rPh sb="9" eb="11">
      <t>カンゴ</t>
    </rPh>
    <phoneticPr fontId="4"/>
  </si>
  <si>
    <t>　利用者に対する指定訪問看護の提供により事故が発生した場合は、市町村、当該利用者の家族、当該利用者に係る居宅介護支援事業者等に連絡を行うとともに、必要な措置を講じている。</t>
    <rPh sb="8" eb="10">
      <t>シテイ</t>
    </rPh>
    <rPh sb="10" eb="12">
      <t>ホウモン</t>
    </rPh>
    <rPh sb="12" eb="14">
      <t>カンゴ</t>
    </rPh>
    <phoneticPr fontId="4"/>
  </si>
  <si>
    <t>　利用者に対する指定訪問看護の提供により賠償すべき事故が発生した場合は、損害賠償を速やかに行っている。</t>
    <rPh sb="8" eb="10">
      <t>シテイ</t>
    </rPh>
    <rPh sb="10" eb="12">
      <t>ホウモン</t>
    </rPh>
    <rPh sb="12" eb="14">
      <t>カンゴ</t>
    </rPh>
    <phoneticPr fontId="4"/>
  </si>
  <si>
    <t>【訪問看護・介護予防訪問看護】（訪問看護ステーション用）</t>
    <rPh sb="1" eb="3">
      <t>ホウモン</t>
    </rPh>
    <rPh sb="3" eb="5">
      <t>カンゴ</t>
    </rPh>
    <rPh sb="6" eb="8">
      <t>カイゴ</t>
    </rPh>
    <rPh sb="8" eb="10">
      <t>ヨボウ</t>
    </rPh>
    <rPh sb="10" eb="12">
      <t>ホウモン</t>
    </rPh>
    <rPh sb="12" eb="14">
      <t>カンゴ</t>
    </rPh>
    <rPh sb="16" eb="18">
      <t>ホウモン</t>
    </rPh>
    <rPh sb="18" eb="20">
      <t>カンゴ</t>
    </rPh>
    <rPh sb="26" eb="27">
      <t>ヨウ</t>
    </rPh>
    <phoneticPr fontId="4"/>
  </si>
  <si>
    <t>点検日</t>
    <rPh sb="0" eb="2">
      <t>テンケン</t>
    </rPh>
    <rPh sb="2" eb="3">
      <t>ビ</t>
    </rPh>
    <phoneticPr fontId="4"/>
  </si>
  <si>
    <t>点検者（職・氏名）　※原則として管理者が行ってください。</t>
    <rPh sb="0" eb="2">
      <t>テンケン</t>
    </rPh>
    <rPh sb="2" eb="3">
      <t>シャ</t>
    </rPh>
    <rPh sb="4" eb="5">
      <t>ショク</t>
    </rPh>
    <rPh sb="6" eb="8">
      <t>シメイ</t>
    </rPh>
    <rPh sb="11" eb="13">
      <t>ゲンソク</t>
    </rPh>
    <rPh sb="16" eb="19">
      <t>カンリシャ</t>
    </rPh>
    <rPh sb="20" eb="21">
      <t>オコナ</t>
    </rPh>
    <phoneticPr fontId="4"/>
  </si>
  <si>
    <t>事　業　所</t>
    <rPh sb="0" eb="1">
      <t>コト</t>
    </rPh>
    <rPh sb="2" eb="3">
      <t>ギョウ</t>
    </rPh>
    <rPh sb="4" eb="5">
      <t>ショ</t>
    </rPh>
    <phoneticPr fontId="4"/>
  </si>
  <si>
    <t>介護保険
事業所番号</t>
    <rPh sb="0" eb="2">
      <t>カイゴ</t>
    </rPh>
    <rPh sb="2" eb="4">
      <t>ホケン</t>
    </rPh>
    <rPh sb="5" eb="8">
      <t>ジギョウショ</t>
    </rPh>
    <rPh sb="8" eb="10">
      <t>バンゴウ</t>
    </rPh>
    <phoneticPr fontId="4"/>
  </si>
  <si>
    <t>名　　称</t>
    <rPh sb="0" eb="1">
      <t>ナ</t>
    </rPh>
    <rPh sb="3" eb="4">
      <t>ショウ</t>
    </rPh>
    <phoneticPr fontId="4"/>
  </si>
  <si>
    <t>所　在　地</t>
    <rPh sb="0" eb="1">
      <t>トコロ</t>
    </rPh>
    <rPh sb="2" eb="3">
      <t>ザイ</t>
    </rPh>
    <rPh sb="4" eb="5">
      <t>チ</t>
    </rPh>
    <phoneticPr fontId="4"/>
  </si>
  <si>
    <t>問1</t>
    <rPh sb="0" eb="1">
      <t>トイ</t>
    </rPh>
    <phoneticPr fontId="4"/>
  </si>
  <si>
    <t>問2</t>
    <rPh sb="0" eb="1">
      <t>トイ</t>
    </rPh>
    <phoneticPr fontId="4"/>
  </si>
  <si>
    <t>問3</t>
    <rPh sb="0" eb="1">
      <t>トイ</t>
    </rPh>
    <phoneticPr fontId="4"/>
  </si>
  <si>
    <t>問</t>
    <rPh sb="0" eb="1">
      <t>トイ</t>
    </rPh>
    <phoneticPr fontId="4"/>
  </si>
  <si>
    <t>　利用申込者の病状、事業所の通常の事業の実施地域等を勘案し、利用申込者に対して自ら適切な指定訪問看護を提供することが困難であると認めた場合は、主治の医師及び当該利用申込者に係る居宅介護支援事業者への連絡を行い、適当な他の指定訪問看護事業者等の紹介その他の必要な措置を速やかに講じている。</t>
    <rPh sb="44" eb="46">
      <t>シテイ</t>
    </rPh>
    <rPh sb="46" eb="48">
      <t>ホウモン</t>
    </rPh>
    <rPh sb="48" eb="50">
      <t>カンゴ</t>
    </rPh>
    <phoneticPr fontId="4"/>
  </si>
  <si>
    <t>　指定訪問看護の提供を求められた場合は、その者の提示する被保険者証によって、被保険者資格、要介護認定の有無及び要介護認定の有効期間を確かめている。</t>
    <rPh sb="1" eb="3">
      <t>シテイ</t>
    </rPh>
    <rPh sb="3" eb="5">
      <t>ホウモン</t>
    </rPh>
    <rPh sb="5" eb="7">
      <t>カンゴ</t>
    </rPh>
    <phoneticPr fontId="4"/>
  </si>
  <si>
    <t>　被保険者証に、認定審査会意見が記載されているときは、当該認定審査会意見に配慮して、指定訪問看護を提供するように努めている。</t>
    <rPh sb="42" eb="44">
      <t>シテイ</t>
    </rPh>
    <rPh sb="44" eb="46">
      <t>ホウモン</t>
    </rPh>
    <rPh sb="46" eb="48">
      <t>カンゴ</t>
    </rPh>
    <phoneticPr fontId="4"/>
  </si>
  <si>
    <t>　指定訪問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rPh sb="1" eb="3">
      <t>シテイ</t>
    </rPh>
    <rPh sb="3" eb="5">
      <t>ホウモン</t>
    </rPh>
    <rPh sb="5" eb="7">
      <t>カンゴ</t>
    </rPh>
    <phoneticPr fontId="4"/>
  </si>
  <si>
    <t>　指定訪問看護の提供に当たっては、利用者に係る居宅介護支援事業者が開催するサービス担当者会議等を通じて、利用者の心身の状況、病歴、その置かれている環境、他の保健医療サービス又は福祉サービスの利用状況等の把握に努めている。</t>
    <rPh sb="1" eb="3">
      <t>シテイ</t>
    </rPh>
    <rPh sb="3" eb="5">
      <t>ホウモン</t>
    </rPh>
    <rPh sb="5" eb="7">
      <t>カンゴ</t>
    </rPh>
    <phoneticPr fontId="4"/>
  </si>
  <si>
    <t>　指定訪問看護の提供の終了に際しては、利用者又はその家族に対して適切な指導を行うとともに、当該利用者に係る主治の医師及び居宅介護支援事業者に対する情報の提供並びに保健医療サービス又は福祉サービスを提供する者との密接な連携に努めている。</t>
    <rPh sb="1" eb="3">
      <t>シテイ</t>
    </rPh>
    <rPh sb="3" eb="5">
      <t>ホウモン</t>
    </rPh>
    <rPh sb="5" eb="7">
      <t>カンゴ</t>
    </rPh>
    <phoneticPr fontId="4"/>
  </si>
  <si>
    <t>　居宅サービス計画が作成されている場合は、当該計画に沿った指定訪問看護を提供している。</t>
    <rPh sb="29" eb="31">
      <t>シテイ</t>
    </rPh>
    <rPh sb="31" eb="33">
      <t>ホウモン</t>
    </rPh>
    <rPh sb="33" eb="35">
      <t>カンゴ</t>
    </rPh>
    <phoneticPr fontId="4"/>
  </si>
  <si>
    <t>　指定訪問看護を提供した際には、提供した具体的なサービスの内容等を記録するとともに、利用者からの申出があった場合には、文書の交付その他適切な方法により、その情報を利用者に対して提供している。</t>
    <rPh sb="1" eb="3">
      <t>シテイ</t>
    </rPh>
    <rPh sb="3" eb="5">
      <t>ホウモン</t>
    </rPh>
    <rPh sb="5" eb="7">
      <t>カンゴ</t>
    </rPh>
    <phoneticPr fontId="4"/>
  </si>
  <si>
    <t>　法定代理受領サービスに該当する指定訪問看護を提供した際には、その利用者から利用料の一部として、当該指定訪問看護に係る居宅介護サービス費用基準額から当該指定訪問看護事業者に支払われる居宅介護サービス費の額を控除して得た額の支払を受けている。</t>
    <rPh sb="16" eb="18">
      <t>シテイ</t>
    </rPh>
    <rPh sb="18" eb="20">
      <t>ホウモン</t>
    </rPh>
    <rPh sb="20" eb="22">
      <t>カンゴ</t>
    </rPh>
    <rPh sb="50" eb="52">
      <t>シテイ</t>
    </rPh>
    <rPh sb="52" eb="54">
      <t>ホウモン</t>
    </rPh>
    <rPh sb="54" eb="56">
      <t>カンゴ</t>
    </rPh>
    <rPh sb="76" eb="78">
      <t>シテイ</t>
    </rPh>
    <rPh sb="78" eb="80">
      <t>ホウモン</t>
    </rPh>
    <rPh sb="80" eb="82">
      <t>カンゴ</t>
    </rPh>
    <phoneticPr fontId="4"/>
  </si>
  <si>
    <t>　法定代理受領サービスに該当しない指定訪問看護に係る利用料の支払を受けた場合は、提供した指定訪問看護の内容、費用の額その他必要と認められる事項を記載したサービス提供証明書を利用者に対して交付している。</t>
    <rPh sb="17" eb="19">
      <t>シテイ</t>
    </rPh>
    <rPh sb="19" eb="21">
      <t>ホウモン</t>
    </rPh>
    <rPh sb="21" eb="23">
      <t>カンゴ</t>
    </rPh>
    <rPh sb="44" eb="46">
      <t>シテイ</t>
    </rPh>
    <rPh sb="46" eb="48">
      <t>ホウモン</t>
    </rPh>
    <rPh sb="48" eb="50">
      <t>カンゴ</t>
    </rPh>
    <phoneticPr fontId="4"/>
  </si>
  <si>
    <t>　自らその提供する指定訪問看護の質の評価を行い、常にその改善を図っている。</t>
    <rPh sb="9" eb="11">
      <t>シテイ</t>
    </rPh>
    <rPh sb="11" eb="13">
      <t>ホウモン</t>
    </rPh>
    <rPh sb="13" eb="15">
      <t>カンゴ</t>
    </rPh>
    <phoneticPr fontId="4"/>
  </si>
  <si>
    <t>問4</t>
    <rPh sb="0" eb="1">
      <t>トイ</t>
    </rPh>
    <phoneticPr fontId="4"/>
  </si>
  <si>
    <t>問5</t>
    <rPh sb="0" eb="1">
      <t>トイ</t>
    </rPh>
    <phoneticPr fontId="4"/>
  </si>
  <si>
    <t>問6</t>
    <rPh sb="0" eb="1">
      <t>トイ</t>
    </rPh>
    <phoneticPr fontId="4"/>
  </si>
  <si>
    <t xml:space="preserve">　指定訪問看護の提供に当たっては、懇切丁寧に行うことを旨とし、利用者又はその家族に対し、療養上必要な事項について、理解しやすいように指導又は説明を行っている。 </t>
    <rPh sb="1" eb="3">
      <t>シテイ</t>
    </rPh>
    <rPh sb="3" eb="5">
      <t>ホウモン</t>
    </rPh>
    <rPh sb="5" eb="7">
      <t>カンゴ</t>
    </rPh>
    <phoneticPr fontId="4"/>
  </si>
  <si>
    <t>　指定訪問看護の提供に当たっては、常に利用者の病状、心身の状況及びその置かれている環境の的確な把握に努め、利用者又はその家族に対し、適切な指導を行っている。</t>
    <rPh sb="1" eb="3">
      <t>シテイ</t>
    </rPh>
    <rPh sb="3" eb="5">
      <t>ホウモン</t>
    </rPh>
    <rPh sb="5" eb="7">
      <t>カンゴ</t>
    </rPh>
    <phoneticPr fontId="4"/>
  </si>
  <si>
    <t>　管理者は、主治の医師の指示に基づき適切な指定訪問看護が行われるよう必要な管理をしている。</t>
    <rPh sb="21" eb="23">
      <t>シテイ</t>
    </rPh>
    <rPh sb="23" eb="25">
      <t>ホウモン</t>
    </rPh>
    <rPh sb="25" eb="27">
      <t>カンゴ</t>
    </rPh>
    <phoneticPr fontId="4"/>
  </si>
  <si>
    <t>　指定訪問看護の提供の開始に際し、主治の医師による指示を文書で受けている。</t>
    <rPh sb="1" eb="3">
      <t>シテイ</t>
    </rPh>
    <rPh sb="3" eb="5">
      <t>ホウモン</t>
    </rPh>
    <rPh sb="5" eb="7">
      <t>カンゴ</t>
    </rPh>
    <phoneticPr fontId="4"/>
  </si>
  <si>
    <t>　主治の医師に訪問看護計画書及び訪問看護報告書を提出し、指定訪問看護の提供に当たって主治の医師との密接な連携を図っている。</t>
    <rPh sb="28" eb="30">
      <t>シテイ</t>
    </rPh>
    <rPh sb="30" eb="32">
      <t>ホウモン</t>
    </rPh>
    <rPh sb="32" eb="34">
      <t>カンゴ</t>
    </rPh>
    <phoneticPr fontId="4"/>
  </si>
  <si>
    <t>　現に指定訪問看護の提供を行っているときに利用者に病状の急変等が生じた場合には、必要に応じて臨時応急の手当を行うとともに、速やかに主治の医師への連絡を行い指示を求める等の必要な措置を講じている。</t>
    <rPh sb="3" eb="5">
      <t>シテイ</t>
    </rPh>
    <rPh sb="5" eb="7">
      <t>ホウモン</t>
    </rPh>
    <rPh sb="7" eb="9">
      <t>カンゴ</t>
    </rPh>
    <phoneticPr fontId="4"/>
  </si>
  <si>
    <t>　管理者は、事業所の従業者の管理及び指定訪問看護の利用の申込みに係る調整、業務の実施状況の把握その他の管理を一元的に行っている。</t>
    <rPh sb="18" eb="20">
      <t>シテイ</t>
    </rPh>
    <rPh sb="20" eb="22">
      <t>ホウモン</t>
    </rPh>
    <rPh sb="22" eb="24">
      <t>カンゴ</t>
    </rPh>
    <phoneticPr fontId="4"/>
  </si>
  <si>
    <t>　利用者に対し適切な指定訪問看護を提供できるよう、事業所ごとに、看護師等の勤務の体制を定めている。</t>
    <rPh sb="10" eb="12">
      <t>シテイ</t>
    </rPh>
    <rPh sb="12" eb="14">
      <t>ホウモン</t>
    </rPh>
    <rPh sb="14" eb="16">
      <t>カンゴ</t>
    </rPh>
    <phoneticPr fontId="4"/>
  </si>
  <si>
    <t>　事業所ごとに、当該事業所の看護師等によって指定訪問看護を提供している。</t>
    <rPh sb="22" eb="24">
      <t>シテイ</t>
    </rPh>
    <rPh sb="24" eb="26">
      <t>ホウモン</t>
    </rPh>
    <rPh sb="26" eb="28">
      <t>カンゴ</t>
    </rPh>
    <phoneticPr fontId="4"/>
  </si>
  <si>
    <t>　事業所で衛生管理マニュアル等を作成し、定期的な研修の実施等により、その内容を事業所の看護師等に周知徹底している。</t>
    <rPh sb="1" eb="4">
      <t>ジギョウショ</t>
    </rPh>
    <rPh sb="5" eb="7">
      <t>エイセイ</t>
    </rPh>
    <rPh sb="7" eb="9">
      <t>カンリ</t>
    </rPh>
    <rPh sb="14" eb="15">
      <t>トウ</t>
    </rPh>
    <rPh sb="16" eb="18">
      <t>サクセイ</t>
    </rPh>
    <rPh sb="20" eb="23">
      <t>テイキテキ</t>
    </rPh>
    <rPh sb="24" eb="26">
      <t>ケンシュウ</t>
    </rPh>
    <rPh sb="27" eb="30">
      <t>ジッシトウ</t>
    </rPh>
    <rPh sb="36" eb="38">
      <t>ナイヨウ</t>
    </rPh>
    <rPh sb="39" eb="42">
      <t>ジギョウショ</t>
    </rPh>
    <rPh sb="43" eb="45">
      <t>カンゴ</t>
    </rPh>
    <rPh sb="45" eb="47">
      <t>シトウ</t>
    </rPh>
    <rPh sb="48" eb="50">
      <t>シュウチ</t>
    </rPh>
    <rPh sb="50" eb="52">
      <t>テッテイ</t>
    </rPh>
    <phoneticPr fontId="4"/>
  </si>
  <si>
    <t>　指定訪問看護の提供に当たっては、主治の医師との密接な連携及び訪問看護計画書に基づき、利用者の心身の機能の維持回復を図るよう妥当適切に行っている。</t>
    <rPh sb="1" eb="3">
      <t>シテイ</t>
    </rPh>
    <rPh sb="3" eb="5">
      <t>ホウモン</t>
    </rPh>
    <rPh sb="5" eb="7">
      <t>カンゴ</t>
    </rPh>
    <rPh sb="37" eb="38">
      <t>ショ</t>
    </rPh>
    <phoneticPr fontId="4"/>
  </si>
  <si>
    <t>　看護師等が感染源となることを予防し、また、感染を予防するため、使い捨て手袋等の備品等を備えている。</t>
    <rPh sb="1" eb="3">
      <t>カンゴ</t>
    </rPh>
    <rPh sb="3" eb="5">
      <t>シトウ</t>
    </rPh>
    <rPh sb="6" eb="9">
      <t>カンセンゲン</t>
    </rPh>
    <rPh sb="15" eb="17">
      <t>ヨボウ</t>
    </rPh>
    <rPh sb="22" eb="24">
      <t>カンセン</t>
    </rPh>
    <rPh sb="25" eb="27">
      <t>ヨボウ</t>
    </rPh>
    <rPh sb="32" eb="33">
      <t>ツカ</t>
    </rPh>
    <rPh sb="34" eb="35">
      <t>ス</t>
    </rPh>
    <rPh sb="36" eb="39">
      <t>テブクロトウ</t>
    </rPh>
    <rPh sb="40" eb="42">
      <t>ビヒン</t>
    </rPh>
    <rPh sb="42" eb="43">
      <t>トウ</t>
    </rPh>
    <rPh sb="44" eb="45">
      <t>ソナ</t>
    </rPh>
    <phoneticPr fontId="4"/>
  </si>
  <si>
    <t>　事業の運営に当たっては、提供した指定訪問看護に関する利用者からの苦情に関して市町村等が派遣する者が相談及び援助を行う事業その他の市町村が実施する事業に協力するよう努めている。</t>
    <rPh sb="1" eb="3">
      <t>ジギョウ</t>
    </rPh>
    <rPh sb="4" eb="6">
      <t>ウンエイ</t>
    </rPh>
    <rPh sb="7" eb="8">
      <t>ア</t>
    </rPh>
    <rPh sb="13" eb="15">
      <t>テイキョウ</t>
    </rPh>
    <rPh sb="17" eb="19">
      <t>シテイ</t>
    </rPh>
    <rPh sb="19" eb="21">
      <t>ホウモン</t>
    </rPh>
    <rPh sb="21" eb="23">
      <t>カンゴ</t>
    </rPh>
    <rPh sb="24" eb="25">
      <t>カン</t>
    </rPh>
    <rPh sb="27" eb="30">
      <t>リヨウシャ</t>
    </rPh>
    <rPh sb="33" eb="35">
      <t>クジョウ</t>
    </rPh>
    <rPh sb="36" eb="37">
      <t>カン</t>
    </rPh>
    <rPh sb="39" eb="43">
      <t>シチョウソントウ</t>
    </rPh>
    <rPh sb="44" eb="46">
      <t>ハケン</t>
    </rPh>
    <rPh sb="48" eb="49">
      <t>モノ</t>
    </rPh>
    <rPh sb="50" eb="52">
      <t>ソウダン</t>
    </rPh>
    <rPh sb="52" eb="53">
      <t>オヨ</t>
    </rPh>
    <rPh sb="54" eb="56">
      <t>エンジョ</t>
    </rPh>
    <rPh sb="57" eb="58">
      <t>オコナ</t>
    </rPh>
    <rPh sb="59" eb="61">
      <t>ジギョウ</t>
    </rPh>
    <rPh sb="63" eb="64">
      <t>タ</t>
    </rPh>
    <rPh sb="65" eb="68">
      <t>シチョウソン</t>
    </rPh>
    <rPh sb="69" eb="71">
      <t>ジッシ</t>
    </rPh>
    <rPh sb="73" eb="75">
      <t>ジギョウ</t>
    </rPh>
    <rPh sb="76" eb="78">
      <t>キョウリョク</t>
    </rPh>
    <rPh sb="82" eb="83">
      <t>ツト</t>
    </rPh>
    <phoneticPr fontId="4"/>
  </si>
  <si>
    <t>　訪問看護指示書の有効期間は、最長６か月である。</t>
    <rPh sb="15" eb="17">
      <t>サイチョウ</t>
    </rPh>
    <phoneticPr fontId="4"/>
  </si>
  <si>
    <t>フリガナ</t>
    <phoneticPr fontId="4"/>
  </si>
  <si>
    <t>〒</t>
    <phoneticPr fontId="4"/>
  </si>
  <si>
    <t>介護予防訪問看護実施の有無</t>
    <phoneticPr fontId="4"/>
  </si>
  <si>
    <t>１．人員基準について</t>
    <phoneticPr fontId="4"/>
  </si>
  <si>
    <t>（１）　管理者</t>
    <phoneticPr fontId="4"/>
  </si>
  <si>
    <t>　保健師又は看護師である。（やむを得ない理由がある場合を除く。）</t>
    <phoneticPr fontId="4"/>
  </si>
  <si>
    <t>　適切な指定訪問看護を行うために必要な知識及び技能を有する者である。</t>
    <phoneticPr fontId="4"/>
  </si>
  <si>
    <t>（２）　看護職員（保健師、看護師又は准看護師）（※）</t>
    <phoneticPr fontId="4"/>
  </si>
  <si>
    <t>　常勤換算方法で、２．５以上となる員数を配置している。</t>
    <phoneticPr fontId="4"/>
  </si>
  <si>
    <t>　看護職員のうち１名は、常勤である。</t>
    <phoneticPr fontId="4"/>
  </si>
  <si>
    <t>２．設備基準について</t>
    <phoneticPr fontId="4"/>
  </si>
  <si>
    <t>　手指を洗浄するための設備等、感染症予防に必要な設備等に配慮し、設置している。</t>
    <phoneticPr fontId="4"/>
  </si>
  <si>
    <t>３．運営基準について</t>
    <phoneticPr fontId="4"/>
  </si>
  <si>
    <t>（１）　内容及び手続の説明及び同意</t>
    <phoneticPr fontId="4"/>
  </si>
  <si>
    <t>（２）　サービス提供拒否の禁止</t>
    <phoneticPr fontId="4"/>
  </si>
  <si>
    <t>（３）　サービス提供困難時の対応</t>
    <phoneticPr fontId="4"/>
  </si>
  <si>
    <t>（４）　受給資格等の確認</t>
    <phoneticPr fontId="4"/>
  </si>
  <si>
    <t>（５）　要介護認定の申請に係る援助</t>
    <phoneticPr fontId="4"/>
  </si>
  <si>
    <t>（６）　心身の状況等の把握</t>
    <phoneticPr fontId="4"/>
  </si>
  <si>
    <t>（７）　居宅介護支援事業者等との連携</t>
    <phoneticPr fontId="4"/>
  </si>
  <si>
    <t>（８）　法定代理受領サービスの提供を受けるための援助</t>
    <phoneticPr fontId="4"/>
  </si>
  <si>
    <t xml:space="preserve">※
</t>
    <phoneticPr fontId="4"/>
  </si>
  <si>
    <t>（９）　居宅サービス計画に沿ったサービスの提供</t>
    <phoneticPr fontId="4"/>
  </si>
  <si>
    <t>（１０）　居宅サービス計画等の変更の援助</t>
    <phoneticPr fontId="4"/>
  </si>
  <si>
    <t>　利用者が居宅サービス計画の変更を希望する場合は、当該利用者に係る居宅介護支援事業者への連絡その他の必要な援助を行っている。</t>
    <phoneticPr fontId="4"/>
  </si>
  <si>
    <t>（１１）　身分を証する書類の携行</t>
    <phoneticPr fontId="4"/>
  </si>
  <si>
    <t>　看護師等に身分を証する書類を携行させ、初回訪問時及び利用者又はその家族から求められたときは、これを提示すべき旨を指導している。</t>
    <phoneticPr fontId="4"/>
  </si>
  <si>
    <t>（１２）　サービスの提供の記録</t>
    <phoneticPr fontId="4"/>
  </si>
  <si>
    <t>（１３）　利用料等の受領</t>
    <phoneticPr fontId="4"/>
  </si>
  <si>
    <t>（１４）　保険給付の請求のための証明書の交付</t>
    <phoneticPr fontId="4"/>
  </si>
  <si>
    <t>（１５）　指定訪問看護の基本取扱方針</t>
    <phoneticPr fontId="4"/>
  </si>
  <si>
    <t>　利用者の要介護状態の軽減又は悪化の防止に資するよう、療養上の目標を設定し、計画的に行っている。</t>
    <phoneticPr fontId="4"/>
  </si>
  <si>
    <t>（１６）　指定訪問看護の具体的取扱方針</t>
    <phoneticPr fontId="4"/>
  </si>
  <si>
    <t>　特殊な看護等（広く一般に認められていない看護等）については、行っていない。</t>
    <phoneticPr fontId="4"/>
  </si>
  <si>
    <t>（１７）　主治の医師との関係</t>
    <phoneticPr fontId="4"/>
  </si>
  <si>
    <t>（１８）　訪問看護計画書及び訪問看護報告書の作成</t>
    <phoneticPr fontId="4"/>
  </si>
  <si>
    <t>　管理者は、訪問看護計画書及び訪問看護報告書の作成に関し、必要な指導及び管理を行っている。</t>
    <phoneticPr fontId="4"/>
  </si>
  <si>
    <t>（１９）　同居家族に対する訪問看護の禁止</t>
    <phoneticPr fontId="4"/>
  </si>
  <si>
    <t>回答欄</t>
    <rPh sb="0" eb="2">
      <t>カイトウ</t>
    </rPh>
    <rPh sb="2" eb="3">
      <t>ラン</t>
    </rPh>
    <phoneticPr fontId="4"/>
  </si>
  <si>
    <t>問7</t>
    <rPh sb="0" eb="1">
      <t>ト</t>
    </rPh>
    <phoneticPr fontId="4"/>
  </si>
  <si>
    <t>　従業者、設備、備品及び会計に関する諸記録並びに利用者に対する指定訪問看護の提供に関する記録を整備している。</t>
    <rPh sb="21" eb="22">
      <t>ナラ</t>
    </rPh>
    <rPh sb="24" eb="27">
      <t>リヨウシャ</t>
    </rPh>
    <rPh sb="28" eb="29">
      <t>タイ</t>
    </rPh>
    <rPh sb="31" eb="33">
      <t>シテイ</t>
    </rPh>
    <rPh sb="33" eb="35">
      <t>ホウモン</t>
    </rPh>
    <rPh sb="35" eb="37">
      <t>カンゴ</t>
    </rPh>
    <rPh sb="38" eb="40">
      <t>テイキョウ</t>
    </rPh>
    <rPh sb="41" eb="42">
      <t>カン</t>
    </rPh>
    <rPh sb="44" eb="46">
      <t>キロク</t>
    </rPh>
    <phoneticPr fontId="4"/>
  </si>
  <si>
    <t>　①主治の医師による指示の文書</t>
    <rPh sb="2" eb="4">
      <t>シュジ</t>
    </rPh>
    <rPh sb="5" eb="7">
      <t>イシ</t>
    </rPh>
    <rPh sb="10" eb="12">
      <t>シジ</t>
    </rPh>
    <rPh sb="13" eb="15">
      <t>ブンショ</t>
    </rPh>
    <phoneticPr fontId="4"/>
  </si>
  <si>
    <t>　②訪問看護計画書</t>
    <rPh sb="2" eb="4">
      <t>ホウモン</t>
    </rPh>
    <rPh sb="4" eb="6">
      <t>カンゴ</t>
    </rPh>
    <rPh sb="6" eb="9">
      <t>ケイカクショ</t>
    </rPh>
    <phoneticPr fontId="4"/>
  </si>
  <si>
    <t>　③訪問看護報告書</t>
    <rPh sb="2" eb="4">
      <t>ホウモン</t>
    </rPh>
    <rPh sb="4" eb="6">
      <t>カンゴ</t>
    </rPh>
    <rPh sb="6" eb="9">
      <t>ホウコクショ</t>
    </rPh>
    <phoneticPr fontId="4"/>
  </si>
  <si>
    <t>　④提供した具体的なサービスの内容等の記録</t>
    <rPh sb="2" eb="4">
      <t>テイキョウ</t>
    </rPh>
    <rPh sb="6" eb="9">
      <t>グタイテキ</t>
    </rPh>
    <rPh sb="15" eb="18">
      <t>ナイヨウトウ</t>
    </rPh>
    <rPh sb="19" eb="21">
      <t>キロク</t>
    </rPh>
    <phoneticPr fontId="4"/>
  </si>
  <si>
    <t>　連携する指定定期巡回・随時対応型訪問介護看護事業所の名称、住所その他必要な事項の届出を行っている。</t>
    <phoneticPr fontId="4"/>
  </si>
  <si>
    <t>　訪問介護員等のたんの吸引等に係る基礎的な技術取得や研修目的で、事業所の看護職員が同行訪問を実施した場合は、当該加算及び訪問看護費を算定していない。</t>
    <phoneticPr fontId="4"/>
  </si>
  <si>
    <t>　当該事業所の看護師等が、当該加算の内容について利用者又はその家族への説明を行い、同意を得ている。</t>
    <rPh sb="1" eb="3">
      <t>トウガイ</t>
    </rPh>
    <rPh sb="3" eb="6">
      <t>ジギョウショ</t>
    </rPh>
    <rPh sb="7" eb="11">
      <t>カンゴシトウ</t>
    </rPh>
    <rPh sb="13" eb="15">
      <t>トウガイ</t>
    </rPh>
    <rPh sb="15" eb="17">
      <t>カサン</t>
    </rPh>
    <rPh sb="18" eb="20">
      <t>ナイヨウ</t>
    </rPh>
    <rPh sb="24" eb="27">
      <t>リヨウシャ</t>
    </rPh>
    <rPh sb="27" eb="28">
      <t>マタ</t>
    </rPh>
    <rPh sb="31" eb="33">
      <t>カゾク</t>
    </rPh>
    <rPh sb="35" eb="37">
      <t>セツメイ</t>
    </rPh>
    <rPh sb="38" eb="39">
      <t>オコナ</t>
    </rPh>
    <rPh sb="41" eb="43">
      <t>ドウイ</t>
    </rPh>
    <rPh sb="44" eb="45">
      <t>エ</t>
    </rPh>
    <phoneticPr fontId="4"/>
  </si>
  <si>
    <t>　利用申込みの受付等に対応するのに適切なスペースを有する事務室、利用者のプライバシーに配慮した相談等に対応するのに適切な相談室（専用の部屋でない場合は、パーテーション等の遮へい物で囲われている相談スペース）を確保している。</t>
    <phoneticPr fontId="4"/>
  </si>
  <si>
    <t>　指定訪問看護の提供に当たっては、医学の進歩に対応し、適切な看護技術をもって行っている。</t>
    <rPh sb="1" eb="3">
      <t>シテイ</t>
    </rPh>
    <rPh sb="3" eb="5">
      <t>ホウモン</t>
    </rPh>
    <rPh sb="5" eb="7">
      <t>カンゴ</t>
    </rPh>
    <phoneticPr fontId="4"/>
  </si>
  <si>
    <t>問3</t>
    <rPh sb="0" eb="1">
      <t>ト</t>
    </rPh>
    <phoneticPr fontId="4"/>
  </si>
  <si>
    <t>問4</t>
    <rPh sb="0" eb="1">
      <t>ト</t>
    </rPh>
    <phoneticPr fontId="4"/>
  </si>
  <si>
    <t>問5</t>
    <rPh sb="0" eb="1">
      <t>ト</t>
    </rPh>
    <phoneticPr fontId="4"/>
  </si>
  <si>
    <t>問6</t>
    <rPh sb="0" eb="1">
      <t>ト</t>
    </rPh>
    <phoneticPr fontId="4"/>
  </si>
  <si>
    <t>　管理者自身を含む従業者全員の雇用契約書等の写しを事業所に保管している。</t>
    <rPh sb="9" eb="11">
      <t>ジュウギョウ</t>
    </rPh>
    <rPh sb="19" eb="20">
      <t>ショ</t>
    </rPh>
    <phoneticPr fontId="4"/>
  </si>
  <si>
    <t>　看護職員を雇用する際、資格証により資格等を確認し、その写しを保管している。</t>
    <rPh sb="1" eb="3">
      <t>カンゴ</t>
    </rPh>
    <rPh sb="20" eb="21">
      <t>トウ</t>
    </rPh>
    <rPh sb="28" eb="29">
      <t>ウツ</t>
    </rPh>
    <phoneticPr fontId="4"/>
  </si>
  <si>
    <t>　月ごとの勤務表を作成している。</t>
    <rPh sb="1" eb="2">
      <t>ツキ</t>
    </rPh>
    <phoneticPr fontId="4"/>
  </si>
  <si>
    <t>　管理者自身を含む従業者全員について、タイムカード等により、勤務実績が分かるようにしている。</t>
    <rPh sb="1" eb="4">
      <t>カンリシャ</t>
    </rPh>
    <rPh sb="4" eb="6">
      <t>ジシン</t>
    </rPh>
    <rPh sb="7" eb="8">
      <t>フク</t>
    </rPh>
    <rPh sb="9" eb="12">
      <t>ジュウギョウシャ</t>
    </rPh>
    <rPh sb="12" eb="14">
      <t>ゼンイン</t>
    </rPh>
    <phoneticPr fontId="4"/>
  </si>
  <si>
    <t>問7</t>
    <rPh sb="0" eb="1">
      <t>トイ</t>
    </rPh>
    <phoneticPr fontId="4"/>
  </si>
  <si>
    <t>　当該事業所において、死亡日及び死亡日前14日以内に医療保険又は介護保険の給付の対象となる訪問看護をそれぞれ１日以上実施した場合は、最後に実施した保険制度において算定している。</t>
    <rPh sb="1" eb="3">
      <t>トウガイ</t>
    </rPh>
    <rPh sb="3" eb="6">
      <t>ジギョウショ</t>
    </rPh>
    <rPh sb="11" eb="14">
      <t>シボウビ</t>
    </rPh>
    <rPh sb="14" eb="15">
      <t>オヨ</t>
    </rPh>
    <rPh sb="16" eb="19">
      <t>シボウビ</t>
    </rPh>
    <rPh sb="19" eb="20">
      <t>マエ</t>
    </rPh>
    <rPh sb="22" eb="23">
      <t>ニチ</t>
    </rPh>
    <rPh sb="23" eb="25">
      <t>イナイ</t>
    </rPh>
    <rPh sb="26" eb="28">
      <t>イリョウ</t>
    </rPh>
    <rPh sb="28" eb="30">
      <t>ホケン</t>
    </rPh>
    <rPh sb="30" eb="31">
      <t>マタ</t>
    </rPh>
    <rPh sb="32" eb="34">
      <t>カイゴ</t>
    </rPh>
    <rPh sb="34" eb="36">
      <t>ホケン</t>
    </rPh>
    <rPh sb="37" eb="39">
      <t>キュウフ</t>
    </rPh>
    <rPh sb="40" eb="42">
      <t>タイショウ</t>
    </rPh>
    <rPh sb="45" eb="47">
      <t>ホウモン</t>
    </rPh>
    <rPh sb="47" eb="49">
      <t>カンゴ</t>
    </rPh>
    <rPh sb="55" eb="56">
      <t>ニチ</t>
    </rPh>
    <rPh sb="56" eb="58">
      <t>イジョウ</t>
    </rPh>
    <rPh sb="58" eb="60">
      <t>ジッシ</t>
    </rPh>
    <rPh sb="62" eb="64">
      <t>バアイ</t>
    </rPh>
    <rPh sb="66" eb="68">
      <t>サイゴ</t>
    </rPh>
    <rPh sb="69" eb="71">
      <t>ジッシ</t>
    </rPh>
    <rPh sb="73" eb="75">
      <t>ホケン</t>
    </rPh>
    <rPh sb="75" eb="77">
      <t>セイド</t>
    </rPh>
    <rPh sb="81" eb="83">
      <t>サンテイ</t>
    </rPh>
    <phoneticPr fontId="4"/>
  </si>
  <si>
    <t>　１人で看護を行うことが困難な場合として、次のいずれかに該当している。
　　ア　利用者の身体的理由により、１人の看護師等による訪問看護が困難である。
　　イ　暴力行為、著しい迷惑行為、器物破損行為等が認められる。
　　ウ　その他利用者の状況等から判断して、ア又はイに準ずると認められる。</t>
    <phoneticPr fontId="4"/>
  </si>
  <si>
    <t>問8</t>
    <rPh sb="0" eb="1">
      <t>トイ</t>
    </rPh>
    <phoneticPr fontId="4"/>
  </si>
  <si>
    <t>問9</t>
    <rPh sb="0" eb="1">
      <t>トイ</t>
    </rPh>
    <phoneticPr fontId="4"/>
  </si>
  <si>
    <t>（５）　理学療法士、作業療法士又は言語聴覚士の訪問</t>
    <rPh sb="10" eb="12">
      <t>サギョウ</t>
    </rPh>
    <rPh sb="12" eb="15">
      <t>リョウホウシ</t>
    </rPh>
    <rPh sb="15" eb="16">
      <t>マタ</t>
    </rPh>
    <rPh sb="17" eb="22">
      <t>ゲンゴチョウカクシ</t>
    </rPh>
    <phoneticPr fontId="4"/>
  </si>
  <si>
    <t>　理学療法士、作業療法士又は言語聴覚士による訪問看護は、１人の利用者につき週に６回を限度として算定している。</t>
    <rPh sb="1" eb="3">
      <t>リガク</t>
    </rPh>
    <rPh sb="3" eb="6">
      <t>リョウホウシ</t>
    </rPh>
    <rPh sb="7" eb="9">
      <t>サギョウ</t>
    </rPh>
    <rPh sb="9" eb="12">
      <t>リョウホウシ</t>
    </rPh>
    <rPh sb="12" eb="13">
      <t>マタ</t>
    </rPh>
    <rPh sb="14" eb="19">
      <t>ゲンゴチョウカクシ</t>
    </rPh>
    <rPh sb="22" eb="24">
      <t>ホウモン</t>
    </rPh>
    <rPh sb="24" eb="26">
      <t>カンゴ</t>
    </rPh>
    <phoneticPr fontId="4"/>
  </si>
  <si>
    <t>　理学療法士、作業療法士若しくは言語聴覚士による指定訪問看護については、その訪問が看護業務の一環としてのリハビリテーションを中心としたものである場合に、看護職員の代わりに訪問させるものであることを説明した上で利用者の同意を得ている。</t>
    <rPh sb="1" eb="3">
      <t>リガク</t>
    </rPh>
    <rPh sb="3" eb="6">
      <t>リョウホウシ</t>
    </rPh>
    <rPh sb="7" eb="9">
      <t>サギョウ</t>
    </rPh>
    <rPh sb="9" eb="12">
      <t>リョウホウシ</t>
    </rPh>
    <rPh sb="12" eb="13">
      <t>モ</t>
    </rPh>
    <rPh sb="16" eb="21">
      <t>ゲンゴチョウカクシ</t>
    </rPh>
    <rPh sb="24" eb="26">
      <t>シテイ</t>
    </rPh>
    <rPh sb="26" eb="28">
      <t>ホウモン</t>
    </rPh>
    <rPh sb="28" eb="30">
      <t>カンゴ</t>
    </rPh>
    <rPh sb="38" eb="40">
      <t>ホウモン</t>
    </rPh>
    <rPh sb="41" eb="43">
      <t>カンゴ</t>
    </rPh>
    <rPh sb="43" eb="45">
      <t>ギョウム</t>
    </rPh>
    <rPh sb="46" eb="48">
      <t>イッカン</t>
    </rPh>
    <rPh sb="62" eb="64">
      <t>チュウシン</t>
    </rPh>
    <rPh sb="72" eb="74">
      <t>バアイ</t>
    </rPh>
    <rPh sb="76" eb="78">
      <t>カンゴ</t>
    </rPh>
    <rPh sb="78" eb="80">
      <t>ショクイン</t>
    </rPh>
    <rPh sb="81" eb="82">
      <t>カ</t>
    </rPh>
    <rPh sb="85" eb="87">
      <t>ホウモン</t>
    </rPh>
    <rPh sb="98" eb="100">
      <t>セツメイ</t>
    </rPh>
    <rPh sb="102" eb="103">
      <t>ウエ</t>
    </rPh>
    <rPh sb="104" eb="107">
      <t>リヨウシャ</t>
    </rPh>
    <rPh sb="108" eb="110">
      <t>ドウイ</t>
    </rPh>
    <rPh sb="111" eb="112">
      <t>エ</t>
    </rPh>
    <phoneticPr fontId="4"/>
  </si>
  <si>
    <t>【複数名訪問加算（Ⅱ）を算定する場合】
　看護補助者は、訪問看護事業所に雇用されている者である。</t>
    <rPh sb="1" eb="3">
      <t>フクスウ</t>
    </rPh>
    <rPh sb="3" eb="4">
      <t>メイ</t>
    </rPh>
    <rPh sb="4" eb="6">
      <t>ホウモン</t>
    </rPh>
    <rPh sb="6" eb="8">
      <t>カサン</t>
    </rPh>
    <rPh sb="12" eb="14">
      <t>サンテイ</t>
    </rPh>
    <rPh sb="16" eb="18">
      <t>バアイ</t>
    </rPh>
    <rPh sb="21" eb="23">
      <t>カンゴ</t>
    </rPh>
    <rPh sb="23" eb="26">
      <t>ホジョシャ</t>
    </rPh>
    <rPh sb="28" eb="30">
      <t>ホウモン</t>
    </rPh>
    <rPh sb="30" eb="32">
      <t>カンゴ</t>
    </rPh>
    <rPh sb="32" eb="35">
      <t>ジギョウショ</t>
    </rPh>
    <rPh sb="36" eb="38">
      <t>コヨウ</t>
    </rPh>
    <rPh sb="43" eb="44">
      <t>モノ</t>
    </rPh>
    <phoneticPr fontId="4"/>
  </si>
  <si>
    <t>　問７のウについて、厚生労働省「人生の最終段階における医療・ケアの決定プロセスに関するガイドライン」等の内容を踏まえ、利用者本人及びその家族等と話し合いを行い、利用者本人の意思決定を基本に、他の関係者と連携の上対応している。</t>
    <rPh sb="1" eb="2">
      <t>トイ</t>
    </rPh>
    <rPh sb="10" eb="12">
      <t>コウセイ</t>
    </rPh>
    <rPh sb="12" eb="15">
      <t>ロウドウショウ</t>
    </rPh>
    <rPh sb="16" eb="18">
      <t>ジンセイ</t>
    </rPh>
    <rPh sb="19" eb="21">
      <t>サイシュウ</t>
    </rPh>
    <rPh sb="21" eb="23">
      <t>ダンカイ</t>
    </rPh>
    <rPh sb="27" eb="29">
      <t>イリョウ</t>
    </rPh>
    <rPh sb="33" eb="35">
      <t>ケッテイ</t>
    </rPh>
    <rPh sb="40" eb="41">
      <t>カン</t>
    </rPh>
    <rPh sb="50" eb="51">
      <t>トウ</t>
    </rPh>
    <rPh sb="52" eb="54">
      <t>ナイヨウ</t>
    </rPh>
    <rPh sb="55" eb="56">
      <t>フ</t>
    </rPh>
    <rPh sb="59" eb="62">
      <t>リヨウシャ</t>
    </rPh>
    <rPh sb="62" eb="64">
      <t>ホンニン</t>
    </rPh>
    <rPh sb="64" eb="65">
      <t>オヨ</t>
    </rPh>
    <rPh sb="68" eb="70">
      <t>カゾク</t>
    </rPh>
    <rPh sb="70" eb="71">
      <t>トウ</t>
    </rPh>
    <rPh sb="72" eb="73">
      <t>ハナ</t>
    </rPh>
    <rPh sb="74" eb="75">
      <t>ア</t>
    </rPh>
    <rPh sb="77" eb="78">
      <t>オコナ</t>
    </rPh>
    <rPh sb="80" eb="83">
      <t>リヨウシャ</t>
    </rPh>
    <rPh sb="83" eb="85">
      <t>ホンニン</t>
    </rPh>
    <rPh sb="86" eb="88">
      <t>イシ</t>
    </rPh>
    <rPh sb="88" eb="90">
      <t>ケッテイ</t>
    </rPh>
    <rPh sb="91" eb="93">
      <t>キホン</t>
    </rPh>
    <rPh sb="95" eb="96">
      <t>タ</t>
    </rPh>
    <rPh sb="97" eb="100">
      <t>カンケイシャ</t>
    </rPh>
    <rPh sb="101" eb="103">
      <t>レンケイ</t>
    </rPh>
    <rPh sb="104" eb="105">
      <t>ウエ</t>
    </rPh>
    <rPh sb="105" eb="107">
      <t>タイオウ</t>
    </rPh>
    <phoneticPr fontId="4"/>
  </si>
  <si>
    <t>　居宅サービス計画上、准看護師が訪問することとされている場合に、事業所の事情により准看護師でなく理学療法士、作業療法士又は言語聴覚士が訪問する場合においては、理学療法士、作業療法士又は言語聴覚士の場合の所定単位数を算定している。</t>
    <rPh sb="48" eb="50">
      <t>リガク</t>
    </rPh>
    <rPh sb="50" eb="53">
      <t>リョウホウシ</t>
    </rPh>
    <rPh sb="54" eb="56">
      <t>サギョウ</t>
    </rPh>
    <rPh sb="56" eb="59">
      <t>リョウホウシ</t>
    </rPh>
    <rPh sb="59" eb="60">
      <t>マタ</t>
    </rPh>
    <rPh sb="61" eb="66">
      <t>ゲンゴチョウカクシ</t>
    </rPh>
    <rPh sb="79" eb="81">
      <t>リガク</t>
    </rPh>
    <rPh sb="81" eb="84">
      <t>リョウホウシ</t>
    </rPh>
    <rPh sb="85" eb="87">
      <t>サギョウ</t>
    </rPh>
    <rPh sb="87" eb="90">
      <t>リョウホウシ</t>
    </rPh>
    <rPh sb="90" eb="91">
      <t>マタ</t>
    </rPh>
    <rPh sb="92" eb="97">
      <t>ゲンゴチョウカクシ</t>
    </rPh>
    <rPh sb="98" eb="100">
      <t>バアイ</t>
    </rPh>
    <rPh sb="101" eb="103">
      <t>ショテイ</t>
    </rPh>
    <rPh sb="103" eb="106">
      <t>タンイスウ</t>
    </rPh>
    <phoneticPr fontId="4"/>
  </si>
  <si>
    <t>　居宅サービス計画上、理学療法士、作業療法士又は言語聴覚士が訪問することとされている場合に、事業所の事情により理学療法士、作業療法士又は言語聴覚士でなく准看護師が訪問する場合においては、理学療法士、作業療法士又は言語聴覚士の場合の所定単位数を算定している。</t>
    <rPh sb="76" eb="80">
      <t>ジュンカンゴシ</t>
    </rPh>
    <rPh sb="93" eb="95">
      <t>リガク</t>
    </rPh>
    <rPh sb="95" eb="98">
      <t>リョウホウシ</t>
    </rPh>
    <rPh sb="99" eb="101">
      <t>サギョウ</t>
    </rPh>
    <rPh sb="101" eb="104">
      <t>リョウホウシ</t>
    </rPh>
    <rPh sb="104" eb="105">
      <t>マタ</t>
    </rPh>
    <rPh sb="106" eb="111">
      <t>ゲンゴチョウカクシ</t>
    </rPh>
    <rPh sb="112" eb="114">
      <t>バアイ</t>
    </rPh>
    <rPh sb="115" eb="117">
      <t>ショテイ</t>
    </rPh>
    <rPh sb="117" eb="120">
      <t>タンイスウ</t>
    </rPh>
    <phoneticPr fontId="4"/>
  </si>
  <si>
    <t>　看護体制強化加算（Ⅱ）を算定する場合、以下の要件を満たしている。</t>
    <rPh sb="13" eb="15">
      <t>サンテイ</t>
    </rPh>
    <rPh sb="17" eb="19">
      <t>バアイ</t>
    </rPh>
    <rPh sb="20" eb="22">
      <t>イカ</t>
    </rPh>
    <rPh sb="23" eb="25">
      <t>ヨウケン</t>
    </rPh>
    <rPh sb="26" eb="27">
      <t>ミ</t>
    </rPh>
    <phoneticPr fontId="4"/>
  </si>
  <si>
    <t>　通常、利用者は、法定代理受領サービスとして訪問看護サービスを受け、利用者負担割合に応じた負担分を事業所へ支払いますが、例えば、自己作成プランであらかじめ市町村に届け出ていない場合などは償還払い（利用者が一旦、全額自己負担した後に保険者から保険給付率に応じた額の還付を受けること）となります。このような利用者が事業所にいない場合、回答欄に斜線を引いてください。</t>
    <rPh sb="34" eb="37">
      <t>リヨウシャ</t>
    </rPh>
    <rPh sb="37" eb="39">
      <t>フタン</t>
    </rPh>
    <rPh sb="39" eb="41">
      <t>ワリアイ</t>
    </rPh>
    <rPh sb="42" eb="43">
      <t>オウ</t>
    </rPh>
    <rPh sb="45" eb="47">
      <t>フタン</t>
    </rPh>
    <rPh sb="47" eb="48">
      <t>ブン</t>
    </rPh>
    <rPh sb="98" eb="101">
      <t>リヨウシャ</t>
    </rPh>
    <rPh sb="102" eb="104">
      <t>イッタン</t>
    </rPh>
    <rPh sb="120" eb="122">
      <t>ホケン</t>
    </rPh>
    <rPh sb="122" eb="124">
      <t>キュウフ</t>
    </rPh>
    <rPh sb="124" eb="125">
      <t>リツ</t>
    </rPh>
    <rPh sb="126" eb="127">
      <t>オウ</t>
    </rPh>
    <rPh sb="129" eb="130">
      <t>ガク</t>
    </rPh>
    <phoneticPr fontId="4"/>
  </si>
  <si>
    <t>　指定訪問看護を受けている利用者が次のいずれかに該当する場合は、遅滞なく、意見を付してその旨を市町村に通知している。 
　①　正当な理由なしにサービスの利用に関する指示に従わないことにより、
　　要介護状態の程度を増進させたと認められるとき。 
　②　偽りその他不正な行為によって保険給付を受け、又は受けようとしたとき。</t>
    <rPh sb="1" eb="3">
      <t>シテイ</t>
    </rPh>
    <rPh sb="3" eb="5">
      <t>ホウモン</t>
    </rPh>
    <rPh sb="5" eb="7">
      <t>カンゴ</t>
    </rPh>
    <phoneticPr fontId="4"/>
  </si>
  <si>
    <t>　複数の訪問看護事業所から訪問看護を受けている利用者について、訪問看護計画書及び訪問看護報告書の作成に当たっては、当該複数の訪問看護事業所間において十分な連携を図ったうえで作成している。</t>
    <rPh sb="1" eb="3">
      <t>フクスウ</t>
    </rPh>
    <rPh sb="4" eb="8">
      <t>ホウモンカンゴ</t>
    </rPh>
    <rPh sb="8" eb="11">
      <t>ジギョウショ</t>
    </rPh>
    <rPh sb="13" eb="15">
      <t>ホウモン</t>
    </rPh>
    <rPh sb="15" eb="17">
      <t>カンゴ</t>
    </rPh>
    <rPh sb="18" eb="19">
      <t>ウ</t>
    </rPh>
    <rPh sb="23" eb="26">
      <t>リヨウシャ</t>
    </rPh>
    <rPh sb="31" eb="33">
      <t>ホウモン</t>
    </rPh>
    <rPh sb="33" eb="35">
      <t>カンゴ</t>
    </rPh>
    <rPh sb="35" eb="37">
      <t>ケイカク</t>
    </rPh>
    <rPh sb="37" eb="38">
      <t>ショ</t>
    </rPh>
    <rPh sb="38" eb="39">
      <t>オヨ</t>
    </rPh>
    <rPh sb="40" eb="42">
      <t>ホウモン</t>
    </rPh>
    <rPh sb="42" eb="44">
      <t>カンゴ</t>
    </rPh>
    <rPh sb="44" eb="47">
      <t>ホウコクショ</t>
    </rPh>
    <rPh sb="48" eb="50">
      <t>サクセイ</t>
    </rPh>
    <rPh sb="51" eb="52">
      <t>ア</t>
    </rPh>
    <rPh sb="57" eb="59">
      <t>トウガイ</t>
    </rPh>
    <rPh sb="59" eb="61">
      <t>フクスウ</t>
    </rPh>
    <rPh sb="62" eb="64">
      <t>ホウモン</t>
    </rPh>
    <rPh sb="64" eb="66">
      <t>カンゴ</t>
    </rPh>
    <rPh sb="66" eb="69">
      <t>ジギョウショ</t>
    </rPh>
    <rPh sb="69" eb="70">
      <t>カン</t>
    </rPh>
    <rPh sb="74" eb="76">
      <t>ジュウブン</t>
    </rPh>
    <rPh sb="77" eb="79">
      <t>レンケイ</t>
    </rPh>
    <rPh sb="80" eb="81">
      <t>ハカ</t>
    </rPh>
    <rPh sb="86" eb="88">
      <t>サクセイ</t>
    </rPh>
    <phoneticPr fontId="4"/>
  </si>
  <si>
    <t>　指定訪問看護を提供するに当たっては、居宅介護支援事業者その他保健医療サービス又は福祉サービスを提供する者との密接な連携に努めている。</t>
    <rPh sb="1" eb="3">
      <t>シテイ</t>
    </rPh>
    <rPh sb="3" eb="5">
      <t>ホウモン</t>
    </rPh>
    <rPh sb="5" eb="7">
      <t>カンゴ</t>
    </rPh>
    <rPh sb="30" eb="31">
      <t>タ</t>
    </rPh>
    <rPh sb="31" eb="33">
      <t>ホケン</t>
    </rPh>
    <rPh sb="33" eb="35">
      <t>イリョウ</t>
    </rPh>
    <rPh sb="39" eb="40">
      <t>マタ</t>
    </rPh>
    <rPh sb="41" eb="43">
      <t>フクシ</t>
    </rPh>
    <rPh sb="48" eb="50">
      <t>テイキョウ</t>
    </rPh>
    <rPh sb="52" eb="53">
      <t>モノ</t>
    </rPh>
    <phoneticPr fontId="4"/>
  </si>
  <si>
    <t>　看護師等（准看護師を除く。）は、利用者の希望、主治の医師の指示及び心身の状況等を踏まえて、療養上の目標、当該目標を達成するための具体的なサービスの内容等を記載した訪問看護計画書を作成している。</t>
    <rPh sb="1" eb="4">
      <t>カンゴシ</t>
    </rPh>
    <rPh sb="4" eb="5">
      <t>トウ</t>
    </rPh>
    <rPh sb="6" eb="10">
      <t>ジュンカンゴシ</t>
    </rPh>
    <rPh sb="11" eb="12">
      <t>ノゾ</t>
    </rPh>
    <phoneticPr fontId="4"/>
  </si>
  <si>
    <t>　看護師等（准看護師を除く。）は、既に居宅サービス計画等が作成されている場合は、当該計画の内容に沿って訪問看護計画書を作成している。</t>
    <phoneticPr fontId="4"/>
  </si>
  <si>
    <t>　看護師等（准看護師を除く。）は、訪問看護計画書の作成に当たっては、その主要な事項について利用者又はその家族に対して説明し、利用者の同意を得ている。</t>
    <phoneticPr fontId="4"/>
  </si>
  <si>
    <t>　看護師等（准看護師を除く。）は、訪問看護計画書を作成した際には、当該訪問看護計画書を利用者に交付している。</t>
    <phoneticPr fontId="4"/>
  </si>
  <si>
    <t>　看護師等（准看護師を除く。）は、訪問日、提供した看護内容等を記載した訪問看護報告書を作成している。</t>
    <phoneticPr fontId="4"/>
  </si>
  <si>
    <t>　居宅サービス計画に基づきサービスを提供している場合、当該居宅サービス計画を作成している指定居宅介護支援事業者から訪問看護計画書の提供の求めがあった際には、当該訪問看護計画書を提供している。</t>
    <rPh sb="1" eb="3">
      <t>キョタク</t>
    </rPh>
    <rPh sb="7" eb="9">
      <t>ケイカク</t>
    </rPh>
    <rPh sb="10" eb="11">
      <t>モト</t>
    </rPh>
    <rPh sb="18" eb="20">
      <t>テイキョウ</t>
    </rPh>
    <rPh sb="24" eb="26">
      <t>バアイ</t>
    </rPh>
    <rPh sb="27" eb="29">
      <t>トウガイ</t>
    </rPh>
    <rPh sb="29" eb="31">
      <t>キョタク</t>
    </rPh>
    <rPh sb="35" eb="37">
      <t>ケイカク</t>
    </rPh>
    <rPh sb="38" eb="40">
      <t>サクセイ</t>
    </rPh>
    <rPh sb="44" eb="46">
      <t>シテイ</t>
    </rPh>
    <rPh sb="46" eb="48">
      <t>キョタク</t>
    </rPh>
    <rPh sb="48" eb="50">
      <t>カイゴ</t>
    </rPh>
    <rPh sb="50" eb="52">
      <t>シエン</t>
    </rPh>
    <rPh sb="52" eb="55">
      <t>ジギョウシャ</t>
    </rPh>
    <rPh sb="57" eb="59">
      <t>ホウモン</t>
    </rPh>
    <rPh sb="61" eb="63">
      <t>ケイカク</t>
    </rPh>
    <rPh sb="63" eb="64">
      <t>ショ</t>
    </rPh>
    <rPh sb="65" eb="67">
      <t>テイキョウ</t>
    </rPh>
    <rPh sb="68" eb="69">
      <t>モト</t>
    </rPh>
    <rPh sb="74" eb="75">
      <t>サイ</t>
    </rPh>
    <rPh sb="78" eb="80">
      <t>トウガイ</t>
    </rPh>
    <rPh sb="80" eb="82">
      <t>ホウモン</t>
    </rPh>
    <rPh sb="84" eb="86">
      <t>ケイカク</t>
    </rPh>
    <rPh sb="86" eb="87">
      <t>ショ</t>
    </rPh>
    <rPh sb="88" eb="90">
      <t>テイキョウ</t>
    </rPh>
    <phoneticPr fontId="4"/>
  </si>
  <si>
    <t>　１人の看護職員又は理学療法士等（理学療法士、作業療法士又は言語聴覚士をいう。以下同じ。）が訪問看護を行った後に続いて他の職種の看護職員又は理学療法士等が訪問看護を実施した場合（※）は職種ごとに算定している。
※例えば、看護職員が訪問看護を行った後に続いて別の理学療法士等が訪問看護を行う場合などを指します。</t>
    <rPh sb="28" eb="29">
      <t>マタ</t>
    </rPh>
    <rPh sb="106" eb="107">
      <t>タト</t>
    </rPh>
    <rPh sb="149" eb="150">
      <t>サ</t>
    </rPh>
    <phoneticPr fontId="4"/>
  </si>
  <si>
    <t>　計画的に訪問することとなっていない緊急時訪問を必要に応じて行う体制にある。</t>
    <rPh sb="32" eb="34">
      <t>タイセイ</t>
    </rPh>
    <phoneticPr fontId="4"/>
  </si>
  <si>
    <t>　ターミナルケアの提供においては、次に掲げる事項を訪問看護記録書に記録している。
　ア　終末期の身体症状の変化及びこれに対する看護についての記録
　イ　療養や死別に関する利用者及び家族の精神的な状態の変化及びこれに対する
　　ケアの経過についての記録
　ウ　看取りを含めたターミナルケアの各プロセスにおいて利用者及び家族の意向を
　　把握し、それに基づくアセスメント及び対応の経過の記録</t>
    <phoneticPr fontId="4"/>
  </si>
  <si>
    <t>　複数の訪問看護ステーション等が退院時共同指導を行う場合には、主治の医師の所属する保険医療機関、介護老人保健施設又は介護医療院に対し、他の訪問看護ステーション等における退院時共同指導の実施の有無について確認している。</t>
    <phoneticPr fontId="4"/>
  </si>
  <si>
    <t>　医療ニーズの高い利用者へのサービスの提供体制を強化した場合に算定している。（施設等の区分が「定期巡回・随時対応型サービス連携」の場合は算定できません。）</t>
    <rPh sb="1" eb="3">
      <t>イリョウ</t>
    </rPh>
    <rPh sb="7" eb="8">
      <t>タカ</t>
    </rPh>
    <rPh sb="9" eb="12">
      <t>リヨウシャ</t>
    </rPh>
    <rPh sb="19" eb="21">
      <t>テイキョウ</t>
    </rPh>
    <rPh sb="21" eb="23">
      <t>タイセイ</t>
    </rPh>
    <rPh sb="24" eb="26">
      <t>キョウカ</t>
    </rPh>
    <rPh sb="28" eb="30">
      <t>バアイ</t>
    </rPh>
    <rPh sb="31" eb="33">
      <t>サンテイ</t>
    </rPh>
    <phoneticPr fontId="4"/>
  </si>
  <si>
    <t>　算定に当たっては、医療機関との連携のもと、看護職員の出向や研修派遣などの相互人材交流を通じて在宅療養支援能力の向上を支援し、地域の訪問看護人材の確保・育成に寄与する取組を実施するよう努めている。</t>
    <rPh sb="1" eb="3">
      <t>サンテイ</t>
    </rPh>
    <rPh sb="4" eb="5">
      <t>ア</t>
    </rPh>
    <rPh sb="10" eb="12">
      <t>イリョウ</t>
    </rPh>
    <rPh sb="12" eb="14">
      <t>キカン</t>
    </rPh>
    <rPh sb="16" eb="18">
      <t>レンケイ</t>
    </rPh>
    <rPh sb="22" eb="24">
      <t>カンゴ</t>
    </rPh>
    <rPh sb="24" eb="26">
      <t>ショクイン</t>
    </rPh>
    <rPh sb="27" eb="29">
      <t>シュッコウ</t>
    </rPh>
    <rPh sb="30" eb="32">
      <t>ケンシュウ</t>
    </rPh>
    <rPh sb="32" eb="34">
      <t>ハケン</t>
    </rPh>
    <rPh sb="37" eb="39">
      <t>ソウゴ</t>
    </rPh>
    <rPh sb="39" eb="41">
      <t>ジンザイ</t>
    </rPh>
    <rPh sb="41" eb="43">
      <t>コウリュウ</t>
    </rPh>
    <rPh sb="44" eb="45">
      <t>ツウ</t>
    </rPh>
    <rPh sb="47" eb="49">
      <t>ザイタク</t>
    </rPh>
    <rPh sb="49" eb="51">
      <t>リョウヨウ</t>
    </rPh>
    <rPh sb="51" eb="53">
      <t>シエン</t>
    </rPh>
    <rPh sb="53" eb="55">
      <t>ノウリョク</t>
    </rPh>
    <rPh sb="56" eb="58">
      <t>コウジョウ</t>
    </rPh>
    <rPh sb="59" eb="61">
      <t>シエン</t>
    </rPh>
    <rPh sb="63" eb="65">
      <t>チイキ</t>
    </rPh>
    <rPh sb="66" eb="68">
      <t>ホウモン</t>
    </rPh>
    <rPh sb="68" eb="70">
      <t>カンゴ</t>
    </rPh>
    <rPh sb="70" eb="72">
      <t>ジンザイ</t>
    </rPh>
    <rPh sb="73" eb="75">
      <t>カクホ</t>
    </rPh>
    <rPh sb="76" eb="78">
      <t>イクセイ</t>
    </rPh>
    <rPh sb="79" eb="81">
      <t>キヨ</t>
    </rPh>
    <rPh sb="83" eb="85">
      <t>トリクミ</t>
    </rPh>
    <rPh sb="86" eb="88">
      <t>ジッシ</t>
    </rPh>
    <rPh sb="92" eb="93">
      <t>ツト</t>
    </rPh>
    <phoneticPr fontId="4"/>
  </si>
  <si>
    <t xml:space="preserve">●
</t>
    <phoneticPr fontId="4"/>
  </si>
  <si>
    <t>　理学療法士、作業療法士又は言語聴覚士が訪問看護を提供している利用者について、毎回の訪問時において記録した訪問看護記録書等を用い、適切に訪問看護事業所の看護職員及び理学療法士、作業療法士若しくは言語聴覚士間で利用者の状況、実施した内容を共有している。</t>
    <rPh sb="20" eb="22">
      <t>ホウモン</t>
    </rPh>
    <rPh sb="22" eb="24">
      <t>カンゴ</t>
    </rPh>
    <rPh sb="25" eb="27">
      <t>テイキョウ</t>
    </rPh>
    <rPh sb="31" eb="34">
      <t>リヨウシャ</t>
    </rPh>
    <rPh sb="39" eb="41">
      <t>マイカイ</t>
    </rPh>
    <rPh sb="42" eb="44">
      <t>ホウモン</t>
    </rPh>
    <rPh sb="44" eb="45">
      <t>ジ</t>
    </rPh>
    <rPh sb="49" eb="51">
      <t>キロク</t>
    </rPh>
    <rPh sb="53" eb="55">
      <t>ホウモン</t>
    </rPh>
    <rPh sb="55" eb="57">
      <t>カンゴ</t>
    </rPh>
    <rPh sb="57" eb="59">
      <t>キロク</t>
    </rPh>
    <rPh sb="62" eb="63">
      <t>モチ</t>
    </rPh>
    <rPh sb="65" eb="67">
      <t>テキセツ</t>
    </rPh>
    <rPh sb="68" eb="70">
      <t>ホウモン</t>
    </rPh>
    <rPh sb="70" eb="72">
      <t>カンゴ</t>
    </rPh>
    <rPh sb="72" eb="75">
      <t>ジギョウショ</t>
    </rPh>
    <rPh sb="76" eb="78">
      <t>カンゴ</t>
    </rPh>
    <rPh sb="78" eb="80">
      <t>ショクイン</t>
    </rPh>
    <rPh sb="80" eb="81">
      <t>オヨ</t>
    </rPh>
    <rPh sb="82" eb="87">
      <t>リガクリョウホウシ</t>
    </rPh>
    <rPh sb="88" eb="90">
      <t>サギョウリ</t>
    </rPh>
    <rPh sb="90" eb="102">
      <t>ョウホウシモシクハゲンゴチョウカクシ</t>
    </rPh>
    <rPh sb="102" eb="103">
      <t>カン</t>
    </rPh>
    <rPh sb="104" eb="107">
      <t>リヨウシャ</t>
    </rPh>
    <rPh sb="108" eb="110">
      <t>ジョウキョウ</t>
    </rPh>
    <rPh sb="111" eb="113">
      <t>ジッシ</t>
    </rPh>
    <rPh sb="115" eb="117">
      <t>ナイヨウ</t>
    </rPh>
    <rPh sb="118" eb="120">
      <t>キョウユウ</t>
    </rPh>
    <phoneticPr fontId="4"/>
  </si>
  <si>
    <t>【複数名訪問加算（Ⅰ）を算定する場合】
　指定訪問看護の提供のため訪問を行う者が、両名とも保健師、看護師、准看護師、理学療法士、作業療法士又は言語聴覚士である。</t>
    <rPh sb="1" eb="3">
      <t>フクスウ</t>
    </rPh>
    <rPh sb="3" eb="4">
      <t>メイ</t>
    </rPh>
    <rPh sb="4" eb="6">
      <t>ホウモン</t>
    </rPh>
    <rPh sb="6" eb="8">
      <t>カサン</t>
    </rPh>
    <rPh sb="12" eb="14">
      <t>サンテイ</t>
    </rPh>
    <rPh sb="16" eb="18">
      <t>バアイ</t>
    </rPh>
    <rPh sb="21" eb="23">
      <t>シテイ</t>
    </rPh>
    <rPh sb="23" eb="25">
      <t>ホウモン</t>
    </rPh>
    <rPh sb="25" eb="27">
      <t>カンゴ</t>
    </rPh>
    <rPh sb="28" eb="30">
      <t>テイキョウ</t>
    </rPh>
    <rPh sb="33" eb="35">
      <t>ホウモン</t>
    </rPh>
    <rPh sb="36" eb="37">
      <t>オコナ</t>
    </rPh>
    <rPh sb="38" eb="39">
      <t>モノ</t>
    </rPh>
    <rPh sb="41" eb="43">
      <t>リョウメイ</t>
    </rPh>
    <rPh sb="69" eb="70">
      <t>マタ</t>
    </rPh>
    <phoneticPr fontId="4"/>
  </si>
  <si>
    <t>　１人の看護職員（保健師、看護師又は准看護師をいう。以下同じ。）が訪問看護を行った後に、続いて別の看護職員が訪問看護を行った場合には、当該訪問看護の所要時間を合算している。なお、この場合に、准看護師による訪問看護が含まれる場合には、准看護師による訪問看護費を算定している。</t>
    <rPh sb="9" eb="12">
      <t>ホケンシ</t>
    </rPh>
    <rPh sb="13" eb="16">
      <t>カンゴシ</t>
    </rPh>
    <rPh sb="16" eb="17">
      <t>マタ</t>
    </rPh>
    <rPh sb="18" eb="22">
      <t>ジュンカンゴシ</t>
    </rPh>
    <rPh sb="26" eb="28">
      <t>イカ</t>
    </rPh>
    <rPh sb="28" eb="29">
      <t>オナ</t>
    </rPh>
    <phoneticPr fontId="4"/>
  </si>
  <si>
    <t>　理学療法士、作業療法士又は言語聴覚士による訪問看護は、その訪問が看護業務の一環としてのリハビリテーションを中心としたものである場合に、看護職員の代わりに訪問させるという位置付けで行っている。</t>
    <rPh sb="7" eb="9">
      <t>サギョウ</t>
    </rPh>
    <rPh sb="9" eb="12">
      <t>リョウホウシ</t>
    </rPh>
    <rPh sb="12" eb="13">
      <t>マタ</t>
    </rPh>
    <rPh sb="14" eb="19">
      <t>ゲンゴチョウカクシ</t>
    </rPh>
    <rPh sb="68" eb="70">
      <t>カンゴ</t>
    </rPh>
    <rPh sb="70" eb="72">
      <t>ショクイン</t>
    </rPh>
    <rPh sb="73" eb="74">
      <t>カ</t>
    </rPh>
    <rPh sb="77" eb="79">
      <t>ホウモン</t>
    </rPh>
    <rPh sb="85" eb="88">
      <t>イチヅ</t>
    </rPh>
    <phoneticPr fontId="4"/>
  </si>
  <si>
    <t>（２）　複数名訪問加算</t>
    <phoneticPr fontId="4"/>
  </si>
  <si>
    <t>　複数の看護師等、又は看護師等と看護補助者が、同時に利用者に対して訪問看護を行うことについて、利用者又はその家族等の同意を得ている。</t>
    <rPh sb="9" eb="10">
      <t>マタ</t>
    </rPh>
    <rPh sb="11" eb="14">
      <t>カンゴシ</t>
    </rPh>
    <rPh sb="14" eb="15">
      <t>トウ</t>
    </rPh>
    <rPh sb="16" eb="18">
      <t>カンゴ</t>
    </rPh>
    <rPh sb="18" eb="21">
      <t>ホジョシャ</t>
    </rPh>
    <rPh sb="23" eb="25">
      <t>ドウジ</t>
    </rPh>
    <rPh sb="30" eb="31">
      <t>タイ</t>
    </rPh>
    <phoneticPr fontId="4"/>
  </si>
  <si>
    <t>　所要時間の判断について、１人目の看護師等の訪問の時間によらず、２人目の看護師等又は看護補助者が必要な時間により行っている。
例：訪問看護（所要時間30分以上１時間未満）のうち、複数の看護師等又は看護師等と看護補助者が、同時に利用者に訪問看護を行う必要がある時間が所要時間30分未満である場合は、所要時間30分未満の場合の加算を算定している。</t>
    <rPh sb="40" eb="41">
      <t>マタ</t>
    </rPh>
    <rPh sb="42" eb="44">
      <t>カンゴ</t>
    </rPh>
    <rPh sb="44" eb="47">
      <t>ホジョシャ</t>
    </rPh>
    <rPh sb="63" eb="64">
      <t>レイ</t>
    </rPh>
    <rPh sb="65" eb="67">
      <t>ホウモン</t>
    </rPh>
    <rPh sb="67" eb="69">
      <t>カンゴ</t>
    </rPh>
    <rPh sb="70" eb="72">
      <t>ショヨウ</t>
    </rPh>
    <rPh sb="72" eb="74">
      <t>ジカン</t>
    </rPh>
    <rPh sb="76" eb="79">
      <t>フンイジョウ</t>
    </rPh>
    <rPh sb="80" eb="82">
      <t>ジカン</t>
    </rPh>
    <rPh sb="82" eb="84">
      <t>ミマン</t>
    </rPh>
    <rPh sb="89" eb="91">
      <t>フクスウ</t>
    </rPh>
    <rPh sb="92" eb="95">
      <t>カンゴシ</t>
    </rPh>
    <rPh sb="95" eb="96">
      <t>トウ</t>
    </rPh>
    <rPh sb="96" eb="97">
      <t>マタ</t>
    </rPh>
    <rPh sb="98" eb="101">
      <t>カンゴシ</t>
    </rPh>
    <rPh sb="101" eb="102">
      <t>トウ</t>
    </rPh>
    <rPh sb="103" eb="105">
      <t>カンゴ</t>
    </rPh>
    <rPh sb="105" eb="108">
      <t>ホジョシャ</t>
    </rPh>
    <rPh sb="110" eb="112">
      <t>ドウジ</t>
    </rPh>
    <rPh sb="113" eb="116">
      <t>リヨウシャ</t>
    </rPh>
    <rPh sb="117" eb="119">
      <t>ホウモン</t>
    </rPh>
    <rPh sb="119" eb="121">
      <t>カンゴ</t>
    </rPh>
    <rPh sb="122" eb="123">
      <t>オコナ</t>
    </rPh>
    <rPh sb="124" eb="126">
      <t>ヒツヨウ</t>
    </rPh>
    <rPh sb="129" eb="131">
      <t>ジカン</t>
    </rPh>
    <rPh sb="132" eb="134">
      <t>ショヨウ</t>
    </rPh>
    <rPh sb="134" eb="136">
      <t>ジカン</t>
    </rPh>
    <rPh sb="138" eb="139">
      <t>フン</t>
    </rPh>
    <rPh sb="139" eb="141">
      <t>ミマン</t>
    </rPh>
    <rPh sb="144" eb="146">
      <t>バアイ</t>
    </rPh>
    <rPh sb="148" eb="150">
      <t>ショヨウ</t>
    </rPh>
    <rPh sb="150" eb="152">
      <t>ジカン</t>
    </rPh>
    <rPh sb="154" eb="155">
      <t>フン</t>
    </rPh>
    <rPh sb="155" eb="157">
      <t>ミマン</t>
    </rPh>
    <rPh sb="158" eb="160">
      <t>バアイ</t>
    </rPh>
    <rPh sb="161" eb="163">
      <t>カサン</t>
    </rPh>
    <rPh sb="164" eb="166">
      <t>サンテイ</t>
    </rPh>
    <phoneticPr fontId="4"/>
  </si>
  <si>
    <t>　１人の利用者に対し、１か所の事業所に限り算定している。</t>
    <phoneticPr fontId="4"/>
  </si>
  <si>
    <t>　事業所の看護職員が、訪問介護事業所の訪問介護員等に対し、たんの吸引等の業務が円滑に行われるよう、たんの吸引等に係る計画書や報告書の作成及び緊急時等の対応についての助言を行うとともに当該訪問介護員等に同行し、利用者の居宅において業務の実施状況について確認した場合、又は利用者に対する安全なサービス提供体制整備や連携体制確保のための会議に出席した場合に算定している。</t>
    <phoneticPr fontId="4"/>
  </si>
  <si>
    <t>　看護体制強化加算（Ⅰ）を算定する場合、以下の要件を満たしている。</t>
    <rPh sb="13" eb="15">
      <t>サンテイ</t>
    </rPh>
    <rPh sb="17" eb="19">
      <t>バアイ</t>
    </rPh>
    <rPh sb="20" eb="22">
      <t>イカ</t>
    </rPh>
    <rPh sb="23" eb="25">
      <t>ヨウケン</t>
    </rPh>
    <rPh sb="26" eb="27">
      <t>ミ</t>
    </rPh>
    <phoneticPr fontId="4"/>
  </si>
  <si>
    <t>　看護体制強化加算（介護予防訪問看護）を算定する場合、以下の要件を満たしている。</t>
    <rPh sb="10" eb="12">
      <t>カイゴ</t>
    </rPh>
    <rPh sb="12" eb="14">
      <t>ヨボウ</t>
    </rPh>
    <rPh sb="14" eb="16">
      <t>ホウモン</t>
    </rPh>
    <rPh sb="16" eb="18">
      <t>カンゴ</t>
    </rPh>
    <rPh sb="20" eb="22">
      <t>サンテイ</t>
    </rPh>
    <rPh sb="24" eb="26">
      <t>バアイ</t>
    </rPh>
    <rPh sb="27" eb="29">
      <t>イカ</t>
    </rPh>
    <rPh sb="30" eb="32">
      <t>ヨウケン</t>
    </rPh>
    <rPh sb="33" eb="34">
      <t>ミ</t>
    </rPh>
    <phoneticPr fontId="4"/>
  </si>
  <si>
    <t>【複数名訪問加算（Ⅱ）を算定する場合】
　指定訪問看護の提供のため訪問を行うもののうち、１人目が保健師、看護師、准看護師、理学療法士、作業療法士又は言語聴覚士であり、同時に訪問するもう１人が看護補助者である。</t>
    <rPh sb="1" eb="3">
      <t>フクスウ</t>
    </rPh>
    <rPh sb="3" eb="4">
      <t>メイ</t>
    </rPh>
    <rPh sb="4" eb="6">
      <t>ホウモン</t>
    </rPh>
    <rPh sb="6" eb="8">
      <t>カサン</t>
    </rPh>
    <rPh sb="12" eb="14">
      <t>サンテイ</t>
    </rPh>
    <rPh sb="16" eb="18">
      <t>バアイ</t>
    </rPh>
    <rPh sb="45" eb="46">
      <t>ニン</t>
    </rPh>
    <rPh sb="46" eb="47">
      <t>メ</t>
    </rPh>
    <rPh sb="83" eb="85">
      <t>ドウジ</t>
    </rPh>
    <rPh sb="86" eb="88">
      <t>ホウモン</t>
    </rPh>
    <rPh sb="93" eb="94">
      <t>ニン</t>
    </rPh>
    <rPh sb="95" eb="97">
      <t>カンゴ</t>
    </rPh>
    <rPh sb="97" eb="100">
      <t>ホジョシャ</t>
    </rPh>
    <phoneticPr fontId="4"/>
  </si>
  <si>
    <t xml:space="preserve">  退院時共同指導を実施した月の同一月又は翌月に初回の指定訪問看護を行った場合に算定している。</t>
    <rPh sb="2" eb="4">
      <t>タイイン</t>
    </rPh>
    <rPh sb="4" eb="5">
      <t>ジ</t>
    </rPh>
    <rPh sb="5" eb="7">
      <t>キョウドウ</t>
    </rPh>
    <rPh sb="7" eb="9">
      <t>シドウ</t>
    </rPh>
    <rPh sb="10" eb="12">
      <t>ジッシ</t>
    </rPh>
    <rPh sb="14" eb="15">
      <t>ツキ</t>
    </rPh>
    <rPh sb="16" eb="18">
      <t>ドウイツ</t>
    </rPh>
    <rPh sb="18" eb="19">
      <t>ヅキ</t>
    </rPh>
    <rPh sb="19" eb="20">
      <t>マタ</t>
    </rPh>
    <rPh sb="21" eb="22">
      <t>ヨク</t>
    </rPh>
    <rPh sb="22" eb="23">
      <t>ツキ</t>
    </rPh>
    <rPh sb="24" eb="26">
      <t>ショカイ</t>
    </rPh>
    <rPh sb="27" eb="29">
      <t>シテイ</t>
    </rPh>
    <rPh sb="29" eb="31">
      <t>ホウモン</t>
    </rPh>
    <rPh sb="31" eb="33">
      <t>カンゴ</t>
    </rPh>
    <rPh sb="34" eb="35">
      <t>オコナ</t>
    </rPh>
    <rPh sb="37" eb="39">
      <t>バアイ</t>
    </rPh>
    <rPh sb="40" eb="42">
      <t>サンテイ</t>
    </rPh>
    <phoneticPr fontId="4"/>
  </si>
  <si>
    <t>○訪問看護・介護予防訪問看護共通
　・厚生労働大臣が定める基準に適合する利用者等（平成27年厚生労働省告示第94号）
　・厚生労働大臣が定める基準（平成27年厚生労働省告示第95号）
　・厚生労働大臣が定める施設基準（平成27年厚生労働省告示第96号）
　その他関係通知</t>
    <rPh sb="1" eb="3">
      <t>ホウモン</t>
    </rPh>
    <rPh sb="3" eb="5">
      <t>カンゴ</t>
    </rPh>
    <rPh sb="6" eb="8">
      <t>カイゴ</t>
    </rPh>
    <rPh sb="8" eb="10">
      <t>ヨボウ</t>
    </rPh>
    <rPh sb="10" eb="12">
      <t>ホウモン</t>
    </rPh>
    <rPh sb="12" eb="14">
      <t>カンゴ</t>
    </rPh>
    <rPh sb="14" eb="16">
      <t>キョウツウ</t>
    </rPh>
    <rPh sb="19" eb="21">
      <t>コウセイ</t>
    </rPh>
    <rPh sb="21" eb="23">
      <t>ロウドウ</t>
    </rPh>
    <rPh sb="23" eb="25">
      <t>ダイジン</t>
    </rPh>
    <rPh sb="26" eb="27">
      <t>サダ</t>
    </rPh>
    <rPh sb="29" eb="31">
      <t>キジュン</t>
    </rPh>
    <rPh sb="32" eb="34">
      <t>テキゴウ</t>
    </rPh>
    <rPh sb="36" eb="39">
      <t>リヨウシャ</t>
    </rPh>
    <rPh sb="39" eb="40">
      <t>トウ</t>
    </rPh>
    <rPh sb="41" eb="43">
      <t>ヘイセイ</t>
    </rPh>
    <rPh sb="45" eb="46">
      <t>ネン</t>
    </rPh>
    <rPh sb="46" eb="48">
      <t>コウセイ</t>
    </rPh>
    <rPh sb="48" eb="51">
      <t>ロウドウショウ</t>
    </rPh>
    <rPh sb="51" eb="53">
      <t>コクジ</t>
    </rPh>
    <rPh sb="53" eb="54">
      <t>ダイ</t>
    </rPh>
    <rPh sb="56" eb="57">
      <t>ゴウ</t>
    </rPh>
    <rPh sb="61" eb="63">
      <t>コウセイ</t>
    </rPh>
    <rPh sb="63" eb="65">
      <t>ロウドウ</t>
    </rPh>
    <rPh sb="65" eb="67">
      <t>ダイジン</t>
    </rPh>
    <rPh sb="68" eb="69">
      <t>サダ</t>
    </rPh>
    <rPh sb="71" eb="73">
      <t>キジュン</t>
    </rPh>
    <rPh sb="74" eb="76">
      <t>ヘイセイ</t>
    </rPh>
    <rPh sb="78" eb="79">
      <t>ネン</t>
    </rPh>
    <rPh sb="79" eb="81">
      <t>コウセイ</t>
    </rPh>
    <rPh sb="81" eb="84">
      <t>ロウドウショウ</t>
    </rPh>
    <rPh sb="84" eb="86">
      <t>コクジ</t>
    </rPh>
    <rPh sb="86" eb="87">
      <t>ダイ</t>
    </rPh>
    <rPh sb="89" eb="90">
      <t>ゴウ</t>
    </rPh>
    <rPh sb="94" eb="96">
      <t>コウセイ</t>
    </rPh>
    <rPh sb="96" eb="98">
      <t>ロウドウ</t>
    </rPh>
    <rPh sb="98" eb="100">
      <t>ダイジン</t>
    </rPh>
    <rPh sb="101" eb="102">
      <t>サダ</t>
    </rPh>
    <rPh sb="104" eb="106">
      <t>シセツ</t>
    </rPh>
    <rPh sb="106" eb="108">
      <t>キジュン</t>
    </rPh>
    <rPh sb="109" eb="111">
      <t>ヘイセイ</t>
    </rPh>
    <rPh sb="113" eb="114">
      <t>ネン</t>
    </rPh>
    <rPh sb="114" eb="122">
      <t>コウセイロウドウショウコクジダイ</t>
    </rPh>
    <rPh sb="124" eb="125">
      <t>ゴウ</t>
    </rPh>
    <phoneticPr fontId="4"/>
  </si>
  <si>
    <t>○訪問看護
　・指定居宅サービス等の事業の人員等に関する基準等を定める条例（平成30年横須賀市条例第28号）
　・指定居宅サービス等の事業の人員等に関する基準等を定める条例施行規則（平成25年横須賀市規則第43号）
　・指定居宅サービスに要する費用の額の算定に関する基準（平成12年厚生省告示第19号）
　・指定居宅サービスに要する費用の額の算定に関する基準（訪問通所サービス、居宅療養管理指導及び福祉用具貸与に
　　係る部分）及び指定居宅介護支援に要する費用の額の算定に関する基準の制定に伴う実施上の留意事項について　
　（平成12年３月１日老企第36号厚生省老人保健福祉局企画課長通知）
　その他関係通知</t>
    <rPh sb="1" eb="3">
      <t>ホウモン</t>
    </rPh>
    <rPh sb="3" eb="5">
      <t>カンゴ</t>
    </rPh>
    <rPh sb="38" eb="40">
      <t>ヘイセイ</t>
    </rPh>
    <rPh sb="42" eb="43">
      <t>ネン</t>
    </rPh>
    <rPh sb="43" eb="47">
      <t>ヨコスカシ</t>
    </rPh>
    <rPh sb="47" eb="49">
      <t>ジョウレイ</t>
    </rPh>
    <rPh sb="49" eb="50">
      <t>ダイ</t>
    </rPh>
    <rPh sb="52" eb="53">
      <t>ゴウ</t>
    </rPh>
    <rPh sb="91" eb="93">
      <t>ヘイセイ</t>
    </rPh>
    <rPh sb="95" eb="96">
      <t>ネン</t>
    </rPh>
    <rPh sb="96" eb="100">
      <t>ヨコスカシ</t>
    </rPh>
    <rPh sb="100" eb="102">
      <t>キソク</t>
    </rPh>
    <rPh sb="102" eb="103">
      <t>ダイ</t>
    </rPh>
    <rPh sb="105" eb="106">
      <t>ゴウ</t>
    </rPh>
    <rPh sb="110" eb="112">
      <t>シテイ</t>
    </rPh>
    <rPh sb="112" eb="114">
      <t>キョタク</t>
    </rPh>
    <rPh sb="119" eb="120">
      <t>ヨウ</t>
    </rPh>
    <rPh sb="122" eb="124">
      <t>ヒヨウ</t>
    </rPh>
    <rPh sb="125" eb="126">
      <t>ガク</t>
    </rPh>
    <rPh sb="127" eb="129">
      <t>サンテイ</t>
    </rPh>
    <rPh sb="130" eb="131">
      <t>カン</t>
    </rPh>
    <rPh sb="133" eb="135">
      <t>キジュン</t>
    </rPh>
    <rPh sb="136" eb="138">
      <t>ヘイセイ</t>
    </rPh>
    <rPh sb="140" eb="141">
      <t>ネン</t>
    </rPh>
    <rPh sb="141" eb="144">
      <t>コウセイショウ</t>
    </rPh>
    <rPh sb="144" eb="146">
      <t>コクジ</t>
    </rPh>
    <rPh sb="146" eb="147">
      <t>ダイ</t>
    </rPh>
    <rPh sb="149" eb="150">
      <t>ゴウ</t>
    </rPh>
    <rPh sb="154" eb="158">
      <t>シテイキョタク</t>
    </rPh>
    <rPh sb="163" eb="164">
      <t>ヨウ</t>
    </rPh>
    <rPh sb="166" eb="168">
      <t>ヒヨウ</t>
    </rPh>
    <rPh sb="169" eb="170">
      <t>ガク</t>
    </rPh>
    <rPh sb="171" eb="173">
      <t>サンテイ</t>
    </rPh>
    <rPh sb="174" eb="175">
      <t>カン</t>
    </rPh>
    <rPh sb="177" eb="179">
      <t>キジュン</t>
    </rPh>
    <rPh sb="180" eb="182">
      <t>ホウモン</t>
    </rPh>
    <rPh sb="182" eb="184">
      <t>ツウショ</t>
    </rPh>
    <rPh sb="189" eb="191">
      <t>キョタク</t>
    </rPh>
    <rPh sb="191" eb="193">
      <t>リョウヨウ</t>
    </rPh>
    <rPh sb="193" eb="195">
      <t>カンリ</t>
    </rPh>
    <rPh sb="195" eb="197">
      <t>シドウ</t>
    </rPh>
    <rPh sb="197" eb="198">
      <t>オヨ</t>
    </rPh>
    <rPh sb="199" eb="201">
      <t>フクシ</t>
    </rPh>
    <rPh sb="201" eb="203">
      <t>ヨウグ</t>
    </rPh>
    <rPh sb="203" eb="205">
      <t>タイヨ</t>
    </rPh>
    <rPh sb="209" eb="210">
      <t>カカ</t>
    </rPh>
    <rPh sb="211" eb="213">
      <t>ブブン</t>
    </rPh>
    <rPh sb="214" eb="215">
      <t>オヨ</t>
    </rPh>
    <rPh sb="216" eb="218">
      <t>シテイ</t>
    </rPh>
    <rPh sb="218" eb="220">
      <t>キョタク</t>
    </rPh>
    <rPh sb="220" eb="222">
      <t>カイゴ</t>
    </rPh>
    <rPh sb="222" eb="224">
      <t>シエン</t>
    </rPh>
    <rPh sb="225" eb="226">
      <t>ヨウ</t>
    </rPh>
    <rPh sb="228" eb="230">
      <t>ヒヨウ</t>
    </rPh>
    <rPh sb="231" eb="232">
      <t>ガク</t>
    </rPh>
    <rPh sb="233" eb="235">
      <t>サンテイ</t>
    </rPh>
    <rPh sb="236" eb="237">
      <t>カン</t>
    </rPh>
    <rPh sb="239" eb="241">
      <t>キジュン</t>
    </rPh>
    <rPh sb="242" eb="244">
      <t>セイテイ</t>
    </rPh>
    <rPh sb="245" eb="246">
      <t>トモナ</t>
    </rPh>
    <rPh sb="247" eb="249">
      <t>ジッシ</t>
    </rPh>
    <rPh sb="249" eb="250">
      <t>ジョウ</t>
    </rPh>
    <rPh sb="251" eb="253">
      <t>リュウイ</t>
    </rPh>
    <rPh sb="253" eb="255">
      <t>ジコウ</t>
    </rPh>
    <rPh sb="263" eb="265">
      <t>ヘイセイ</t>
    </rPh>
    <rPh sb="267" eb="268">
      <t>ネン</t>
    </rPh>
    <rPh sb="269" eb="270">
      <t>ガツ</t>
    </rPh>
    <rPh sb="271" eb="272">
      <t>ニチ</t>
    </rPh>
    <rPh sb="272" eb="273">
      <t>ロウ</t>
    </rPh>
    <rPh sb="299" eb="300">
      <t>タ</t>
    </rPh>
    <rPh sb="300" eb="302">
      <t>カンケイ</t>
    </rPh>
    <rPh sb="302" eb="304">
      <t>ツウチ</t>
    </rPh>
    <phoneticPr fontId="4"/>
  </si>
  <si>
    <t>○介護予防訪問看護
　・指定介護予防サービス等の事業の人員等に関する基準等を定める条例（平成30年横須賀市条例第29号）
　・指定介護予防サービス等の事業の人員等に関する基準等を定める条例施行規則（平成25年横須賀市規則第44号）
　・指定介護予防サービスに要する費用の額の算定に関する基準（平成18年厚生労働省告示第127号）
　・指定介護予防サービスに要する費用の額の算定に関する基準の制定に伴う実施上の留意事項について
　（平成18年３月17日老計発第0317001号・老振発第0317001号・老老発第0317001号厚生労働省老健局計画・振興・
　　老人保健課長連名通知）
　　その他関係通知</t>
    <rPh sb="1" eb="3">
      <t>カイゴ</t>
    </rPh>
    <rPh sb="3" eb="5">
      <t>ヨボウ</t>
    </rPh>
    <rPh sb="5" eb="7">
      <t>ホウモン</t>
    </rPh>
    <rPh sb="7" eb="9">
      <t>カンゴ</t>
    </rPh>
    <rPh sb="14" eb="16">
      <t>カイゴ</t>
    </rPh>
    <rPh sb="16" eb="18">
      <t>ヨボウ</t>
    </rPh>
    <rPh sb="22" eb="23">
      <t>トウ</t>
    </rPh>
    <rPh sb="24" eb="26">
      <t>ジギョウ</t>
    </rPh>
    <rPh sb="27" eb="29">
      <t>ジンイン</t>
    </rPh>
    <rPh sb="29" eb="30">
      <t>トウ</t>
    </rPh>
    <rPh sb="31" eb="32">
      <t>カン</t>
    </rPh>
    <rPh sb="34" eb="36">
      <t>キジュン</t>
    </rPh>
    <rPh sb="36" eb="37">
      <t>トウ</t>
    </rPh>
    <rPh sb="38" eb="39">
      <t>サダ</t>
    </rPh>
    <rPh sb="41" eb="43">
      <t>ジョウレイ</t>
    </rPh>
    <rPh sb="44" eb="46">
      <t>ヘイセイ</t>
    </rPh>
    <rPh sb="48" eb="49">
      <t>ネン</t>
    </rPh>
    <rPh sb="49" eb="53">
      <t>ヨコスカシ</t>
    </rPh>
    <rPh sb="53" eb="55">
      <t>ジョウレイ</t>
    </rPh>
    <rPh sb="55" eb="56">
      <t>ダイ</t>
    </rPh>
    <rPh sb="58" eb="59">
      <t>ゴウ</t>
    </rPh>
    <rPh sb="63" eb="65">
      <t>シテイ</t>
    </rPh>
    <rPh sb="65" eb="67">
      <t>カイゴ</t>
    </rPh>
    <rPh sb="67" eb="69">
      <t>ヨボウ</t>
    </rPh>
    <rPh sb="73" eb="74">
      <t>トウ</t>
    </rPh>
    <rPh sb="75" eb="77">
      <t>ジギョウ</t>
    </rPh>
    <rPh sb="78" eb="80">
      <t>ジンイン</t>
    </rPh>
    <rPh sb="80" eb="81">
      <t>トウ</t>
    </rPh>
    <rPh sb="82" eb="83">
      <t>カン</t>
    </rPh>
    <rPh sb="85" eb="87">
      <t>キジュン</t>
    </rPh>
    <rPh sb="87" eb="88">
      <t>トウ</t>
    </rPh>
    <rPh sb="89" eb="90">
      <t>サダ</t>
    </rPh>
    <rPh sb="92" eb="94">
      <t>ジョウレイ</t>
    </rPh>
    <rPh sb="94" eb="96">
      <t>セコウ</t>
    </rPh>
    <rPh sb="96" eb="98">
      <t>キソク</t>
    </rPh>
    <rPh sb="99" eb="101">
      <t>ヘイセイ</t>
    </rPh>
    <rPh sb="103" eb="104">
      <t>ネン</t>
    </rPh>
    <rPh sb="104" eb="108">
      <t>ヨコスカシ</t>
    </rPh>
    <rPh sb="108" eb="110">
      <t>キソク</t>
    </rPh>
    <rPh sb="110" eb="111">
      <t>ダイ</t>
    </rPh>
    <rPh sb="113" eb="114">
      <t>ゴウ</t>
    </rPh>
    <rPh sb="118" eb="120">
      <t>シテイ</t>
    </rPh>
    <rPh sb="120" eb="122">
      <t>カイゴ</t>
    </rPh>
    <rPh sb="122" eb="124">
      <t>ヨボウ</t>
    </rPh>
    <rPh sb="129" eb="130">
      <t>ヨウ</t>
    </rPh>
    <rPh sb="132" eb="134">
      <t>ヒヨウ</t>
    </rPh>
    <rPh sb="135" eb="136">
      <t>ガク</t>
    </rPh>
    <rPh sb="137" eb="139">
      <t>サンテイ</t>
    </rPh>
    <rPh sb="140" eb="141">
      <t>カン</t>
    </rPh>
    <rPh sb="143" eb="145">
      <t>キジュン</t>
    </rPh>
    <rPh sb="146" eb="148">
      <t>ヘイセイ</t>
    </rPh>
    <rPh sb="156" eb="158">
      <t>コクジ</t>
    </rPh>
    <rPh sb="158" eb="159">
      <t>ダイ</t>
    </rPh>
    <rPh sb="162" eb="163">
      <t>ゴウ</t>
    </rPh>
    <rPh sb="169" eb="171">
      <t>カイゴ</t>
    </rPh>
    <rPh sb="171" eb="173">
      <t>ヨボウ</t>
    </rPh>
    <rPh sb="178" eb="179">
      <t>ヨウ</t>
    </rPh>
    <rPh sb="181" eb="183">
      <t>ヒヨウ</t>
    </rPh>
    <rPh sb="184" eb="185">
      <t>ガク</t>
    </rPh>
    <rPh sb="186" eb="188">
      <t>サンテイ</t>
    </rPh>
    <rPh sb="189" eb="190">
      <t>カン</t>
    </rPh>
    <rPh sb="192" eb="194">
      <t>キジュン</t>
    </rPh>
    <rPh sb="195" eb="197">
      <t>セイテイ</t>
    </rPh>
    <rPh sb="198" eb="199">
      <t>トモナ</t>
    </rPh>
    <rPh sb="200" eb="202">
      <t>ジッシ</t>
    </rPh>
    <rPh sb="202" eb="203">
      <t>ジョウ</t>
    </rPh>
    <rPh sb="204" eb="206">
      <t>リュウイ</t>
    </rPh>
    <rPh sb="206" eb="208">
      <t>ジコウ</t>
    </rPh>
    <rPh sb="215" eb="217">
      <t>ヘイセイ</t>
    </rPh>
    <rPh sb="219" eb="220">
      <t>ネン</t>
    </rPh>
    <rPh sb="221" eb="222">
      <t>ガツ</t>
    </rPh>
    <rPh sb="224" eb="225">
      <t>ニチ</t>
    </rPh>
    <rPh sb="225" eb="226">
      <t>ロウ</t>
    </rPh>
    <rPh sb="226" eb="227">
      <t>ケイ</t>
    </rPh>
    <rPh sb="227" eb="228">
      <t>ハツ</t>
    </rPh>
    <rPh sb="228" eb="229">
      <t>ダイ</t>
    </rPh>
    <rPh sb="236" eb="237">
      <t>ゴウ</t>
    </rPh>
    <rPh sb="238" eb="239">
      <t>ロウ</t>
    </rPh>
    <rPh sb="239" eb="240">
      <t>シン</t>
    </rPh>
    <rPh sb="240" eb="241">
      <t>ハツ</t>
    </rPh>
    <rPh sb="241" eb="242">
      <t>ダイ</t>
    </rPh>
    <rPh sb="249" eb="250">
      <t>ゴウ</t>
    </rPh>
    <rPh sb="251" eb="252">
      <t>ロウ</t>
    </rPh>
    <rPh sb="252" eb="253">
      <t>ロウ</t>
    </rPh>
    <rPh sb="253" eb="254">
      <t>ハツ</t>
    </rPh>
    <rPh sb="254" eb="255">
      <t>ダイ</t>
    </rPh>
    <rPh sb="262" eb="263">
      <t>ゴウ</t>
    </rPh>
    <rPh sb="263" eb="268">
      <t>コウセイロウドウショウ</t>
    </rPh>
    <rPh sb="268" eb="270">
      <t>ロウケン</t>
    </rPh>
    <rPh sb="270" eb="271">
      <t>キョク</t>
    </rPh>
    <rPh sb="271" eb="273">
      <t>ケイカク</t>
    </rPh>
    <rPh sb="274" eb="276">
      <t>シンコウ</t>
    </rPh>
    <rPh sb="280" eb="282">
      <t>ロウジン</t>
    </rPh>
    <rPh sb="282" eb="284">
      <t>ホケン</t>
    </rPh>
    <rPh sb="284" eb="286">
      <t>カチョウ</t>
    </rPh>
    <rPh sb="286" eb="288">
      <t>レンメイ</t>
    </rPh>
    <rPh sb="288" eb="290">
      <t>ツウチ</t>
    </rPh>
    <phoneticPr fontId="4"/>
  </si>
  <si>
    <t>　指定訪問看護事業所の所在する建物と同一の敷地内、隣接する敷地内の建物若しくは同一の建物のうち、１月当たりの利用者数が50人以上の建物に居住している利用者に対し、指定訪問看護を行った場合は、所定単位数の100分の85に相当する単位数を算定している。</t>
    <rPh sb="5" eb="7">
      <t>カンゴ</t>
    </rPh>
    <rPh sb="85" eb="87">
      <t>カンゴ</t>
    </rPh>
    <phoneticPr fontId="4"/>
  </si>
  <si>
    <t>問３</t>
    <rPh sb="0" eb="1">
      <t>トイ</t>
    </rPh>
    <phoneticPr fontId="4"/>
  </si>
  <si>
    <t>　問２の訪問介護員等と同行訪問を実施した日又は会議に出席した日の属する月の初日の訪問看護の実施日に算定している。</t>
    <rPh sb="1" eb="2">
      <t>トイ</t>
    </rPh>
    <rPh sb="4" eb="6">
      <t>ホウモン</t>
    </rPh>
    <rPh sb="6" eb="8">
      <t>カイゴ</t>
    </rPh>
    <rPh sb="8" eb="9">
      <t>イン</t>
    </rPh>
    <rPh sb="9" eb="10">
      <t>トウ</t>
    </rPh>
    <rPh sb="11" eb="13">
      <t>ドウコウ</t>
    </rPh>
    <rPh sb="13" eb="15">
      <t>ホウモン</t>
    </rPh>
    <rPh sb="16" eb="18">
      <t>ジッシ</t>
    </rPh>
    <rPh sb="20" eb="21">
      <t>ヒ</t>
    </rPh>
    <rPh sb="21" eb="22">
      <t>マタ</t>
    </rPh>
    <rPh sb="23" eb="25">
      <t>カイギ</t>
    </rPh>
    <rPh sb="26" eb="28">
      <t>シュッセキ</t>
    </rPh>
    <rPh sb="30" eb="31">
      <t>ヒ</t>
    </rPh>
    <rPh sb="32" eb="33">
      <t>ゾク</t>
    </rPh>
    <rPh sb="35" eb="36">
      <t>ツキ</t>
    </rPh>
    <rPh sb="37" eb="39">
      <t>ショニチ</t>
    </rPh>
    <rPh sb="40" eb="42">
      <t>ホウモン</t>
    </rPh>
    <rPh sb="42" eb="44">
      <t>カンゴ</t>
    </rPh>
    <rPh sb="45" eb="47">
      <t>ジッシ</t>
    </rPh>
    <rPh sb="47" eb="48">
      <t>ヒ</t>
    </rPh>
    <rPh sb="49" eb="51">
      <t>サンテイ</t>
    </rPh>
    <phoneticPr fontId="4"/>
  </si>
  <si>
    <t>　適切な訪問看護の提供を確保する観点から、職場において行われる性的な言動又は優越的な関係を背景とした言動であって業務上必要かつ相当な範囲を超えたものにより看護師等の就業環境が害されることを防止するための方針の明確化等の必要な措置を講じている。</t>
    <phoneticPr fontId="4"/>
  </si>
  <si>
    <t>事業所における感染症の予防及びまん延の防止のための指針を整備している。</t>
    <phoneticPr fontId="4"/>
  </si>
  <si>
    <t>②</t>
    <phoneticPr fontId="4"/>
  </si>
  <si>
    <t>③</t>
    <phoneticPr fontId="4"/>
  </si>
  <si>
    <t>（２６）　衛生管理等</t>
    <phoneticPr fontId="4"/>
  </si>
  <si>
    <t>（２７）　掲示</t>
    <phoneticPr fontId="4"/>
  </si>
  <si>
    <t>（２８）　秘密保持等</t>
    <phoneticPr fontId="4"/>
  </si>
  <si>
    <t>（２９）　広告</t>
    <phoneticPr fontId="4"/>
  </si>
  <si>
    <t>（３０）　居宅介護支援事業者に対する利益供与の禁止</t>
    <phoneticPr fontId="4"/>
  </si>
  <si>
    <t>（３１）　苦情処理</t>
    <phoneticPr fontId="4"/>
  </si>
  <si>
    <t>（３３）　事故発生時の対応</t>
    <phoneticPr fontId="4"/>
  </si>
  <si>
    <t>問４</t>
    <phoneticPr fontId="4"/>
  </si>
  <si>
    <t>　事業所における虐待の防止のための対策を検討する委員会(テレビ電話装置等を活用して行うことができるものとする。)を定期的に開催するとともに、その結果について、看護師等に周知徹底をしている。</t>
    <phoneticPr fontId="4"/>
  </si>
  <si>
    <t>（３５）　会計の区分</t>
    <phoneticPr fontId="4"/>
  </si>
  <si>
    <t>（３６）　記録の整備</t>
    <phoneticPr fontId="4"/>
  </si>
  <si>
    <t>問10</t>
    <rPh sb="0" eb="1">
      <t>トイ</t>
    </rPh>
    <phoneticPr fontId="4"/>
  </si>
  <si>
    <t>⑤</t>
    <phoneticPr fontId="4"/>
  </si>
  <si>
    <t>　感染症や非常災害の発生時において、利用者に対する指定訪問看護の提供を継続的に実施するための、及び非常時の体制で早期の業務再開を図るための計画(以下「業務継続計画」という。)を策定し、当該業務継続計画に従い必要な措置を講じている。</t>
    <rPh sb="29" eb="31">
      <t>カンゴ</t>
    </rPh>
    <phoneticPr fontId="4"/>
  </si>
  <si>
    <t>定期的に業務継続計画の見直しを行い、必要に応じて業務継続計画の変更を行っている。</t>
    <rPh sb="34" eb="35">
      <t>オコナ</t>
    </rPh>
    <phoneticPr fontId="4"/>
  </si>
  <si>
    <t>事業所における感染症の予防及びまん延の防止のための対策を検討する委員会(テレビ電話装置その他の情報通信機器を活用して行うことができるものとする。)をおおむね６月に１回以上開催するとともに、その結果について、看護師等に周知徹底をしている。</t>
    <phoneticPr fontId="4"/>
  </si>
  <si>
    <t>　事業所における虐待の防止のための指針を整備している。</t>
    <phoneticPr fontId="4"/>
  </si>
  <si>
    <t>　サービス提供体制強化加算（Ⅰ）を算定する場合以下の要件を満たしている。</t>
    <rPh sb="5" eb="7">
      <t>テイキョウ</t>
    </rPh>
    <rPh sb="7" eb="9">
      <t>タイセイ</t>
    </rPh>
    <rPh sb="9" eb="11">
      <t>キョウカ</t>
    </rPh>
    <rPh sb="11" eb="13">
      <t>カサン</t>
    </rPh>
    <rPh sb="17" eb="19">
      <t>サンテイ</t>
    </rPh>
    <rPh sb="21" eb="23">
      <t>バアイ</t>
    </rPh>
    <rPh sb="23" eb="25">
      <t>イカ</t>
    </rPh>
    <rPh sb="26" eb="28">
      <t>ヨウケン</t>
    </rPh>
    <rPh sb="29" eb="30">
      <t>ミ</t>
    </rPh>
    <phoneticPr fontId="4"/>
  </si>
  <si>
    <t>プルダウンになっています</t>
    <phoneticPr fontId="4"/>
  </si>
  <si>
    <t>ある　ない</t>
    <phoneticPr fontId="4"/>
  </si>
  <si>
    <t>○</t>
    <phoneticPr fontId="4"/>
  </si>
  <si>
    <t>×</t>
    <phoneticPr fontId="4"/>
  </si>
  <si>
    <t>―</t>
    <phoneticPr fontId="4"/>
  </si>
  <si>
    <t>令和</t>
    <rPh sb="0" eb="1">
      <t>レイ</t>
    </rPh>
    <rPh sb="1" eb="2">
      <t>ワ</t>
    </rPh>
    <phoneticPr fontId="4"/>
  </si>
  <si>
    <t>年</t>
    <rPh sb="0" eb="1">
      <t>ネン</t>
    </rPh>
    <phoneticPr fontId="4"/>
  </si>
  <si>
    <t>月</t>
    <rPh sb="0" eb="1">
      <t>ゲツ</t>
    </rPh>
    <phoneticPr fontId="4"/>
  </si>
  <si>
    <t>日</t>
    <rPh sb="0" eb="1">
      <t>ヒ</t>
    </rPh>
    <phoneticPr fontId="4"/>
  </si>
  <si>
    <t>　サービス提供体制強化加算（Ⅱ）を算定する場合、以下の要件を満たしている。</t>
    <rPh sb="5" eb="7">
      <t>テイキョウ</t>
    </rPh>
    <rPh sb="7" eb="9">
      <t>タイセイ</t>
    </rPh>
    <rPh sb="9" eb="11">
      <t>キョウカ</t>
    </rPh>
    <rPh sb="11" eb="13">
      <t>カサン</t>
    </rPh>
    <rPh sb="17" eb="19">
      <t>サンテイ</t>
    </rPh>
    <rPh sb="21" eb="23">
      <t>バアイ</t>
    </rPh>
    <rPh sb="24" eb="26">
      <t>イカ</t>
    </rPh>
    <rPh sb="27" eb="29">
      <t>ヨウケン</t>
    </rPh>
    <rPh sb="30" eb="31">
      <t>ミ</t>
    </rPh>
    <phoneticPr fontId="4"/>
  </si>
  <si>
    <t>問5</t>
    <rPh sb="0" eb="1">
      <t>トイ</t>
    </rPh>
    <phoneticPr fontId="4"/>
  </si>
  <si>
    <t>問6</t>
    <rPh sb="0" eb="1">
      <t>トイ</t>
    </rPh>
    <phoneticPr fontId="4"/>
  </si>
  <si>
    <t>1</t>
    <phoneticPr fontId="4"/>
  </si>
  <si>
    <t>4</t>
    <phoneticPr fontId="4"/>
  </si>
  <si>
    <t>　入院による中断があり、かつ、医師の指示内容に変更がある場合は、新たに利用が開始されたものとしている。</t>
    <phoneticPr fontId="4"/>
  </si>
  <si>
    <t>　問１～問３の措置を適切に実施するための担当者を置いている。</t>
    <rPh sb="1" eb="2">
      <t>トイ</t>
    </rPh>
    <rPh sb="4" eb="5">
      <t>トイ</t>
    </rPh>
    <phoneticPr fontId="4"/>
  </si>
  <si>
    <t>　指定訪問看護の提供の開始に際し、あらかじめ、利用申込者又はその家族に対し、運営規程の概要、看護師等の勤務の体制その他の利用申込者のサービスの選択に資すると認められる重要事項を記した文書を交付して説明を行い、当該提供の開始について利用申込者の同意を書面で得ている。
 この場合において、当該利用申込者の承諾を得て、書面に代えて、電磁的方法（電子的方法、磁気的方法その他人の知覚によって認識することができない方法をいう。）により同意を得ることができます。</t>
    <rPh sb="1" eb="3">
      <t>シテイ</t>
    </rPh>
    <rPh sb="3" eb="5">
      <t>ホウモン</t>
    </rPh>
    <rPh sb="5" eb="7">
      <t>カンゴ</t>
    </rPh>
    <rPh sb="124" eb="126">
      <t>ショメン</t>
    </rPh>
    <phoneticPr fontId="4"/>
  </si>
  <si>
    <t>（３２）　地域との連携等</t>
    <rPh sb="5" eb="7">
      <t>チイキ</t>
    </rPh>
    <rPh sb="9" eb="11">
      <t>レンケイ</t>
    </rPh>
    <rPh sb="11" eb="12">
      <t>トウ</t>
    </rPh>
    <phoneticPr fontId="4"/>
  </si>
  <si>
    <t>　問６の利用者について、訪問看護計画書及び訪問看護報告書は、看護職員（准看護師を除く）と理学療法士、作業療法士若しくは言語聴覚士が連携し作成している。</t>
    <rPh sb="1" eb="2">
      <t>トイ</t>
    </rPh>
    <rPh sb="4" eb="7">
      <t>リヨウシャ</t>
    </rPh>
    <rPh sb="12" eb="14">
      <t>ホウモン</t>
    </rPh>
    <rPh sb="14" eb="16">
      <t>カンゴ</t>
    </rPh>
    <rPh sb="19" eb="20">
      <t>オヨ</t>
    </rPh>
    <rPh sb="21" eb="23">
      <t>ホウモン</t>
    </rPh>
    <rPh sb="23" eb="25">
      <t>カンゴ</t>
    </rPh>
    <rPh sb="25" eb="28">
      <t>ホウコクショ</t>
    </rPh>
    <rPh sb="30" eb="32">
      <t>カンゴ</t>
    </rPh>
    <rPh sb="32" eb="34">
      <t>ショクイン</t>
    </rPh>
    <rPh sb="35" eb="39">
      <t>ジュンカンゴシ</t>
    </rPh>
    <rPh sb="40" eb="41">
      <t>ノゾ</t>
    </rPh>
    <rPh sb="44" eb="49">
      <t>リガクリョウホウシ</t>
    </rPh>
    <rPh sb="50" eb="52">
      <t>サギョウリ</t>
    </rPh>
    <rPh sb="52" eb="64">
      <t>ョウホウシモシクハゲンゴチョウカクシ</t>
    </rPh>
    <rPh sb="65" eb="67">
      <t>レンケイ</t>
    </rPh>
    <rPh sb="68" eb="70">
      <t>サクセイ</t>
    </rPh>
    <phoneticPr fontId="4"/>
  </si>
  <si>
    <t>　問６の利用者について、主治医に提出する訪問看護計画書及び訪問看護報告書は、理学療法士、作業療法士若しくは言語聴覚士が実施した内容も一体的に記載するものとし、報告書には、理学療法士、作業療法士又は言語聴覚士が提供した訪問看護の内容とその結果等を記載した文書を添付している。</t>
    <rPh sb="4" eb="7">
      <t>リヨウシャ</t>
    </rPh>
    <rPh sb="12" eb="15">
      <t>シュジイ</t>
    </rPh>
    <rPh sb="16" eb="18">
      <t>テイシュツ</t>
    </rPh>
    <rPh sb="20" eb="22">
      <t>ホウモン</t>
    </rPh>
    <rPh sb="22" eb="24">
      <t>カンゴ</t>
    </rPh>
    <rPh sb="27" eb="28">
      <t>オヨ</t>
    </rPh>
    <rPh sb="29" eb="31">
      <t>ホウモン</t>
    </rPh>
    <rPh sb="31" eb="33">
      <t>カンゴ</t>
    </rPh>
    <rPh sb="33" eb="36">
      <t>ホウコクショ</t>
    </rPh>
    <rPh sb="38" eb="43">
      <t>リガクリョウホウシ</t>
    </rPh>
    <rPh sb="59" eb="61">
      <t>ジッシ</t>
    </rPh>
    <rPh sb="63" eb="65">
      <t>ナイヨウ</t>
    </rPh>
    <rPh sb="66" eb="69">
      <t>イッタイテキ</t>
    </rPh>
    <rPh sb="70" eb="72">
      <t>キサイ</t>
    </rPh>
    <rPh sb="79" eb="82">
      <t>ホウコクショ</t>
    </rPh>
    <rPh sb="85" eb="87">
      <t>リガク</t>
    </rPh>
    <rPh sb="87" eb="90">
      <t>リョウホウシ</t>
    </rPh>
    <rPh sb="91" eb="93">
      <t>サギョウ</t>
    </rPh>
    <rPh sb="93" eb="96">
      <t>リョウホウシ</t>
    </rPh>
    <rPh sb="96" eb="97">
      <t>マタ</t>
    </rPh>
    <rPh sb="98" eb="103">
      <t>ゲンゴチョウカクシ</t>
    </rPh>
    <rPh sb="104" eb="106">
      <t>テイキョウ</t>
    </rPh>
    <rPh sb="108" eb="110">
      <t>ホウモン</t>
    </rPh>
    <rPh sb="110" eb="112">
      <t>カンゴ</t>
    </rPh>
    <rPh sb="113" eb="115">
      <t>ナイヨウ</t>
    </rPh>
    <rPh sb="118" eb="120">
      <t>ケッカ</t>
    </rPh>
    <rPh sb="120" eb="121">
      <t>トウ</t>
    </rPh>
    <rPh sb="122" eb="124">
      <t>キサイ</t>
    </rPh>
    <rPh sb="126" eb="128">
      <t>ブンショ</t>
    </rPh>
    <rPh sb="129" eb="131">
      <t>テンプ</t>
    </rPh>
    <phoneticPr fontId="4"/>
  </si>
  <si>
    <t xml:space="preserve">　問６の利用者について、主治医に提出する訪問看護計画書及び訪問看護報告書の作成に当たっては、訪問看護サービスの利用開始時（※１）及び利用者の状態の変化等に合わせ、定期的な看護職員による訪問（※２）により利用者の状態の適切な評価を行っている。
※１「訪問看護サービスの利用開始時」とは
利用者が過去２月間（暦月）において当該訪問看護事業所から訪問看護（医療保険の訪問看護を含む。）の提供を受けていない場合であって、新たに訪問看護計画書を作成する場合
※２「利用者の状態の変化等に合わせた定期的な訪問」とは
主治医からの訪問看護指示書の内容が変化する場合や利用者の心身状態や家族等の環境の変化等の際に訪問すること
</t>
    <rPh sb="1" eb="2">
      <t>トイ</t>
    </rPh>
    <rPh sb="4" eb="7">
      <t>リヨウシャ</t>
    </rPh>
    <rPh sb="12" eb="15">
      <t>シュジイ</t>
    </rPh>
    <rPh sb="16" eb="18">
      <t>テイシュツ</t>
    </rPh>
    <rPh sb="20" eb="22">
      <t>ホウモン</t>
    </rPh>
    <rPh sb="22" eb="24">
      <t>カンゴ</t>
    </rPh>
    <rPh sb="27" eb="28">
      <t>オヨ</t>
    </rPh>
    <rPh sb="29" eb="31">
      <t>ホウモン</t>
    </rPh>
    <rPh sb="31" eb="33">
      <t>カンゴ</t>
    </rPh>
    <rPh sb="33" eb="36">
      <t>ホウコクショ</t>
    </rPh>
    <rPh sb="37" eb="39">
      <t>サクセイ</t>
    </rPh>
    <rPh sb="40" eb="41">
      <t>ア</t>
    </rPh>
    <rPh sb="46" eb="48">
      <t>ホウモン</t>
    </rPh>
    <rPh sb="48" eb="50">
      <t>カンゴ</t>
    </rPh>
    <rPh sb="55" eb="57">
      <t>リヨウ</t>
    </rPh>
    <rPh sb="57" eb="59">
      <t>カイシ</t>
    </rPh>
    <rPh sb="59" eb="60">
      <t>ジ</t>
    </rPh>
    <rPh sb="64" eb="65">
      <t>オヨ</t>
    </rPh>
    <rPh sb="66" eb="69">
      <t>リヨウシャ</t>
    </rPh>
    <rPh sb="70" eb="72">
      <t>ジョウタイ</t>
    </rPh>
    <rPh sb="73" eb="75">
      <t>ヘンカ</t>
    </rPh>
    <rPh sb="75" eb="76">
      <t>トウ</t>
    </rPh>
    <rPh sb="77" eb="78">
      <t>ア</t>
    </rPh>
    <rPh sb="81" eb="84">
      <t>テイキテキ</t>
    </rPh>
    <rPh sb="85" eb="87">
      <t>カンゴ</t>
    </rPh>
    <rPh sb="87" eb="89">
      <t>ショクイン</t>
    </rPh>
    <rPh sb="92" eb="94">
      <t>ホウモン</t>
    </rPh>
    <rPh sb="101" eb="104">
      <t>リヨウシャ</t>
    </rPh>
    <rPh sb="105" eb="107">
      <t>ジョウタイ</t>
    </rPh>
    <rPh sb="108" eb="110">
      <t>テキセツ</t>
    </rPh>
    <rPh sb="111" eb="113">
      <t>ヒョウカ</t>
    </rPh>
    <rPh sb="114" eb="115">
      <t>オコナ</t>
    </rPh>
    <rPh sb="124" eb="126">
      <t>ホウモン</t>
    </rPh>
    <rPh sb="126" eb="128">
      <t>カンゴ</t>
    </rPh>
    <rPh sb="133" eb="135">
      <t>リヨウ</t>
    </rPh>
    <rPh sb="135" eb="137">
      <t>カイシ</t>
    </rPh>
    <rPh sb="137" eb="138">
      <t>ジ</t>
    </rPh>
    <rPh sb="142" eb="145">
      <t>リヨウシャ</t>
    </rPh>
    <rPh sb="146" eb="148">
      <t>カコ</t>
    </rPh>
    <rPh sb="149" eb="150">
      <t>ツキ</t>
    </rPh>
    <rPh sb="150" eb="151">
      <t>カン</t>
    </rPh>
    <rPh sb="152" eb="153">
      <t>レキ</t>
    </rPh>
    <rPh sb="153" eb="154">
      <t>ゲツ</t>
    </rPh>
    <rPh sb="159" eb="161">
      <t>トウガイ</t>
    </rPh>
    <rPh sb="161" eb="163">
      <t>ホウモン</t>
    </rPh>
    <rPh sb="163" eb="165">
      <t>カンゴ</t>
    </rPh>
    <rPh sb="165" eb="168">
      <t>ジギョウショ</t>
    </rPh>
    <rPh sb="170" eb="172">
      <t>ホウモン</t>
    </rPh>
    <rPh sb="172" eb="174">
      <t>カンゴ</t>
    </rPh>
    <rPh sb="175" eb="177">
      <t>イリョウ</t>
    </rPh>
    <rPh sb="177" eb="179">
      <t>ホケン</t>
    </rPh>
    <rPh sb="180" eb="184">
      <t>ホウモンカンゴ</t>
    </rPh>
    <rPh sb="185" eb="186">
      <t>フク</t>
    </rPh>
    <rPh sb="190" eb="192">
      <t>テイキョウ</t>
    </rPh>
    <rPh sb="193" eb="194">
      <t>ウ</t>
    </rPh>
    <rPh sb="199" eb="201">
      <t>バアイ</t>
    </rPh>
    <rPh sb="206" eb="207">
      <t>アラ</t>
    </rPh>
    <rPh sb="209" eb="213">
      <t>ホウモンカンゴ</t>
    </rPh>
    <rPh sb="213" eb="215">
      <t>ケイカク</t>
    </rPh>
    <rPh sb="215" eb="216">
      <t>ショ</t>
    </rPh>
    <rPh sb="217" eb="219">
      <t>サクセイ</t>
    </rPh>
    <rPh sb="221" eb="223">
      <t>バアイ</t>
    </rPh>
    <rPh sb="227" eb="230">
      <t>リヨウシャ</t>
    </rPh>
    <rPh sb="231" eb="233">
      <t>ジョウタイ</t>
    </rPh>
    <rPh sb="234" eb="236">
      <t>ヘンカ</t>
    </rPh>
    <rPh sb="236" eb="237">
      <t>トウ</t>
    </rPh>
    <rPh sb="238" eb="239">
      <t>ア</t>
    </rPh>
    <rPh sb="242" eb="245">
      <t>テイキテキ</t>
    </rPh>
    <rPh sb="246" eb="248">
      <t>ホウモン</t>
    </rPh>
    <rPh sb="252" eb="255">
      <t>シュジイ</t>
    </rPh>
    <rPh sb="258" eb="260">
      <t>ホウモン</t>
    </rPh>
    <rPh sb="260" eb="262">
      <t>カンゴ</t>
    </rPh>
    <rPh sb="262" eb="264">
      <t>シジ</t>
    </rPh>
    <rPh sb="264" eb="265">
      <t>ショ</t>
    </rPh>
    <rPh sb="266" eb="268">
      <t>ナイヨウ</t>
    </rPh>
    <rPh sb="269" eb="271">
      <t>ヘンカ</t>
    </rPh>
    <rPh sb="273" eb="275">
      <t>バアイ</t>
    </rPh>
    <rPh sb="276" eb="279">
      <t>リヨウシャ</t>
    </rPh>
    <rPh sb="280" eb="282">
      <t>シンシン</t>
    </rPh>
    <rPh sb="282" eb="284">
      <t>ジョウタイ</t>
    </rPh>
    <rPh sb="285" eb="287">
      <t>カゾク</t>
    </rPh>
    <rPh sb="287" eb="288">
      <t>トウ</t>
    </rPh>
    <rPh sb="289" eb="291">
      <t>カンキョウ</t>
    </rPh>
    <rPh sb="292" eb="294">
      <t>ヘンカ</t>
    </rPh>
    <rPh sb="294" eb="295">
      <t>トウ</t>
    </rPh>
    <rPh sb="296" eb="297">
      <t>サイ</t>
    </rPh>
    <rPh sb="298" eb="300">
      <t>ホウモン</t>
    </rPh>
    <phoneticPr fontId="4"/>
  </si>
  <si>
    <t>　利用者に関する情報若しくはサービス提供に当たっての留意事項（※）の伝達又は当該指定訪問看護事業所における看護師等の技術指導を目的とした会議（テレビ電話装置等を活用して行うことができます。）を概ね１月に１回以上開催している。また、当該会議には、当該事業所においてサービス提供に当たる看護師等のすべてが参加しており、会議の開催状況について、その概要を記録している。
※「利用者に関する情報若しくはサービス提供に当たっての留意事項」には、少なくとも次に掲げる事項について、その変化の動向を含め、記載している。
　・利用者のＡＤＬや意欲
　・利用者の主な訴えやサービス提供時の特段の要望
　・家族を含む環境
　・前回のサービス提供時の状況
　・その他サービス提供に当たって必要な事項</t>
    <rPh sb="219" eb="220">
      <t>スク</t>
    </rPh>
    <rPh sb="224" eb="225">
      <t>ツギ</t>
    </rPh>
    <rPh sb="226" eb="227">
      <t>カカ</t>
    </rPh>
    <rPh sb="229" eb="231">
      <t>ジコウ</t>
    </rPh>
    <rPh sb="238" eb="240">
      <t>ヘンカ</t>
    </rPh>
    <rPh sb="241" eb="243">
      <t>ドウコウ</t>
    </rPh>
    <rPh sb="244" eb="245">
      <t>フク</t>
    </rPh>
    <rPh sb="247" eb="249">
      <t>キサイ</t>
    </rPh>
    <phoneticPr fontId="4"/>
  </si>
  <si>
    <t>※この運営状況点検書(別添を含む)に掲載している各項目については、下記の基準等に基づいています。</t>
    <phoneticPr fontId="4"/>
  </si>
  <si>
    <t>～この点検書は、運営指導時等に確認します。～</t>
    <rPh sb="8" eb="10">
      <t>ウンエイ</t>
    </rPh>
    <rPh sb="15" eb="17">
      <t>カクニン</t>
    </rPh>
    <phoneticPr fontId="4"/>
  </si>
  <si>
    <t>　居宅介護支援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t>
    <phoneticPr fontId="4"/>
  </si>
  <si>
    <t>　指定訪問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看護の提供を法定代理受領サービスとして受けることができる旨を説明すること、居宅介護支援事業者に関する情報を提供することその他の法定代理受領サービスを行うために必要な援助を行っている。</t>
    <rPh sb="1" eb="3">
      <t>シテイ</t>
    </rPh>
    <rPh sb="3" eb="5">
      <t>ホウモン</t>
    </rPh>
    <rPh sb="5" eb="7">
      <t>カンゴ</t>
    </rPh>
    <rPh sb="119" eb="121">
      <t>シテイ</t>
    </rPh>
    <rPh sb="121" eb="123">
      <t>ホウモン</t>
    </rPh>
    <rPh sb="123" eb="125">
      <t>カンゴ</t>
    </rPh>
    <phoneticPr fontId="4"/>
  </si>
  <si>
    <t>「介護保険法施行規則第64条各号のいずれにも該当しないとき」とは、償還払いとなる利用予定者等が該当します。</t>
    <phoneticPr fontId="4"/>
  </si>
  <si>
    <t>　指定訪問看護を提供した際には、当該指定訪問看護の提供日及び内容、当該指定訪問看護について介護保険法第41条第６項の規定により利用者に代わって支払を受ける居宅介護サービス費の額その他必要な事項を、利用者の居宅サービス計画を記載した書面又はこれに準ずる書面（サービス利用票等）に記載している。</t>
    <rPh sb="1" eb="3">
      <t>シテイ</t>
    </rPh>
    <rPh sb="3" eb="5">
      <t>ホウモン</t>
    </rPh>
    <rPh sb="5" eb="7">
      <t>カンゴ</t>
    </rPh>
    <rPh sb="18" eb="20">
      <t>シテイ</t>
    </rPh>
    <rPh sb="20" eb="22">
      <t>ホウモン</t>
    </rPh>
    <rPh sb="22" eb="24">
      <t>カンゴ</t>
    </rPh>
    <rPh sb="35" eb="37">
      <t>シテイ</t>
    </rPh>
    <rPh sb="37" eb="39">
      <t>ホウモン</t>
    </rPh>
    <rPh sb="39" eb="41">
      <t>カンゴ</t>
    </rPh>
    <rPh sb="45" eb="47">
      <t>カイゴ</t>
    </rPh>
    <rPh sb="47" eb="49">
      <t>ホケン</t>
    </rPh>
    <phoneticPr fontId="4"/>
  </si>
  <si>
    <t>　法定代理受領サービスに該当しない指定訪問看護を提供した際にその利用者から支払を受ける利用料の額及び指定訪問看護に係る居宅介護サービス費用基準額と、健康保険法第63条第１項に規定する療養の給付若しくは同法第88条第１項に規定する指定訪問看護又は高齢者の医療の確保に関する法律第64条第１項に規定する療養の給付若しくは同法第78条第１項に規定する指定訪問看護に要する費用の額との間に、不合理な差額が生じないようにしている。</t>
    <rPh sb="17" eb="19">
      <t>シテイ</t>
    </rPh>
    <rPh sb="19" eb="21">
      <t>ホウモン</t>
    </rPh>
    <rPh sb="21" eb="23">
      <t>カンゴ</t>
    </rPh>
    <rPh sb="50" eb="52">
      <t>シテイ</t>
    </rPh>
    <rPh sb="52" eb="54">
      <t>ホウモン</t>
    </rPh>
    <rPh sb="54" eb="56">
      <t>カンゴ</t>
    </rPh>
    <phoneticPr fontId="4"/>
  </si>
  <si>
    <t>（２）　20分未満の訪問看護の算定</t>
    <phoneticPr fontId="4"/>
  </si>
  <si>
    <t>　訪問看護を24時間行うことができる体制を整えている事業所として緊急時訪問看護加算の届出をしている。</t>
    <phoneticPr fontId="4"/>
  </si>
  <si>
    <t>　居宅サービス計画又は訪問看護計画書において、20分以上の保健師又は看護師による訪問看護が週１回以上位置付けられている。</t>
    <rPh sb="9" eb="10">
      <t>マタ</t>
    </rPh>
    <rPh sb="17" eb="18">
      <t>ショ</t>
    </rPh>
    <rPh sb="29" eb="32">
      <t>ホケンシ</t>
    </rPh>
    <rPh sb="32" eb="33">
      <t>マタ</t>
    </rPh>
    <rPh sb="34" eb="37">
      <t>カンゴシ</t>
    </rPh>
    <phoneticPr fontId="4"/>
  </si>
  <si>
    <t>　前回提供した訪問看護からおおむね２時間未満の間隔で訪問看護を行う場合（※20分未満の訪問看護費を算定する場合及び利用者の状態の変化等により緊急の訪問看護を行う場合を除く。）は、それぞれの所要時間を合算している。</t>
    <phoneticPr fontId="4"/>
  </si>
  <si>
    <t>　准看護師が指定訪問看護を行った場合は、所定単位数の100分の98に相当する単位数を算定している。</t>
    <rPh sb="29" eb="30">
      <t>ブン</t>
    </rPh>
    <phoneticPr fontId="4"/>
  </si>
  <si>
    <t>　利用者に対して、その主治の医師（介護老人保健施設及び介護医療院の医師を除く。）が急性増悪等により一時的に頻回の訪問看護を行う必要がある旨の特別の指示を行った場合は、その指示の日から14日間を限度として医療保険の給付対象となることから、介護保険の訪問看護費は算定していない。（※指定定期巡回・随時対応型訪問介護看護事業所と連携して指定訪問看護を行う場合にあっては、当該指示の日数に応じて減算を行っている。）</t>
    <rPh sb="25" eb="26">
      <t>オヨ</t>
    </rPh>
    <rPh sb="27" eb="29">
      <t>カイゴ</t>
    </rPh>
    <rPh sb="29" eb="31">
      <t>イリョウ</t>
    </rPh>
    <rPh sb="31" eb="32">
      <t>イン</t>
    </rPh>
    <rPh sb="88" eb="89">
      <t>ヒ</t>
    </rPh>
    <rPh sb="182" eb="184">
      <t>トウガイ</t>
    </rPh>
    <phoneticPr fontId="4"/>
  </si>
  <si>
    <t>　夜間（午後６時から午後10時まで）又は早朝（午前６時から午前８時まで）若しくは深夜（午後10時から午前６時まで）に指定訪問看護を行った場合に算定している。</t>
    <phoneticPr fontId="4"/>
  </si>
  <si>
    <t>　特別な管理を必要とする利用者（特別管理加算の対象者）に対して、所要時間１時間以上１時間30分未満の指定訪問看護を行った後に引き続き指定訪問看護を行う場合であって、当該指定訪問看護の所要時間を通算した時間が１時間30分以上となる場合に算定している。</t>
    <phoneticPr fontId="4"/>
  </si>
  <si>
    <t>　利用者に対して、24時間連絡できる体制にある旨及び計画的に訪問することとなっていない緊急時訪問を行う体制にある場合には当該加算を算定する旨を説明し、その同意を得ている。</t>
    <rPh sb="51" eb="53">
      <t>タイセイ</t>
    </rPh>
    <phoneticPr fontId="4"/>
  </si>
  <si>
    <t>　ターミナルケアを受ける利用者について24時間連絡できる体制を確保しており、かつ、必要に応じて、指定訪問看護を行うことができる体制を整備している。</t>
    <phoneticPr fontId="4"/>
  </si>
  <si>
    <t>　算定日が属する月の前12月間において、指定訪問看護事業所におけるターミナルケア加算を算定した利用者が５名以上である。</t>
    <rPh sb="20" eb="22">
      <t>シテイ</t>
    </rPh>
    <rPh sb="22" eb="24">
      <t>ホウモン</t>
    </rPh>
    <rPh sb="24" eb="26">
      <t>カンゴ</t>
    </rPh>
    <rPh sb="26" eb="29">
      <t>ジギョウショ</t>
    </rPh>
    <phoneticPr fontId="4"/>
  </si>
  <si>
    <t>　算定日が属する月の前６月間において、指定訪問看護事業所における利用者の総数のうち、緊急時訪問看護加算を算定した利用者の占める割合が100分の50以上である。</t>
    <rPh sb="19" eb="21">
      <t>シテイ</t>
    </rPh>
    <rPh sb="21" eb="23">
      <t>ホウモン</t>
    </rPh>
    <rPh sb="23" eb="25">
      <t>カンゴ</t>
    </rPh>
    <rPh sb="25" eb="28">
      <t>ジギョウショ</t>
    </rPh>
    <rPh sb="73" eb="75">
      <t>イジョウ</t>
    </rPh>
    <phoneticPr fontId="4"/>
  </si>
  <si>
    <t>　算定日が属する月の前６月間において、指定訪問看護事業所における利用者の総数のうち、特別管理加算を算定した利用者の占める割合が100分の20以上である。</t>
    <rPh sb="19" eb="21">
      <t>シテイ</t>
    </rPh>
    <rPh sb="21" eb="23">
      <t>ホウモン</t>
    </rPh>
    <rPh sb="23" eb="25">
      <t>カンゴ</t>
    </rPh>
    <rPh sb="25" eb="28">
      <t>ジギョウショ</t>
    </rPh>
    <phoneticPr fontId="4"/>
  </si>
  <si>
    <t>　算定日が属する月の前６月間において、指定介護予防訪問看護事業所における利用者の総数のうち、緊急時介護予防訪問看護加算を算定した利用者の占める割合が100分の50以上である。</t>
    <rPh sb="19" eb="21">
      <t>シテイ</t>
    </rPh>
    <rPh sb="21" eb="23">
      <t>カイゴ</t>
    </rPh>
    <rPh sb="23" eb="25">
      <t>ヨボウ</t>
    </rPh>
    <rPh sb="25" eb="27">
      <t>ホウモン</t>
    </rPh>
    <rPh sb="27" eb="29">
      <t>カンゴ</t>
    </rPh>
    <rPh sb="29" eb="32">
      <t>ジギョウショ</t>
    </rPh>
    <rPh sb="81" eb="83">
      <t>イジョウ</t>
    </rPh>
    <phoneticPr fontId="4"/>
  </si>
  <si>
    <t>　算定日が属する月の前６月間において、指定介護予防訪問看護事業所における利用者の総数のうち、特別管理加算を算定した利用者の占める割合が100分の20以上である。</t>
    <rPh sb="19" eb="21">
      <t>シテイ</t>
    </rPh>
    <rPh sb="21" eb="23">
      <t>カイゴ</t>
    </rPh>
    <rPh sb="23" eb="25">
      <t>ヨボウ</t>
    </rPh>
    <rPh sb="25" eb="27">
      <t>ホウモン</t>
    </rPh>
    <rPh sb="27" eb="29">
      <t>カンゴ</t>
    </rPh>
    <rPh sb="29" eb="32">
      <t>ジギョウショ</t>
    </rPh>
    <phoneticPr fontId="4"/>
  </si>
  <si>
    <t>　准看護師が指定訪問看護を行った場合は、所定単位数の100分の90に相当する単位数を算定している。</t>
    <rPh sb="29" eb="30">
      <t>ブン</t>
    </rPh>
    <phoneticPr fontId="4"/>
  </si>
  <si>
    <t>　居宅サービス計画上、准看護師が訪問することとされている場合に、事業所の事情により准看護師以外の看護師等が訪問する場合においても、所定単位数の100分の90に相当する単位数を算定している。</t>
    <rPh sb="74" eb="75">
      <t>ブン</t>
    </rPh>
    <phoneticPr fontId="4"/>
  </si>
  <si>
    <t>（３７）　業務管理体制の整備</t>
    <rPh sb="5" eb="7">
      <t>ギョウム</t>
    </rPh>
    <rPh sb="7" eb="9">
      <t>カンリ</t>
    </rPh>
    <rPh sb="9" eb="11">
      <t>タイセイ</t>
    </rPh>
    <rPh sb="12" eb="14">
      <t>セイビ</t>
    </rPh>
    <phoneticPr fontId="4"/>
  </si>
  <si>
    <t>問1</t>
    <phoneticPr fontId="4"/>
  </si>
  <si>
    <t>問2</t>
    <phoneticPr fontId="4"/>
  </si>
  <si>
    <t>　訪問看護を24時間行うことができる体制を整えている事業所として、緊急時訪問看護加算の届出を行っている。</t>
    <phoneticPr fontId="4"/>
  </si>
  <si>
    <t>　訪問看護が24時間行える体制を整えている事業所として緊急時訪問看護加算の届出をしている。</t>
    <phoneticPr fontId="4"/>
  </si>
  <si>
    <t>　理学療法士、作業療法士又は言語聴覚士による訪問看護は、１回当たり20分以上の訪問看護を実施している。</t>
    <rPh sb="24" eb="26">
      <t>カンゴ</t>
    </rPh>
    <phoneticPr fontId="4"/>
  </si>
  <si>
    <t>　在宅で死亡した利用者に対して、その死亡日及び死亡日前14日以内に２日（死亡日及び死亡日前14日以内に末期の悪性腫瘍その他厚生労働大臣が定める状態（※）にある者に対して訪問看護を行っている場合にあっては１日）以上ターミナルケアを行った場合（ターミナルケアを行った後、24時間以内に在宅以外で死亡した場合を含む。）に算定している。
※厚生労働大臣が定める状態（平成27年厚生労働省告示第94号 第８号）
　次のいずれかに該当する状態
　イ　多発性硬化症、重症筋無力症、スモン、筋萎縮性側索硬化症、脊髄小脳
　　変性症、ハンチントン病、進行性筋ジストロフィー症、パーキンソン病関連
　　疾患（進行性核上性麻痺、大脳皮質基底核変性症及びパーキンソン病
　　（ホーエン・ヤールの重症度分類がステージ３以上であって生活機能障害度が
　　Ⅱ度又はⅢ度のものに限る。）をいう。）、多系統萎縮症（線条体黒質変性症、
　　オリーブ橋小脳萎縮症及びシャイ・ドレーガー症候群をいう。）、プリオン病、
　　亜急性硬化性全脳炎、ライソゾーム病、副腎白質ジストロフィー、脊髄性
　　筋萎縮症、球脊髄性筋萎縮症、慢性炎症性脱髄性多発神経炎、後天性
　　免疫不全症候群、頸髄損傷及び人工呼吸器を使用している状態
　ロ　急性増悪その他当該利用者の主治の医師が一時的に頻回の訪問看護が
　　必要であると認める状態</t>
    <rPh sb="180" eb="182">
      <t>ヘイセイ</t>
    </rPh>
    <rPh sb="184" eb="185">
      <t>ネン</t>
    </rPh>
    <rPh sb="185" eb="187">
      <t>コウセイ</t>
    </rPh>
    <rPh sb="187" eb="190">
      <t>ロウドウショウ</t>
    </rPh>
    <rPh sb="190" eb="192">
      <t>コクジ</t>
    </rPh>
    <rPh sb="192" eb="193">
      <t>ダイ</t>
    </rPh>
    <rPh sb="195" eb="196">
      <t>ゴウ</t>
    </rPh>
    <rPh sb="197" eb="198">
      <t>ダイ</t>
    </rPh>
    <rPh sb="199" eb="200">
      <t>ゴウ</t>
    </rPh>
    <rPh sb="498" eb="499">
      <t>ズイ</t>
    </rPh>
    <rPh sb="520" eb="522">
      <t>ケイズイ</t>
    </rPh>
    <phoneticPr fontId="4"/>
  </si>
  <si>
    <t>　算定日が属する月の前12月間において、指定訪問看護事業所におけるターミナルケア加算を算定した利用者が１名以上である。</t>
    <rPh sb="20" eb="22">
      <t>シテイ</t>
    </rPh>
    <rPh sb="22" eb="24">
      <t>ホウモン</t>
    </rPh>
    <rPh sb="24" eb="26">
      <t>カンゴ</t>
    </rPh>
    <rPh sb="26" eb="29">
      <t>ジギョウショ</t>
    </rPh>
    <phoneticPr fontId="4"/>
  </si>
  <si>
    <t>（３４）　虐待の防止</t>
    <rPh sb="5" eb="7">
      <t>ギャクタイ</t>
    </rPh>
    <rPh sb="8" eb="10">
      <t>ボウシ</t>
    </rPh>
    <phoneticPr fontId="4"/>
  </si>
  <si>
    <t>　指定訪問看護の提供に当たっては、当該利用者又は他の利用者等の生命又は身体を保護するため緊急やむを得ない場合を除き、身体的拘束その他利用者の行動を制限する行為（以下「身体的拘束等」という。）を行っていない。</t>
    <rPh sb="5" eb="7">
      <t>カンゴ</t>
    </rPh>
    <phoneticPr fontId="4"/>
  </si>
  <si>
    <t>　身体的拘束等を行う場合には、その態様及び時間、その際の利用者の心身の状況並びに緊急やむを得ない理由を記録している。</t>
    <phoneticPr fontId="4"/>
  </si>
  <si>
    <t>問１</t>
    <rPh sb="0" eb="1">
      <t>トイ</t>
    </rPh>
    <phoneticPr fontId="4"/>
  </si>
  <si>
    <t>　⑤身体的拘束等の態様及び時間、その際の利用者の心身の状況並びに緊急やむを得ない理由の記録</t>
    <phoneticPr fontId="4"/>
  </si>
  <si>
    <t>　⑥市町村への通知に係る記録</t>
    <phoneticPr fontId="4"/>
  </si>
  <si>
    <t>　⑦苦情の内容等の記録</t>
    <phoneticPr fontId="4"/>
  </si>
  <si>
    <t>　⑧事故の状況及び事故に際して採った処置についての記録</t>
    <phoneticPr fontId="4"/>
  </si>
  <si>
    <t>①</t>
    <phoneticPr fontId="4"/>
  </si>
  <si>
    <t>ア　看護師等以外の職員が利用者又はその家族等からの電話等による連絡及び相談に対応する際のマニュアルが整備されている。</t>
    <phoneticPr fontId="4"/>
  </si>
  <si>
    <t>イ　緊急の訪問看護の必要性の判断を看護師等が速やかに行える連絡体制及び緊急の訪問看護が可能な体制が整備されている。</t>
    <phoneticPr fontId="4"/>
  </si>
  <si>
    <t>オ　アからエについて、利用者及び家族等に説明し、同意を得ている。</t>
    <phoneticPr fontId="4"/>
  </si>
  <si>
    <t>②</t>
    <phoneticPr fontId="4"/>
  </si>
  <si>
    <t>問７</t>
    <rPh sb="0" eb="1">
      <t>ト</t>
    </rPh>
    <phoneticPr fontId="4"/>
  </si>
  <si>
    <t>ア　夜間対応した翌日の勤務間隔の確保</t>
    <phoneticPr fontId="4"/>
  </si>
  <si>
    <t>イ　夜間対応に係る勤務の連続回数が２連続（２回）まで</t>
    <phoneticPr fontId="4"/>
  </si>
  <si>
    <t>ウ　夜間対応後の暦日の休日確保</t>
    <phoneticPr fontId="4"/>
  </si>
  <si>
    <t>エ　夜間勤務のニーズを踏まえた勤務体制の工夫</t>
    <phoneticPr fontId="4"/>
  </si>
  <si>
    <t>オ　ＩＣＴ、ＡＩ、ＩｏＴ等の活用による業務負担軽減</t>
    <phoneticPr fontId="4"/>
  </si>
  <si>
    <t>カ　電話等による連絡及び相談を担当する者に対する支援体制の確保</t>
    <phoneticPr fontId="4"/>
  </si>
  <si>
    <t>①</t>
    <phoneticPr fontId="4"/>
  </si>
  <si>
    <t>　緊急時訪問看護加算（Ⅰ）算定している場合、①のア又はイを含むいずれか２項目以上を満たしている。</t>
    <rPh sb="13" eb="15">
      <t>サンテイ</t>
    </rPh>
    <rPh sb="19" eb="21">
      <t>バアイ</t>
    </rPh>
    <phoneticPr fontId="4"/>
  </si>
  <si>
    <t>（７）　ターミナルケア加算（※介護予防訪問看護は対象外）</t>
    <rPh sb="15" eb="17">
      <t>カイゴ</t>
    </rPh>
    <rPh sb="17" eb="19">
      <t>ヨボウ</t>
    </rPh>
    <rPh sb="19" eb="21">
      <t>ホウモン</t>
    </rPh>
    <rPh sb="21" eb="23">
      <t>カンゴ</t>
    </rPh>
    <rPh sb="24" eb="27">
      <t>タイショウガイ</t>
    </rPh>
    <phoneticPr fontId="4"/>
  </si>
  <si>
    <t>（６）　専門管理加算</t>
    <rPh sb="4" eb="6">
      <t>センモン</t>
    </rPh>
    <rPh sb="6" eb="8">
      <t>カンリ</t>
    </rPh>
    <rPh sb="8" eb="10">
      <t>カサン</t>
    </rPh>
    <phoneticPr fontId="4"/>
  </si>
  <si>
    <t>　専門管理加算ロを算定している場合は、該当する手順書について、主治の医師と共に、利用者の状態に応じて手順書の妥当性を検討している。</t>
    <rPh sb="1" eb="3">
      <t>センモン</t>
    </rPh>
    <rPh sb="3" eb="5">
      <t>カンリ</t>
    </rPh>
    <rPh sb="5" eb="7">
      <t>カサン</t>
    </rPh>
    <rPh sb="9" eb="11">
      <t>サンテイ</t>
    </rPh>
    <rPh sb="15" eb="17">
      <t>バアイ</t>
    </rPh>
    <rPh sb="19" eb="21">
      <t>ガイトウ</t>
    </rPh>
    <phoneticPr fontId="4"/>
  </si>
  <si>
    <t>問４</t>
    <rPh sb="0" eb="1">
      <t>トイ</t>
    </rPh>
    <phoneticPr fontId="4"/>
  </si>
  <si>
    <t>（８）　初回加算</t>
    <phoneticPr fontId="4"/>
  </si>
  <si>
    <t>　初回加算（Ⅱ）は新規に訪問看護計画書を作成した利用者に対して、初回の指定訪問看護を行った場合に算定している。</t>
    <rPh sb="1" eb="3">
      <t>ショカイ</t>
    </rPh>
    <rPh sb="3" eb="5">
      <t>カサン</t>
    </rPh>
    <rPh sb="48" eb="50">
      <t>サンテイ</t>
    </rPh>
    <phoneticPr fontId="4"/>
  </si>
  <si>
    <t>問２</t>
    <rPh sb="0" eb="1">
      <t>トイ</t>
    </rPh>
    <phoneticPr fontId="4"/>
  </si>
  <si>
    <t>　初回加算（Ⅰ）と（Ⅱ）の併算定をしていない。</t>
    <phoneticPr fontId="4"/>
  </si>
  <si>
    <t>（９）　退院時共同指導加算</t>
    <phoneticPr fontId="4"/>
  </si>
  <si>
    <t>（１１）　看護体制強化加算</t>
    <rPh sb="7" eb="9">
      <t>タイセイ</t>
    </rPh>
    <phoneticPr fontId="4"/>
  </si>
  <si>
    <t>（１０）　看護・介護職員連携強化加算（※介護予防訪問看護は対象外）</t>
    <rPh sb="20" eb="22">
      <t>カイゴ</t>
    </rPh>
    <rPh sb="22" eb="24">
      <t>ヨボウ</t>
    </rPh>
    <rPh sb="24" eb="26">
      <t>ホウモン</t>
    </rPh>
    <rPh sb="26" eb="28">
      <t>カンゴ</t>
    </rPh>
    <rPh sb="29" eb="32">
      <t>タイショウガイ</t>
    </rPh>
    <phoneticPr fontId="4"/>
  </si>
  <si>
    <t>以下のいずれにも該当しない。</t>
    <rPh sb="0" eb="2">
      <t>イカ</t>
    </rPh>
    <rPh sb="8" eb="10">
      <t>ガイトウ</t>
    </rPh>
    <phoneticPr fontId="4"/>
  </si>
  <si>
    <t xml:space="preserve"> 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t>
    <phoneticPr fontId="4"/>
  </si>
  <si>
    <t>当該事業所以外の介護サービス事業所において、当該利用者について、口腔連携強化加算を算定している。</t>
    <phoneticPr fontId="4"/>
  </si>
  <si>
    <t>（１２）　口腔連携強化加算</t>
    <phoneticPr fontId="4"/>
  </si>
  <si>
    <t>（１３）　サービス提供体制強化加算</t>
    <phoneticPr fontId="4"/>
  </si>
  <si>
    <t>　利用者に対して、訪問看護は、前年の４月から当該年の３月までの期間、理学療法士、作業療法士又は言語聴覚士による訪問回数が看護職員による訪問回数を超えている場合は、当該年度の理学療法士、作業療法士又は言語聴覚士の訪問看護費から８単位を減算している。</t>
    <phoneticPr fontId="4"/>
  </si>
  <si>
    <t>　事業所の所在する建物と同一の建物に居住する利用者に対して指定訪問看護を提供する場合には、当該建物に居住する利用者以外の者に対しても指定訪問看護の提供を行うよう努めている。</t>
    <phoneticPr fontId="4"/>
  </si>
  <si>
    <t>ウ　管理者は、連絡相談を担当する看護師等以外の職員の勤務体制及び勤務状況を明らかにしている。</t>
    <phoneticPr fontId="4"/>
  </si>
  <si>
    <t>エ　看護師等以外の職員は、電話等により連絡及び相談を受けた際に、看護師等へ報告している。報告を受けた看護師等は、当該報告内容等を訪問看護記録書に記録している。</t>
    <phoneticPr fontId="4"/>
  </si>
  <si>
    <t>　定期的な看護職員による訪問に際し、看護職員と、理学療法士、作業療法士又は言語聴覚士が同時に訪問した場合、看護職員の訪問看護費を算定する場合は看護職員の訪問回数を積算している。また、理学療法士、作業療法士又は言語聴覚士の訪問看護費を算定する場合には、理学療法士、作業療法士又は言語聴覚士の訪問回数として積算している。</t>
    <phoneticPr fontId="4"/>
  </si>
  <si>
    <t>　前年の４月から当該年の３月までの期間の看護職員の訪問回数が、理学療法士、作業療法士又は言語聴覚士による訪問回数以上であっても、算定日が属する月の前６月間に緊急時訪問看護加算 (Ⅰ)、緊急時訪問看護加算 (Ⅱ)、特別管理加算 (Ⅰ)、特別管理加算 (Ⅱ)、看護体制強化加算 (Ⅰ)及び看護体制強化加算 (Ⅱ)のいずれも算定していない場合は、理学療法士、作業療法士又は言語聴覚士の訪問看護費から８単位を減算している。</t>
    <phoneticPr fontId="4"/>
  </si>
  <si>
    <t>指定訪問入浴介護で、基準の内容が基本的に同じものは１つにまとめ、指定訪問入浴介護の文言で記載しています。指定介護予防訪問入浴介護については適宜読み替えてください。</t>
  </si>
  <si>
    <t>＜記載方法について＞
指定訪問看護で、基準の内容が基本的に同じものは１つにまとめ、指定訪問看護の文言で記載しています。指定介護予防訪問看護については適宜読み替えてください。</t>
    <rPh sb="13" eb="15">
      <t>ホウモン</t>
    </rPh>
    <rPh sb="15" eb="17">
      <t>カンゴ</t>
    </rPh>
    <rPh sb="43" eb="45">
      <t>ホウモン</t>
    </rPh>
    <rPh sb="45" eb="47">
      <t>カンゴ</t>
    </rPh>
    <rPh sb="61" eb="63">
      <t>カイゴ</t>
    </rPh>
    <rPh sb="67" eb="69">
      <t>カンゴ</t>
    </rPh>
    <phoneticPr fontId="4"/>
  </si>
  <si>
    <t>ア　当該事業所以外の事業所又は従事者を経由するような連絡相談体制にしていない。</t>
    <rPh sb="2" eb="4">
      <t>トウガイ</t>
    </rPh>
    <rPh sb="4" eb="7">
      <t>ジギョウショ</t>
    </rPh>
    <rPh sb="7" eb="9">
      <t>イガイ</t>
    </rPh>
    <phoneticPr fontId="4"/>
  </si>
  <si>
    <t>イ　当該事業所以外の者が所有する電話を連絡先としていない。</t>
    <rPh sb="2" eb="4">
      <t>トウガイ</t>
    </rPh>
    <rPh sb="4" eb="7">
      <t>ジギョウショ</t>
    </rPh>
    <phoneticPr fontId="4"/>
  </si>
  <si>
    <t>ウ　緊急時訪問看護加算に係る連絡相談を担当する者は、原則として当該事業所の看護師又は保健師にしている。</t>
    <rPh sb="33" eb="36">
      <t>ジギョウショ</t>
    </rPh>
    <phoneticPr fontId="4"/>
  </si>
  <si>
    <t>カ　連絡相談を担当する看護師等以外の職員について横須賀市長に届け出ている。</t>
    <phoneticPr fontId="4"/>
  </si>
  <si>
    <t>　当該利用者に係る指定訪問看護の実施に関する計画的な管理を行った場合に、月１回限り算定している。</t>
    <phoneticPr fontId="4"/>
  </si>
  <si>
    <t>　理学療法士、作業療法士又は言語聴覚士が指定訪問看護を提供している利用者については、訪問看護計画書及び訪問看護報告書は、看護職員（准看護師を除く。）と理学療法士、作業療法士若しくは言語聴覚士等が連携して作成している。また、主治医に提出する計画書は理学療法士、作業療法士又は言語聴覚士が実施した内容も一体的に記載するものとし、報告書には、理学療法士、作業療法士又は言語聴覚士が提供した訪問看護の内容とその結果等を記載した文書を添付している。</t>
    <rPh sb="1" eb="3">
      <t>リガク</t>
    </rPh>
    <rPh sb="3" eb="6">
      <t>リョウホウシ</t>
    </rPh>
    <rPh sb="7" eb="9">
      <t>サギョウ</t>
    </rPh>
    <rPh sb="9" eb="12">
      <t>リョウホウシ</t>
    </rPh>
    <rPh sb="12" eb="13">
      <t>マタ</t>
    </rPh>
    <rPh sb="14" eb="19">
      <t>ゲンゴチョウカクシ</t>
    </rPh>
    <rPh sb="20" eb="22">
      <t>シテイ</t>
    </rPh>
    <rPh sb="22" eb="24">
      <t>ホウモン</t>
    </rPh>
    <rPh sb="24" eb="26">
      <t>カンゴ</t>
    </rPh>
    <rPh sb="27" eb="29">
      <t>テイキョウ</t>
    </rPh>
    <rPh sb="33" eb="36">
      <t>リヨウシャ</t>
    </rPh>
    <rPh sb="42" eb="44">
      <t>ホウモン</t>
    </rPh>
    <rPh sb="44" eb="46">
      <t>カンゴ</t>
    </rPh>
    <rPh sb="46" eb="48">
      <t>ケイカク</t>
    </rPh>
    <rPh sb="48" eb="49">
      <t>ショ</t>
    </rPh>
    <rPh sb="49" eb="50">
      <t>オヨ</t>
    </rPh>
    <rPh sb="51" eb="53">
      <t>ホウモン</t>
    </rPh>
    <rPh sb="53" eb="55">
      <t>カンゴ</t>
    </rPh>
    <rPh sb="55" eb="58">
      <t>ホウコクショ</t>
    </rPh>
    <phoneticPr fontId="4"/>
  </si>
  <si>
    <t>　適切な指定訪問看護を提供するため、主治医との連携を図り、訪問看護計画書及び訪問看護報告書を定期的に主治医に提出している。</t>
    <rPh sb="1" eb="3">
      <t>テキセツ</t>
    </rPh>
    <phoneticPr fontId="4"/>
  </si>
  <si>
    <t>【複数名訪問加算（Ⅱ）を算定する場合】
　看護補助者は、訪問看護を担当する看護師等の指導の下に療養生活上の世話（食事、清潔、排泄、入浴、移動等）の他、居室内の環境整備、看護用品及び消耗品の整理整頓等といった看護業務の補助を行う者としている。</t>
    <rPh sb="1" eb="3">
      <t>フクスウ</t>
    </rPh>
    <rPh sb="3" eb="4">
      <t>メイ</t>
    </rPh>
    <rPh sb="4" eb="6">
      <t>ホウモン</t>
    </rPh>
    <rPh sb="6" eb="8">
      <t>カサン</t>
    </rPh>
    <rPh sb="12" eb="14">
      <t>サンテイ</t>
    </rPh>
    <rPh sb="16" eb="18">
      <t>バアイ</t>
    </rPh>
    <rPh sb="21" eb="23">
      <t>カンゴ</t>
    </rPh>
    <rPh sb="23" eb="26">
      <t>ホジョシャ</t>
    </rPh>
    <rPh sb="28" eb="30">
      <t>ホウモン</t>
    </rPh>
    <rPh sb="30" eb="32">
      <t>カンゴ</t>
    </rPh>
    <rPh sb="33" eb="35">
      <t>タントウ</t>
    </rPh>
    <rPh sb="37" eb="40">
      <t>カンゴシ</t>
    </rPh>
    <rPh sb="40" eb="41">
      <t>トウ</t>
    </rPh>
    <rPh sb="42" eb="44">
      <t>シドウ</t>
    </rPh>
    <rPh sb="45" eb="46">
      <t>モト</t>
    </rPh>
    <rPh sb="47" eb="49">
      <t>リョウヨウ</t>
    </rPh>
    <rPh sb="49" eb="51">
      <t>セイカツ</t>
    </rPh>
    <rPh sb="51" eb="52">
      <t>ジョウ</t>
    </rPh>
    <rPh sb="53" eb="55">
      <t>セワ</t>
    </rPh>
    <rPh sb="56" eb="58">
      <t>ショクジ</t>
    </rPh>
    <rPh sb="59" eb="61">
      <t>セイケツ</t>
    </rPh>
    <rPh sb="62" eb="64">
      <t>ハイセツ</t>
    </rPh>
    <rPh sb="65" eb="67">
      <t>ニュウヨク</t>
    </rPh>
    <rPh sb="68" eb="70">
      <t>イドウ</t>
    </rPh>
    <rPh sb="70" eb="71">
      <t>トウ</t>
    </rPh>
    <rPh sb="73" eb="74">
      <t>ホカ</t>
    </rPh>
    <rPh sb="75" eb="77">
      <t>キョシツ</t>
    </rPh>
    <rPh sb="77" eb="78">
      <t>ナイ</t>
    </rPh>
    <rPh sb="79" eb="81">
      <t>カンキョウ</t>
    </rPh>
    <rPh sb="81" eb="83">
      <t>セイビ</t>
    </rPh>
    <rPh sb="84" eb="86">
      <t>カンゴ</t>
    </rPh>
    <rPh sb="86" eb="88">
      <t>ヨウヒン</t>
    </rPh>
    <rPh sb="88" eb="89">
      <t>オヨ</t>
    </rPh>
    <rPh sb="90" eb="92">
      <t>ショウモウ</t>
    </rPh>
    <rPh sb="92" eb="93">
      <t>ヒン</t>
    </rPh>
    <rPh sb="94" eb="96">
      <t>セイリ</t>
    </rPh>
    <rPh sb="96" eb="98">
      <t>セイトン</t>
    </rPh>
    <rPh sb="98" eb="99">
      <t>ナド</t>
    </rPh>
    <rPh sb="103" eb="105">
      <t>カンゴ</t>
    </rPh>
    <rPh sb="105" eb="107">
      <t>ギョウム</t>
    </rPh>
    <rPh sb="108" eb="110">
      <t>ホジョ</t>
    </rPh>
    <rPh sb="111" eb="112">
      <t>オコナ</t>
    </rPh>
    <rPh sb="113" eb="114">
      <t>モノ</t>
    </rPh>
    <phoneticPr fontId="4"/>
  </si>
  <si>
    <t>　初回加算（Ⅰ）は新規※に訪問看護計画書を作成した利用者に対して、病院、診療所又は介護保険施設から退院・退所した日に看護師が初回の指定訪問看護を行った場合に算定している。
※利用者が過去２月間（暦月）において、当該事業所から訪問看護（医療保険の訪問看護を含む。）の提供を受けていない場合</t>
    <rPh sb="1" eb="3">
      <t>ショカイ</t>
    </rPh>
    <rPh sb="3" eb="5">
      <t>カサン</t>
    </rPh>
    <rPh sb="140" eb="142">
      <t>バアイ</t>
    </rPh>
    <phoneticPr fontId="4"/>
  </si>
  <si>
    <t>　①～④の割合等については、台帳等により毎月記録しており、所定の基準を下回った場合については、当該加算を取り下げることとしている。</t>
    <rPh sb="5" eb="7">
      <t>ワリアイ</t>
    </rPh>
    <rPh sb="7" eb="8">
      <t>トウ</t>
    </rPh>
    <rPh sb="29" eb="31">
      <t>ショテイ</t>
    </rPh>
    <rPh sb="32" eb="34">
      <t>キジュン</t>
    </rPh>
    <rPh sb="35" eb="37">
      <t>シタマワ</t>
    </rPh>
    <rPh sb="39" eb="41">
      <t>バアイ</t>
    </rPh>
    <rPh sb="47" eb="49">
      <t>トウガイ</t>
    </rPh>
    <rPh sb="49" eb="51">
      <t>カサン</t>
    </rPh>
    <rPh sb="52" eb="53">
      <t>ト</t>
    </rPh>
    <rPh sb="54" eb="55">
      <t>サ</t>
    </rPh>
    <phoneticPr fontId="4"/>
  </si>
  <si>
    <t>　①～③の割合等については、台帳等により毎月記録しており、所定の基準を下回った場合については、当該加算を取り下げることとしている。</t>
    <rPh sb="5" eb="7">
      <t>ワリアイ</t>
    </rPh>
    <rPh sb="7" eb="8">
      <t>トウ</t>
    </rPh>
    <rPh sb="29" eb="31">
      <t>ショテイ</t>
    </rPh>
    <rPh sb="32" eb="34">
      <t>キジュン</t>
    </rPh>
    <rPh sb="35" eb="37">
      <t>シタマワ</t>
    </rPh>
    <rPh sb="39" eb="41">
      <t>バアイ</t>
    </rPh>
    <rPh sb="47" eb="49">
      <t>トウガイ</t>
    </rPh>
    <rPh sb="49" eb="51">
      <t>カサン</t>
    </rPh>
    <rPh sb="52" eb="53">
      <t>ト</t>
    </rPh>
    <rPh sb="54" eb="55">
      <t>サ</t>
    </rPh>
    <phoneticPr fontId="4"/>
  </si>
  <si>
    <t>他の介護サービスの事業所において、当該利用者について、栄養状態のスクリーニングを行い、口腔・栄養スクリーニング加算(Ⅱ)を算定している場合を除き、口腔・栄養スクリーニング加算を算定している。</t>
    <phoneticPr fontId="4"/>
  </si>
  <si>
    <t>　口腔の健康状態の評価を行うにあたっては、厚生労働省通知「リハビリテーション・個別機能訓練、栄養、口腔の実施及び一体的取組について」の内容に沿って実施している。</t>
    <rPh sb="1" eb="3">
      <t>コウクウ</t>
    </rPh>
    <rPh sb="4" eb="6">
      <t>ケンコウ</t>
    </rPh>
    <rPh sb="6" eb="8">
      <t>ジョウタイ</t>
    </rPh>
    <rPh sb="9" eb="11">
      <t>ヒョウカ</t>
    </rPh>
    <rPh sb="12" eb="13">
      <t>オコナ</t>
    </rPh>
    <rPh sb="21" eb="23">
      <t>コウセイ</t>
    </rPh>
    <rPh sb="23" eb="26">
      <t>ロウドウショウ</t>
    </rPh>
    <rPh sb="26" eb="28">
      <t>ツウチ</t>
    </rPh>
    <rPh sb="67" eb="69">
      <t>ナイヨウ</t>
    </rPh>
    <rPh sb="70" eb="71">
      <t>ソ</t>
    </rPh>
    <rPh sb="73" eb="75">
      <t>ジッシ</t>
    </rPh>
    <phoneticPr fontId="4"/>
  </si>
  <si>
    <t>　利用者に対して、理学療法士、作業療法士又は言語聴覚士による指定介護予防訪問看護の利用を開始した日の属する月から起算して12月を超えて理学療法士、作業療法士又は言語聴覚士による指定介護予防訪問看護を行う場合は、「（15）理学療法士等により訪問看護を行う場合の減算」を算定しているときは１回につき15単位を、「（15）理学療法士等により訪問看護を行う場合の減算」を算定していないときは５単位を、所定単位数から減算している。</t>
    <rPh sb="133" eb="135">
      <t>サンテイ</t>
    </rPh>
    <rPh sb="192" eb="194">
      <t>タンイ</t>
    </rPh>
    <phoneticPr fontId="4"/>
  </si>
  <si>
    <t>　常勤専従職員を配置している。
（※ただし、管理業務に支障がない場合は、当該訪問看護事業所の他の職務、同一の事業者によって設置された他の事業所等の職務を兼務することが可能です。）</t>
    <phoneticPr fontId="4"/>
  </si>
  <si>
    <r>
      <t>　正当な理由なく指定訪問看護の提供を拒んで</t>
    </r>
    <r>
      <rPr>
        <u/>
        <sz val="10"/>
        <color theme="1"/>
        <rFont val="ＭＳ 明朝"/>
        <family val="1"/>
        <charset val="128"/>
      </rPr>
      <t>いない</t>
    </r>
    <r>
      <rPr>
        <sz val="10"/>
        <color theme="1"/>
        <rFont val="ＭＳ 明朝"/>
        <family val="1"/>
        <charset val="128"/>
      </rPr>
      <t>。</t>
    </r>
    <rPh sb="8" eb="10">
      <t>シテイ</t>
    </rPh>
    <rPh sb="10" eb="12">
      <t>ホウモン</t>
    </rPh>
    <rPh sb="12" eb="14">
      <t>カンゴ</t>
    </rPh>
    <phoneticPr fontId="4"/>
  </si>
  <si>
    <r>
      <t>　医療材料費、衛生材料費を利用者から徴収、又は利用者の負担により現物の提供を受けて</t>
    </r>
    <r>
      <rPr>
        <u/>
        <sz val="10"/>
        <color theme="1"/>
        <rFont val="ＭＳ 明朝"/>
        <family val="1"/>
        <charset val="128"/>
      </rPr>
      <t>いない</t>
    </r>
    <r>
      <rPr>
        <sz val="10"/>
        <color theme="1"/>
        <rFont val="ＭＳ 明朝"/>
        <family val="1"/>
        <charset val="128"/>
      </rPr>
      <t>。</t>
    </r>
    <phoneticPr fontId="4"/>
  </si>
  <si>
    <r>
      <t>　看護師等にその同居の家族である利用者に対する指定訪問看護の提供をさせて</t>
    </r>
    <r>
      <rPr>
        <u/>
        <sz val="10"/>
        <color theme="1"/>
        <rFont val="ＭＳ 明朝"/>
        <family val="1"/>
        <charset val="128"/>
      </rPr>
      <t>いない</t>
    </r>
    <r>
      <rPr>
        <sz val="10"/>
        <color theme="1"/>
        <rFont val="ＭＳ 明朝"/>
        <family val="1"/>
        <charset val="128"/>
      </rPr>
      <t>。</t>
    </r>
    <rPh sb="23" eb="25">
      <t>シテイ</t>
    </rPh>
    <rPh sb="25" eb="27">
      <t>ホウモン</t>
    </rPh>
    <rPh sb="27" eb="29">
      <t>カンゴ</t>
    </rPh>
    <phoneticPr fontId="4"/>
  </si>
  <si>
    <r>
      <t>　事業所ごとに、次に掲げる事業の運営についての重要事項に関する規程（運営規程）を定めている。
　①　事業の目的、運営の方針、事業所名称、事業所所在地
　②　従業者の職種、員数及び職務の内容
　③　営業日、営業時間、サービス提供日、サービス提供時間
　④　サービスの内容及び利用料その他の費用の額
　⑤　通常の事業の実施地域
　⑥　緊急時等における対応方法
　⑦　虐待の防止のための措置に関する事項
　⑧　その他運営に関する重要事項</t>
    </r>
    <r>
      <rPr>
        <sz val="9"/>
        <color theme="1"/>
        <rFont val="ＭＳ 明朝"/>
        <family val="1"/>
        <charset val="128"/>
      </rPr>
      <t>（衛生管理・事故発生時の対応・苦情相談体制・秘密  
       保持・従業者の研修等）</t>
    </r>
    <rPh sb="62" eb="65">
      <t>ジギョウショ</t>
    </rPh>
    <rPh sb="65" eb="67">
      <t>メイショウ</t>
    </rPh>
    <rPh sb="68" eb="71">
      <t>ジギョウショ</t>
    </rPh>
    <rPh sb="71" eb="74">
      <t>ショザイチ</t>
    </rPh>
    <rPh sb="111" eb="113">
      <t>テイキョウ</t>
    </rPh>
    <rPh sb="113" eb="114">
      <t>ビ</t>
    </rPh>
    <rPh sb="119" eb="121">
      <t>テイキョウ</t>
    </rPh>
    <rPh sb="121" eb="123">
      <t>ジカン</t>
    </rPh>
    <rPh sb="221" eb="223">
      <t>ジコ</t>
    </rPh>
    <rPh sb="223" eb="225">
      <t>ハッセイ</t>
    </rPh>
    <rPh sb="225" eb="226">
      <t>ジ</t>
    </rPh>
    <rPh sb="227" eb="229">
      <t>タイオウ</t>
    </rPh>
    <phoneticPr fontId="4"/>
  </si>
  <si>
    <t>（２５）　業務継続計画の策定等</t>
    <rPh sb="5" eb="7">
      <t>ギョウム</t>
    </rPh>
    <rPh sb="7" eb="9">
      <t>ケイゾク</t>
    </rPh>
    <rPh sb="9" eb="11">
      <t>ケイカク</t>
    </rPh>
    <rPh sb="12" eb="14">
      <t>サクテイ</t>
    </rPh>
    <rPh sb="14" eb="15">
      <t>トウ</t>
    </rPh>
    <phoneticPr fontId="4"/>
  </si>
  <si>
    <t>看護師等に対し、業務継続計画について周知するとともに、必要な研修及び訓練を定期的（年１回以上）に実施している。</t>
    <rPh sb="41" eb="42">
      <t>ネン</t>
    </rPh>
    <rPh sb="43" eb="44">
      <t>カイ</t>
    </rPh>
    <rPh sb="44" eb="46">
      <t>イジョウ</t>
    </rPh>
    <phoneticPr fontId="4"/>
  </si>
  <si>
    <r>
      <t>　事業所の従業者は、正当な理由がなく、その業務上知り得た利用者又はその家族の秘密を漏らして</t>
    </r>
    <r>
      <rPr>
        <u/>
        <sz val="10"/>
        <color theme="1"/>
        <rFont val="ＭＳ 明朝"/>
        <family val="1"/>
        <charset val="128"/>
      </rPr>
      <t>いない</t>
    </r>
    <r>
      <rPr>
        <sz val="10"/>
        <color theme="1"/>
        <rFont val="ＭＳ 明朝"/>
        <family val="1"/>
        <charset val="128"/>
      </rPr>
      <t xml:space="preserve">。 </t>
    </r>
    <phoneticPr fontId="4"/>
  </si>
  <si>
    <r>
      <t>　事業所について広告をする場合においては、その内容が虚偽又は誇大なものになって</t>
    </r>
    <r>
      <rPr>
        <u/>
        <sz val="10"/>
        <color theme="1"/>
        <rFont val="ＭＳ 明朝"/>
        <family val="1"/>
        <charset val="128"/>
      </rPr>
      <t>いない</t>
    </r>
    <r>
      <rPr>
        <sz val="10"/>
        <color theme="1"/>
        <rFont val="ＭＳ 明朝"/>
        <family val="1"/>
        <charset val="128"/>
      </rPr>
      <t>。</t>
    </r>
    <phoneticPr fontId="4"/>
  </si>
  <si>
    <r>
      <t>　居宅介護支援事業者又はその従業者に対し、利用者に対して特定の事業者によるサービスを利用させることの対償として、金品その他の財産上の利益を供与して</t>
    </r>
    <r>
      <rPr>
        <u/>
        <sz val="10"/>
        <color theme="1"/>
        <rFont val="ＭＳ 明朝"/>
        <family val="1"/>
        <charset val="128"/>
      </rPr>
      <t>いない</t>
    </r>
    <r>
      <rPr>
        <sz val="10"/>
        <color theme="1"/>
        <rFont val="ＭＳ 明朝"/>
        <family val="1"/>
        <charset val="128"/>
      </rPr>
      <t>。</t>
    </r>
    <phoneticPr fontId="4"/>
  </si>
  <si>
    <t>　事業所において、看護師等に対し、虐待の防止のための研修を定期的（年１回以上）に実施するとともに、新規採用時にも必ず研修を実施している。</t>
    <rPh sb="33" eb="34">
      <t>ネン</t>
    </rPh>
    <rPh sb="35" eb="36">
      <t>カイ</t>
    </rPh>
    <rPh sb="36" eb="38">
      <t>イジョウ</t>
    </rPh>
    <rPh sb="49" eb="51">
      <t>シンキ</t>
    </rPh>
    <rPh sb="51" eb="53">
      <t>サイヨウ</t>
    </rPh>
    <rPh sb="53" eb="54">
      <t>ジ</t>
    </rPh>
    <rPh sb="56" eb="57">
      <t>カナラ</t>
    </rPh>
    <rPh sb="58" eb="60">
      <t>ケンシュウ</t>
    </rPh>
    <rPh sb="61" eb="63">
      <t>ジッシ</t>
    </rPh>
    <phoneticPr fontId="4"/>
  </si>
  <si>
    <r>
      <t>　主治の医師以外の複数の医師から訪問看護指示書の交付を受けて</t>
    </r>
    <r>
      <rPr>
        <u/>
        <sz val="10"/>
        <color theme="1"/>
        <rFont val="ＭＳ 明朝"/>
        <family val="1"/>
        <charset val="128"/>
      </rPr>
      <t>いない</t>
    </r>
    <r>
      <rPr>
        <sz val="10"/>
        <color theme="1"/>
        <rFont val="ＭＳ 明朝"/>
        <family val="1"/>
        <charset val="128"/>
      </rPr>
      <t>。</t>
    </r>
    <phoneticPr fontId="4"/>
  </si>
  <si>
    <r>
      <t>＜訪問看護＞
　１人の利用者に対して、理学療法士、作業療法士又は言語聴覚士が１日に２回を超えて（３回以上）指定訪問看護を行った場合、その日の全ての指定訪問看護について、１回につき100分の90に相当する単位数を算定している。
　例）１人の利用者に対して１日に３回の指定訪問看護を行った場合
　　　</t>
    </r>
    <r>
      <rPr>
        <u/>
        <sz val="10"/>
        <color theme="1"/>
        <rFont val="ＭＳ 明朝"/>
        <family val="1"/>
        <charset val="128"/>
      </rPr>
      <t>１回単位数　×　（90／100）　×　３回</t>
    </r>
    <rPh sb="1" eb="3">
      <t>ホウモン</t>
    </rPh>
    <rPh sb="3" eb="5">
      <t>カンゴ</t>
    </rPh>
    <rPh sb="49" eb="50">
      <t>カイ</t>
    </rPh>
    <rPh sb="50" eb="52">
      <t>イジョウ</t>
    </rPh>
    <rPh sb="68" eb="69">
      <t>ヒ</t>
    </rPh>
    <rPh sb="70" eb="71">
      <t>スベ</t>
    </rPh>
    <rPh sb="73" eb="75">
      <t>シテイ</t>
    </rPh>
    <rPh sb="75" eb="77">
      <t>ホウモン</t>
    </rPh>
    <rPh sb="77" eb="79">
      <t>カンゴ</t>
    </rPh>
    <rPh sb="92" eb="93">
      <t>ブン</t>
    </rPh>
    <rPh sb="114" eb="115">
      <t>レイ</t>
    </rPh>
    <rPh sb="117" eb="118">
      <t>ヒト</t>
    </rPh>
    <rPh sb="119" eb="122">
      <t>リヨウシャ</t>
    </rPh>
    <rPh sb="123" eb="124">
      <t>タイ</t>
    </rPh>
    <rPh sb="127" eb="128">
      <t>ニチ</t>
    </rPh>
    <rPh sb="130" eb="131">
      <t>カイ</t>
    </rPh>
    <rPh sb="132" eb="134">
      <t>シテイ</t>
    </rPh>
    <rPh sb="134" eb="136">
      <t>ホウモン</t>
    </rPh>
    <rPh sb="136" eb="138">
      <t>カンゴ</t>
    </rPh>
    <rPh sb="139" eb="140">
      <t>オコナ</t>
    </rPh>
    <rPh sb="142" eb="144">
      <t>バアイ</t>
    </rPh>
    <rPh sb="149" eb="150">
      <t>カイ</t>
    </rPh>
    <rPh sb="150" eb="153">
      <t>タンイスウ</t>
    </rPh>
    <rPh sb="168" eb="169">
      <t>カイ</t>
    </rPh>
    <phoneticPr fontId="4"/>
  </si>
  <si>
    <r>
      <t>　末期の悪性腫瘍その他厚生労働大臣が定める疾病等の患者については、医療保険の給付の対象となることから、介護保険の訪問看護費は算定して</t>
    </r>
    <r>
      <rPr>
        <u/>
        <sz val="10"/>
        <color theme="1"/>
        <rFont val="ＭＳ 明朝"/>
        <family val="1"/>
        <charset val="128"/>
      </rPr>
      <t>いない</t>
    </r>
    <r>
      <rPr>
        <sz val="10"/>
        <color theme="1"/>
        <rFont val="ＭＳ 明朝"/>
        <family val="1"/>
        <charset val="128"/>
      </rPr>
      <t>。
※　厚生労働大臣が定める疾病等（平成27年厚生労働省告示第94号 第４号）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　、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髄性多発神経炎、後天性免疫不全症候群、頸髄損傷及び人工呼吸器を使用している状態</t>
    </r>
    <rPh sb="88" eb="90">
      <t>ヘイセイ</t>
    </rPh>
    <rPh sb="92" eb="93">
      <t>ネン</t>
    </rPh>
    <rPh sb="93" eb="95">
      <t>コウセイ</t>
    </rPh>
    <rPh sb="95" eb="98">
      <t>ロウドウショウ</t>
    </rPh>
    <rPh sb="98" eb="100">
      <t>コクジ</t>
    </rPh>
    <rPh sb="105" eb="106">
      <t>ダイ</t>
    </rPh>
    <rPh sb="107" eb="108">
      <t>ゴウ</t>
    </rPh>
    <rPh sb="369" eb="370">
      <t>ズイ</t>
    </rPh>
    <rPh sb="388" eb="390">
      <t>ケイズイ</t>
    </rPh>
    <rPh sb="392" eb="393">
      <t>オヨ</t>
    </rPh>
    <phoneticPr fontId="4"/>
  </si>
  <si>
    <r>
      <t>　精神科訪問看護・指導料又は精神科訪問看護基本療養費の算定に係る医療保険による訪問看護（以下「精神科訪問看護」という。）の利用者については、医療保険の給付の対象となるものであることから、同一日に介護保険の訪問看護費は算定して</t>
    </r>
    <r>
      <rPr>
        <u/>
        <sz val="10"/>
        <color theme="1"/>
        <rFont val="ＭＳ 明朝"/>
        <family val="1"/>
        <charset val="128"/>
      </rPr>
      <t>いない</t>
    </r>
    <r>
      <rPr>
        <sz val="10"/>
        <color theme="1"/>
        <rFont val="ＭＳ 明朝"/>
        <family val="1"/>
        <charset val="128"/>
      </rPr>
      <t>。
※</t>
    </r>
    <r>
      <rPr>
        <u/>
        <sz val="10"/>
        <color theme="1"/>
        <rFont val="ＭＳ 明朝"/>
        <family val="1"/>
        <charset val="128"/>
      </rPr>
      <t>月の途中で利用者の状態が変化したことにより</t>
    </r>
    <r>
      <rPr>
        <sz val="10"/>
        <color theme="1"/>
        <rFont val="ＭＳ 明朝"/>
        <family val="1"/>
        <charset val="128"/>
      </rPr>
      <t>、医療保険の精神科訪問看護から介護保険の訪問看護に変更、又は介護保険の訪問看護から医療保険の精神科訪問看護に変更することは可能です。</t>
    </r>
    <rPh sb="1" eb="4">
      <t>セイシンカ</t>
    </rPh>
    <rPh sb="4" eb="6">
      <t>ホウモン</t>
    </rPh>
    <rPh sb="6" eb="8">
      <t>カンゴ</t>
    </rPh>
    <rPh sb="9" eb="11">
      <t>シドウ</t>
    </rPh>
    <rPh sb="11" eb="12">
      <t>リョウ</t>
    </rPh>
    <rPh sb="12" eb="13">
      <t>マタ</t>
    </rPh>
    <rPh sb="14" eb="17">
      <t>セイシンカ</t>
    </rPh>
    <rPh sb="17" eb="18">
      <t>ホウ</t>
    </rPh>
    <rPh sb="19" eb="21">
      <t>カンゴ</t>
    </rPh>
    <rPh sb="21" eb="23">
      <t>キホン</t>
    </rPh>
    <rPh sb="23" eb="26">
      <t>リョウヨウヒ</t>
    </rPh>
    <rPh sb="27" eb="29">
      <t>サンテイ</t>
    </rPh>
    <rPh sb="30" eb="31">
      <t>カカ</t>
    </rPh>
    <rPh sb="32" eb="34">
      <t>イリョウ</t>
    </rPh>
    <rPh sb="34" eb="36">
      <t>ホケン</t>
    </rPh>
    <rPh sb="39" eb="41">
      <t>ホウモン</t>
    </rPh>
    <rPh sb="41" eb="43">
      <t>カンゴ</t>
    </rPh>
    <rPh sb="44" eb="46">
      <t>イカ</t>
    </rPh>
    <rPh sb="47" eb="50">
      <t>セイシンカ</t>
    </rPh>
    <rPh sb="50" eb="52">
      <t>ホウモン</t>
    </rPh>
    <rPh sb="52" eb="54">
      <t>カンゴ</t>
    </rPh>
    <rPh sb="61" eb="64">
      <t>リヨウシャ</t>
    </rPh>
    <rPh sb="93" eb="95">
      <t>ドウイツ</t>
    </rPh>
    <rPh sb="95" eb="96">
      <t>ビ</t>
    </rPh>
    <rPh sb="118" eb="119">
      <t>ツキ</t>
    </rPh>
    <rPh sb="120" eb="122">
      <t>トチュウ</t>
    </rPh>
    <rPh sb="123" eb="126">
      <t>リヨウシャ</t>
    </rPh>
    <rPh sb="127" eb="129">
      <t>ジョウタイ</t>
    </rPh>
    <rPh sb="130" eb="132">
      <t>ヘンカ</t>
    </rPh>
    <rPh sb="140" eb="142">
      <t>イリョウ</t>
    </rPh>
    <rPh sb="142" eb="144">
      <t>ホケン</t>
    </rPh>
    <rPh sb="145" eb="148">
      <t>セイシンカ</t>
    </rPh>
    <rPh sb="148" eb="150">
      <t>ホウモン</t>
    </rPh>
    <rPh sb="150" eb="152">
      <t>カンゴ</t>
    </rPh>
    <rPh sb="154" eb="156">
      <t>カイゴ</t>
    </rPh>
    <rPh sb="156" eb="158">
      <t>ホケン</t>
    </rPh>
    <rPh sb="159" eb="161">
      <t>ホウモン</t>
    </rPh>
    <rPh sb="161" eb="163">
      <t>カンゴ</t>
    </rPh>
    <rPh sb="164" eb="166">
      <t>ヘンコウ</t>
    </rPh>
    <rPh sb="167" eb="168">
      <t>マタ</t>
    </rPh>
    <rPh sb="169" eb="171">
      <t>カイゴ</t>
    </rPh>
    <rPh sb="171" eb="173">
      <t>ホケン</t>
    </rPh>
    <rPh sb="174" eb="176">
      <t>ホウモン</t>
    </rPh>
    <rPh sb="176" eb="178">
      <t>カンゴ</t>
    </rPh>
    <rPh sb="180" eb="182">
      <t>イリョウ</t>
    </rPh>
    <rPh sb="182" eb="184">
      <t>ホケン</t>
    </rPh>
    <rPh sb="185" eb="188">
      <t>セイシンカ</t>
    </rPh>
    <rPh sb="188" eb="190">
      <t>ホウモン</t>
    </rPh>
    <rPh sb="190" eb="192">
      <t>カンゴ</t>
    </rPh>
    <rPh sb="193" eb="195">
      <t>ヘンコウ</t>
    </rPh>
    <rPh sb="200" eb="202">
      <t>カノウ</t>
    </rPh>
    <phoneticPr fontId="4"/>
  </si>
  <si>
    <r>
      <t>　利用者が短期入所生活介護、短期入所療養介護若しくは特定施設入居者生活介護又は定期巡回・随時対応型訪問介護看護、認知症対応型共同生活介護、地域密着型特定施設入居者生活介護、地域密着型介護老人福祉施設入所者生活介護若しくは複合型サービスを受けている間は、訪問看護費を算定して</t>
    </r>
    <r>
      <rPr>
        <u/>
        <sz val="10"/>
        <color theme="1"/>
        <rFont val="ＭＳ 明朝"/>
        <family val="1"/>
        <charset val="128"/>
      </rPr>
      <t>いない</t>
    </r>
    <r>
      <rPr>
        <sz val="10"/>
        <color theme="1"/>
        <rFont val="ＭＳ 明朝"/>
        <family val="1"/>
        <charset val="128"/>
      </rPr>
      <t>。</t>
    </r>
    <phoneticPr fontId="4"/>
  </si>
  <si>
    <r>
      <t>　同一時間帯に複数種類の訪問サービスを提供して</t>
    </r>
    <r>
      <rPr>
        <u/>
        <sz val="10"/>
        <color theme="1"/>
        <rFont val="ＭＳ 明朝"/>
        <family val="1"/>
        <charset val="128"/>
      </rPr>
      <t>いない</t>
    </r>
    <r>
      <rPr>
        <sz val="10"/>
        <color theme="1"/>
        <rFont val="ＭＳ 明朝"/>
        <family val="1"/>
        <charset val="128"/>
      </rPr>
      <t>。（※訪問介護と訪問看護について、利用者の心身の状況や介護の内容に応じて、同一時間帯に利用することが介護のために必要があると認められる場合を除く。）</t>
    </r>
    <rPh sb="29" eb="31">
      <t>ホウモン</t>
    </rPh>
    <rPh sb="31" eb="33">
      <t>カイゴ</t>
    </rPh>
    <rPh sb="34" eb="36">
      <t>ホウモン</t>
    </rPh>
    <rPh sb="36" eb="38">
      <t>カンゴ</t>
    </rPh>
    <phoneticPr fontId="4"/>
  </si>
  <si>
    <r>
      <t>　介護老人保健施設、介護療養型医療施設、介護医療院及び医療機関の退所（退院）日又は短期入所療養介護のサービス終了日（退所・退院日）については、訪問看護費を算定して</t>
    </r>
    <r>
      <rPr>
        <u/>
        <sz val="10"/>
        <color theme="1"/>
        <rFont val="ＭＳ 明朝"/>
        <family val="1"/>
        <charset val="128"/>
      </rPr>
      <t>いない</t>
    </r>
    <r>
      <rPr>
        <sz val="10"/>
        <color theme="1"/>
        <rFont val="ＭＳ 明朝"/>
        <family val="1"/>
        <charset val="128"/>
      </rPr>
      <t>。
（※特別な管理を必要とする利用者（特別管理加算の対象者）及び主治の医師が退所・退院した日に訪問看護が必要であると認める利用者を除く。）</t>
    </r>
    <rPh sb="20" eb="22">
      <t>カイゴ</t>
    </rPh>
    <rPh sb="22" eb="24">
      <t>イリョウ</t>
    </rPh>
    <rPh sb="24" eb="25">
      <t>イン</t>
    </rPh>
    <rPh sb="25" eb="26">
      <t>オヨ</t>
    </rPh>
    <rPh sb="27" eb="29">
      <t>イリョウ</t>
    </rPh>
    <rPh sb="29" eb="31">
      <t>キカン</t>
    </rPh>
    <rPh sb="114" eb="115">
      <t>オヨ</t>
    </rPh>
    <rPh sb="116" eb="118">
      <t>シュジ</t>
    </rPh>
    <rPh sb="119" eb="121">
      <t>イシ</t>
    </rPh>
    <rPh sb="122" eb="124">
      <t>タイショ</t>
    </rPh>
    <rPh sb="125" eb="127">
      <t>タイイン</t>
    </rPh>
    <rPh sb="129" eb="130">
      <t>ヒ</t>
    </rPh>
    <rPh sb="131" eb="133">
      <t>ホウモン</t>
    </rPh>
    <rPh sb="133" eb="135">
      <t>カンゴ</t>
    </rPh>
    <rPh sb="136" eb="138">
      <t>ヒツヨウ</t>
    </rPh>
    <rPh sb="142" eb="143">
      <t>ミト</t>
    </rPh>
    <rPh sb="145" eb="148">
      <t>リヨウシャ</t>
    </rPh>
    <phoneticPr fontId="4"/>
  </si>
  <si>
    <r>
      <t>５．加算・減算</t>
    </r>
    <r>
      <rPr>
        <b/>
        <sz val="10"/>
        <color theme="1"/>
        <rFont val="ＭＳ ゴシック"/>
        <family val="3"/>
        <charset val="128"/>
      </rPr>
      <t>（※事業所で算定している加算・減算項目のみ点検してください。）</t>
    </r>
    <rPh sb="2" eb="4">
      <t>カサン</t>
    </rPh>
    <rPh sb="5" eb="7">
      <t>ゲンサン</t>
    </rPh>
    <rPh sb="9" eb="12">
      <t>ジギョウショ</t>
    </rPh>
    <rPh sb="13" eb="15">
      <t>サンテイ</t>
    </rPh>
    <rPh sb="19" eb="21">
      <t>カサン</t>
    </rPh>
    <rPh sb="22" eb="24">
      <t>ゲンサン</t>
    </rPh>
    <rPh sb="24" eb="26">
      <t>コウモク</t>
    </rPh>
    <rPh sb="28" eb="30">
      <t>テンケン</t>
    </rPh>
    <phoneticPr fontId="4"/>
  </si>
  <si>
    <r>
      <t>　居宅サービス計画上に１時間30分以上の指定訪問看護が位置付けられている場合に算定している。（※当日の状況により、サービスを提供した時間が結果的に１時間30分以上になった場合は算定して</t>
    </r>
    <r>
      <rPr>
        <u/>
        <sz val="10"/>
        <color theme="1"/>
        <rFont val="ＭＳ 明朝"/>
        <family val="1"/>
        <charset val="128"/>
      </rPr>
      <t>いない</t>
    </r>
    <r>
      <rPr>
        <sz val="10"/>
        <color theme="1"/>
        <rFont val="ＭＳ 明朝"/>
        <family val="1"/>
        <charset val="128"/>
      </rPr>
      <t>。）</t>
    </r>
    <phoneticPr fontId="4"/>
  </si>
  <si>
    <r>
      <t>　所要時間１時間30分を超える部分について、当該加算とは別に介護保険外の利用料を徴収して</t>
    </r>
    <r>
      <rPr>
        <u/>
        <sz val="10"/>
        <color theme="1"/>
        <rFont val="ＭＳ 明朝"/>
        <family val="1"/>
        <charset val="128"/>
      </rPr>
      <t>いない</t>
    </r>
    <r>
      <rPr>
        <sz val="10"/>
        <color theme="1"/>
        <rFont val="ＭＳ 明朝"/>
        <family val="1"/>
        <charset val="128"/>
      </rPr>
      <t>。</t>
    </r>
    <rPh sb="1" eb="3">
      <t>ショヨウ</t>
    </rPh>
    <rPh sb="3" eb="5">
      <t>ジカン</t>
    </rPh>
    <rPh sb="6" eb="8">
      <t>ジカン</t>
    </rPh>
    <rPh sb="10" eb="11">
      <t>プン</t>
    </rPh>
    <rPh sb="12" eb="13">
      <t>コ</t>
    </rPh>
    <rPh sb="15" eb="17">
      <t>ブブン</t>
    </rPh>
    <phoneticPr fontId="4"/>
  </si>
  <si>
    <t>　利用者又はその家族等から電話等により看護に関する意見を求められた場合に常時対応できる体制（24時間連絡できる体制）にある。（①か②のどちらかの要件を満たしている。）</t>
    <rPh sb="72" eb="74">
      <t>ヨウケン</t>
    </rPh>
    <rPh sb="75" eb="76">
      <t>ミ</t>
    </rPh>
    <phoneticPr fontId="4"/>
  </si>
  <si>
    <r>
      <t>　当該緊急時訪問を行った場合には、早朝・夜間、深夜の訪問看護に係る加算を算定して</t>
    </r>
    <r>
      <rPr>
        <u/>
        <sz val="10"/>
        <color theme="1"/>
        <rFont val="ＭＳ 明朝"/>
        <family val="1"/>
        <charset val="128"/>
      </rPr>
      <t>いない</t>
    </r>
    <r>
      <rPr>
        <sz val="10"/>
        <color theme="1"/>
        <rFont val="ＭＳ 明朝"/>
        <family val="1"/>
        <charset val="128"/>
      </rPr>
      <t>。（※１月以内の２回目以降の緊急時訪問を除く。）</t>
    </r>
    <phoneticPr fontId="4"/>
  </si>
  <si>
    <t>　病院、診療所、介護老人保健施設又は介護医療院に入院中又は入所中の者が退院又は退所するに当たり、訪問看護ステーションの看護師等（准看護師を除く。）が、退院時共同指導（当該者又はその看護に当たっている者に対して、病院、診療所、介護老人保健施設又は介護医療院の主治の医師その他の従業者と共同し、在宅での療養上必要な指導を行い、その内容を提供（文書や電子メールを想定）すること）を行った後に、当該者の退院又は退所後に当該者に対する初回の指定訪問看護を行った場合に算定している。
※退院時共同指導は、テレビ電話装置等（リアルタイムでの画像を介したコミュニケーションが可能な機器をいう。以下同じ）を活用して行うことも可能です。ただし、テレビ電話装置等の活用について当該者又はその看護に当たる者の同意を得なければなりません。</t>
    <rPh sb="16" eb="17">
      <t>マタ</t>
    </rPh>
    <rPh sb="18" eb="20">
      <t>カイゴ</t>
    </rPh>
    <rPh sb="20" eb="22">
      <t>イリョウ</t>
    </rPh>
    <rPh sb="22" eb="23">
      <t>イン</t>
    </rPh>
    <rPh sb="137" eb="140">
      <t>ジュウギョウシャ</t>
    </rPh>
    <rPh sb="169" eb="171">
      <t>ブンショ</t>
    </rPh>
    <rPh sb="172" eb="174">
      <t>デンシ</t>
    </rPh>
    <rPh sb="178" eb="180">
      <t>ソウテイ</t>
    </rPh>
    <rPh sb="238" eb="240">
      <t>タイイン</t>
    </rPh>
    <rPh sb="240" eb="241">
      <t>ジ</t>
    </rPh>
    <rPh sb="241" eb="243">
      <t>キョウドウ</t>
    </rPh>
    <rPh sb="243" eb="245">
      <t>シドウ</t>
    </rPh>
    <rPh sb="289" eb="291">
      <t>イカ</t>
    </rPh>
    <rPh sb="291" eb="292">
      <t>オナ</t>
    </rPh>
    <rPh sb="316" eb="318">
      <t>デンワ</t>
    </rPh>
    <rPh sb="318" eb="320">
      <t>ソウチ</t>
    </rPh>
    <rPh sb="320" eb="321">
      <t>トウ</t>
    </rPh>
    <rPh sb="322" eb="324">
      <t>カツヨウ</t>
    </rPh>
    <rPh sb="328" eb="331">
      <t>トウガイシャ</t>
    </rPh>
    <rPh sb="331" eb="332">
      <t>マタ</t>
    </rPh>
    <rPh sb="335" eb="337">
      <t>カンゴ</t>
    </rPh>
    <rPh sb="338" eb="339">
      <t>ア</t>
    </rPh>
    <rPh sb="341" eb="342">
      <t>モノ</t>
    </rPh>
    <rPh sb="343" eb="345">
      <t>ドウイ</t>
    </rPh>
    <rPh sb="346" eb="347">
      <t>エ</t>
    </rPh>
    <phoneticPr fontId="4"/>
  </si>
  <si>
    <t>　事業所の見やすい場所に、運営規程の概要、看護師等の勤務の体制その他の利用申込者のサービスの選択に資すると認められる重要事項を掲示している。
　なお、指定訪問看護事業者は、重要事項を記載した書面を当該指定訪問看護事業所に備え付け、かつ、これをいつでも関係者に自由に閲覧させることにより、掲示に代えることができます。</t>
    <rPh sb="104" eb="106">
      <t>カンゴ</t>
    </rPh>
    <phoneticPr fontId="4"/>
  </si>
  <si>
    <t>（参考様式1）</t>
    <rPh sb="1" eb="3">
      <t>サンコウ</t>
    </rPh>
    <rPh sb="3" eb="5">
      <t>ヨウシキ</t>
    </rPh>
    <phoneticPr fontId="7"/>
  </si>
  <si>
    <t>従業者の勤務の体制及び勤務形態一覧表</t>
    <phoneticPr fontId="24"/>
  </si>
  <si>
    <t>サービス種別</t>
    <rPh sb="4" eb="6">
      <t>シュベツ</t>
    </rPh>
    <phoneticPr fontId="24"/>
  </si>
  <si>
    <t>(</t>
    <phoneticPr fontId="24"/>
  </si>
  <si>
    <t>訪問看護（訪問看護ステーション）</t>
    <rPh sb="0" eb="2">
      <t>ホウモン</t>
    </rPh>
    <rPh sb="2" eb="4">
      <t>カンゴ</t>
    </rPh>
    <rPh sb="5" eb="7">
      <t>ホウモン</t>
    </rPh>
    <rPh sb="7" eb="9">
      <t>カンゴ</t>
    </rPh>
    <phoneticPr fontId="24"/>
  </si>
  <si>
    <t>）</t>
    <phoneticPr fontId="24"/>
  </si>
  <si>
    <t>令和</t>
    <rPh sb="0" eb="2">
      <t>レイワ</t>
    </rPh>
    <phoneticPr fontId="24"/>
  </si>
  <si>
    <t>)</t>
    <phoneticPr fontId="24"/>
  </si>
  <si>
    <t>年</t>
    <rPh sb="0" eb="1">
      <t>ネン</t>
    </rPh>
    <phoneticPr fontId="24"/>
  </si>
  <si>
    <t>月</t>
    <rPh sb="0" eb="1">
      <t>ゲツ</t>
    </rPh>
    <phoneticPr fontId="24"/>
  </si>
  <si>
    <t>事業所名</t>
    <rPh sb="0" eb="3">
      <t>ジギョウショ</t>
    </rPh>
    <rPh sb="3" eb="4">
      <t>メイ</t>
    </rPh>
    <phoneticPr fontId="24"/>
  </si>
  <si>
    <t>○○○○</t>
    <phoneticPr fontId="24"/>
  </si>
  <si>
    <t>(1)</t>
    <phoneticPr fontId="24"/>
  </si>
  <si>
    <t>暦月</t>
  </si>
  <si>
    <t>(2)</t>
    <phoneticPr fontId="2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</si>
  <si>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</si>
  <si>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</si>
  <si>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時間/週</t>
    <rPh sb="0" eb="2">
      <t>ジカン</t>
    </rPh>
    <rPh sb="3" eb="4">
      <t>シュウ</t>
    </rPh>
    <phoneticPr fontId="24"/>
  </si>
  <si>
    <t>時間/月</t>
    <rPh sb="0" eb="2">
      <t>ジカン</t>
    </rPh>
    <rPh sb="3" eb="4">
      <t>ツキ</t>
    </rPh>
    <phoneticPr fontId="24"/>
  </si>
  <si>
    <t>当月の日数</t>
    <rPh sb="0" eb="2">
      <t>トウゲツ</t>
    </rPh>
    <rPh sb="3" eb="5">
      <t>ニッスウ</t>
    </rPh>
    <phoneticPr fontId="24"/>
  </si>
  <si>
    <t>日</t>
    <rPh sb="0" eb="1">
      <t>ニチ</t>
    </rPh>
    <phoneticPr fontId="24"/>
  </si>
  <si>
    <t>No</t>
    <phoneticPr fontId="24"/>
  </si>
  <si>
    <t>(4) 
職種</t>
    <phoneticPr fontId="7"/>
  </si>
  <si>
    <t>(5)
勤務
形態</t>
    <phoneticPr fontId="7"/>
  </si>
  <si>
    <t>(6)
資格</t>
    <rPh sb="4" eb="6">
      <t>シカク</t>
    </rPh>
    <phoneticPr fontId="24"/>
  </si>
  <si>
    <t>(7) 氏　名</t>
    <phoneticPr fontId="7"/>
  </si>
  <si>
    <t>(8)</t>
    <phoneticPr fontId="24"/>
  </si>
  <si>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</si>
  <si>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</si>
  <si>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24"/>
  </si>
  <si>
    <t>2週目</t>
    <rPh sb="1" eb="2">
      <t>シュウ</t>
    </rPh>
    <rPh sb="2" eb="3">
      <t>メ</t>
    </rPh>
    <phoneticPr fontId="24"/>
  </si>
  <si>
    <t>3週目</t>
    <rPh sb="1" eb="2">
      <t>シュウ</t>
    </rPh>
    <rPh sb="2" eb="3">
      <t>メ</t>
    </rPh>
    <phoneticPr fontId="24"/>
  </si>
  <si>
    <t>4週目</t>
    <rPh sb="1" eb="2">
      <t>シュウ</t>
    </rPh>
    <rPh sb="2" eb="3">
      <t>メ</t>
    </rPh>
    <phoneticPr fontId="24"/>
  </si>
  <si>
    <t>5週目</t>
    <rPh sb="1" eb="2">
      <t>シュウ</t>
    </rPh>
    <rPh sb="2" eb="3">
      <t>メ</t>
    </rPh>
    <phoneticPr fontId="24"/>
  </si>
  <si>
    <t>管理者</t>
    <rPh sb="0" eb="3">
      <t>カンリシャ</t>
    </rPh>
    <phoneticPr fontId="24"/>
  </si>
  <si>
    <t>B</t>
  </si>
  <si>
    <t>看護師</t>
    <rPh sb="0" eb="3">
      <t>カンゴシ</t>
    </rPh>
    <phoneticPr fontId="24"/>
  </si>
  <si>
    <t>横須賀　二郎</t>
    <rPh sb="0" eb="3">
      <t>ヨコスカ</t>
    </rPh>
    <rPh sb="4" eb="6">
      <t>ジロウ</t>
    </rPh>
    <phoneticPr fontId="24"/>
  </si>
  <si>
    <t>看護職員</t>
    <rPh sb="0" eb="2">
      <t>カンゴ</t>
    </rPh>
    <rPh sb="2" eb="4">
      <t>ショクイン</t>
    </rPh>
    <phoneticPr fontId="24"/>
  </si>
  <si>
    <t>A</t>
  </si>
  <si>
    <t>小川　町子</t>
    <rPh sb="0" eb="2">
      <t>オガワ</t>
    </rPh>
    <rPh sb="3" eb="4">
      <t>マチ</t>
    </rPh>
    <rPh sb="4" eb="5">
      <t>コ</t>
    </rPh>
    <phoneticPr fontId="24"/>
  </si>
  <si>
    <t>准看護師</t>
    <rPh sb="0" eb="4">
      <t>ジュンカンゴシ</t>
    </rPh>
    <phoneticPr fontId="24"/>
  </si>
  <si>
    <t>浦賀　三郎</t>
    <rPh sb="0" eb="2">
      <t>ウラガ</t>
    </rPh>
    <rPh sb="3" eb="5">
      <t>サブロウ</t>
    </rPh>
    <phoneticPr fontId="24"/>
  </si>
  <si>
    <t>休</t>
    <rPh sb="0" eb="1">
      <t>ヤス</t>
    </rPh>
    <phoneticPr fontId="24"/>
  </si>
  <si>
    <t>C</t>
  </si>
  <si>
    <t>保健師</t>
    <rPh sb="0" eb="3">
      <t>ホケンシ</t>
    </rPh>
    <phoneticPr fontId="24"/>
  </si>
  <si>
    <t>田浦　いずみ</t>
    <rPh sb="0" eb="2">
      <t>タウラ</t>
    </rPh>
    <phoneticPr fontId="24"/>
  </si>
  <si>
    <t>理学療法士</t>
    <rPh sb="0" eb="2">
      <t>リガク</t>
    </rPh>
    <rPh sb="2" eb="5">
      <t>リョウホウシ</t>
    </rPh>
    <phoneticPr fontId="24"/>
  </si>
  <si>
    <t>衣笠　四郎</t>
    <rPh sb="0" eb="2">
      <t>キヌガサ</t>
    </rPh>
    <rPh sb="3" eb="5">
      <t>シロウ</t>
    </rPh>
    <phoneticPr fontId="24"/>
  </si>
  <si>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4"/>
  </si>
  <si>
    <t>（勤務形態の記号）</t>
    <rPh sb="1" eb="3">
      <t>キンム</t>
    </rPh>
    <rPh sb="3" eb="5">
      <t>ケイタイ</t>
    </rPh>
    <rPh sb="6" eb="8">
      <t>キゴウ</t>
    </rPh>
    <phoneticPr fontId="24"/>
  </si>
  <si>
    <t>勤務形態</t>
    <rPh sb="0" eb="2">
      <t>キンム</t>
    </rPh>
    <rPh sb="2" eb="4">
      <t>ケイタイ</t>
    </rPh>
    <phoneticPr fontId="24"/>
  </si>
  <si>
    <t>勤務時間数合計</t>
    <rPh sb="0" eb="2">
      <t>キンム</t>
    </rPh>
    <rPh sb="2" eb="5">
      <t>ジカンスウ</t>
    </rPh>
    <rPh sb="5" eb="7">
      <t>ゴウケイ</t>
    </rPh>
    <phoneticPr fontId="24"/>
  </si>
  <si>
    <t>常勤換算の対象時間数</t>
    <rPh sb="0" eb="2">
      <t>ジョウキン</t>
    </rPh>
    <rPh sb="2" eb="4">
      <t>カンサン</t>
    </rPh>
    <rPh sb="5" eb="7">
      <t>タイショウ</t>
    </rPh>
    <rPh sb="7" eb="9">
      <t>ジカン</t>
    </rPh>
    <rPh sb="9" eb="10">
      <t>スウ</t>
    </rPh>
    <phoneticPr fontId="24"/>
  </si>
  <si>
    <t>常勤換算方法対象外の</t>
    <rPh sb="0" eb="2">
      <t>ジョウキン</t>
    </rPh>
    <rPh sb="2" eb="4">
      <t>カンサン</t>
    </rPh>
    <rPh sb="4" eb="6">
      <t>ホウホウ</t>
    </rPh>
    <rPh sb="6" eb="9">
      <t>タイショウガイ</t>
    </rPh>
    <phoneticPr fontId="24"/>
  </si>
  <si>
    <t>記号</t>
    <rPh sb="0" eb="2">
      <t>キゴウ</t>
    </rPh>
    <phoneticPr fontId="24"/>
  </si>
  <si>
    <t>区分</t>
    <rPh sb="0" eb="2">
      <t>クブン</t>
    </rPh>
    <phoneticPr fontId="24"/>
  </si>
  <si>
    <t>当月合計</t>
    <rPh sb="0" eb="2">
      <t>トウゲツ</t>
    </rPh>
    <rPh sb="2" eb="4">
      <t>ゴウケイ</t>
    </rPh>
    <phoneticPr fontId="24"/>
  </si>
  <si>
    <t>週平均</t>
    <rPh sb="0" eb="3">
      <t>シュウヘイキン</t>
    </rPh>
    <phoneticPr fontId="24"/>
  </si>
  <si>
    <t>常勤の従業者の人数</t>
    <rPh sb="0" eb="2">
      <t>ジョウキン</t>
    </rPh>
    <rPh sb="3" eb="6">
      <t>ジュウギョウシャ</t>
    </rPh>
    <rPh sb="7" eb="9">
      <t>ニンズウ</t>
    </rPh>
    <phoneticPr fontId="24"/>
  </si>
  <si>
    <t>A</t>
    <phoneticPr fontId="24"/>
  </si>
  <si>
    <t>常勤で専従</t>
    <rPh sb="0" eb="2">
      <t>ジョウキン</t>
    </rPh>
    <rPh sb="3" eb="5">
      <t>センジュウ</t>
    </rPh>
    <phoneticPr fontId="24"/>
  </si>
  <si>
    <t>B</t>
    <phoneticPr fontId="24"/>
  </si>
  <si>
    <t>常勤で兼務</t>
    <rPh sb="0" eb="2">
      <t>ジョウキン</t>
    </rPh>
    <rPh sb="3" eb="5">
      <t>ケンム</t>
    </rPh>
    <phoneticPr fontId="24"/>
  </si>
  <si>
    <t>C</t>
    <phoneticPr fontId="24"/>
  </si>
  <si>
    <t>非常勤で専従</t>
    <rPh sb="0" eb="3">
      <t>ヒジョウキン</t>
    </rPh>
    <rPh sb="4" eb="6">
      <t>センジュウ</t>
    </rPh>
    <phoneticPr fontId="24"/>
  </si>
  <si>
    <t>-</t>
    <phoneticPr fontId="24"/>
  </si>
  <si>
    <t>D</t>
    <phoneticPr fontId="24"/>
  </si>
  <si>
    <t>非常勤で兼務</t>
    <rPh sb="0" eb="3">
      <t>ヒジョウキン</t>
    </rPh>
    <rPh sb="4" eb="6">
      <t>ケンム</t>
    </rPh>
    <phoneticPr fontId="24"/>
  </si>
  <si>
    <t>合計</t>
    <rPh sb="0" eb="2">
      <t>ゴウケイ</t>
    </rPh>
    <phoneticPr fontId="24"/>
  </si>
  <si>
    <t>■ 常勤換算方法による人数</t>
    <rPh sb="2" eb="4">
      <t>ジョウキン</t>
    </rPh>
    <rPh sb="4" eb="6">
      <t>カンサン</t>
    </rPh>
    <rPh sb="6" eb="8">
      <t>ホウホウ</t>
    </rPh>
    <rPh sb="11" eb="13">
      <t>ニンズウ</t>
    </rPh>
    <phoneticPr fontId="24"/>
  </si>
  <si>
    <t>基準：</t>
    <rPh sb="0" eb="2">
      <t>キジュン</t>
    </rPh>
    <phoneticPr fontId="24"/>
  </si>
  <si>
    <t>常勤換算の</t>
    <rPh sb="0" eb="2">
      <t>ジョウキン</t>
    </rPh>
    <rPh sb="2" eb="4">
      <t>カンサン</t>
    </rPh>
    <phoneticPr fontId="24"/>
  </si>
  <si>
    <t>常勤の従業者が</t>
    <rPh sb="0" eb="2">
      <t>ジョウキン</t>
    </rPh>
    <rPh sb="3" eb="6">
      <t>ジュウギョウシャ</t>
    </rPh>
    <phoneticPr fontId="24"/>
  </si>
  <si>
    <t>常勤換算後の人数</t>
    <rPh sb="0" eb="2">
      <t>ジョウキン</t>
    </rPh>
    <rPh sb="2" eb="4">
      <t>カンサン</t>
    </rPh>
    <rPh sb="4" eb="5">
      <t>ゴ</t>
    </rPh>
    <rPh sb="6" eb="8">
      <t>ニンズウ</t>
    </rPh>
    <phoneticPr fontId="24"/>
  </si>
  <si>
    <t>÷</t>
    <phoneticPr fontId="24"/>
  </si>
  <si>
    <t>＝</t>
    <phoneticPr fontId="24"/>
  </si>
  <si>
    <t>（小数点第2位以下切り捨て）</t>
    <rPh sb="1" eb="4">
      <t>ショウスウテン</t>
    </rPh>
    <rPh sb="4" eb="5">
      <t>ダイ</t>
    </rPh>
    <rPh sb="6" eb="7">
      <t>イ</t>
    </rPh>
    <rPh sb="7" eb="9">
      <t>イカ</t>
    </rPh>
    <rPh sb="9" eb="10">
      <t>キ</t>
    </rPh>
    <rPh sb="11" eb="12">
      <t>ス</t>
    </rPh>
    <phoneticPr fontId="24"/>
  </si>
  <si>
    <t>■ 看護職員の常勤換算方法による人数</t>
    <rPh sb="2" eb="4">
      <t>カンゴ</t>
    </rPh>
    <rPh sb="4" eb="6">
      <t>ショクイン</t>
    </rPh>
    <rPh sb="7" eb="9">
      <t>ジョウキン</t>
    </rPh>
    <rPh sb="9" eb="11">
      <t>カンサン</t>
    </rPh>
    <rPh sb="11" eb="13">
      <t>ホウホウ</t>
    </rPh>
    <rPh sb="16" eb="18">
      <t>ニンズウ</t>
    </rPh>
    <phoneticPr fontId="24"/>
  </si>
  <si>
    <t>常勤の従業者の人数</t>
  </si>
  <si>
    <t>常勤換算方法による人数</t>
    <rPh sb="0" eb="2">
      <t>ジョウキン</t>
    </rPh>
    <rPh sb="2" eb="4">
      <t>カンサン</t>
    </rPh>
    <rPh sb="4" eb="6">
      <t>ホウホウ</t>
    </rPh>
    <rPh sb="9" eb="11">
      <t>ニンズウ</t>
    </rPh>
    <phoneticPr fontId="24"/>
  </si>
  <si>
    <t>＋</t>
    <phoneticPr fontId="24"/>
  </si>
  <si>
    <t>週</t>
  </si>
  <si>
    <t>≪提出不要≫</t>
    <rPh sb="1" eb="3">
      <t>テイシュツ</t>
    </rPh>
    <rPh sb="3" eb="5">
      <t>フヨウ</t>
    </rPh>
    <phoneticPr fontId="24"/>
  </si>
  <si>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7"/>
  </si>
  <si>
    <t>・・・直接入力する必要がある箇所です。</t>
    <rPh sb="3" eb="5">
      <t>チョクセツ</t>
    </rPh>
    <rPh sb="5" eb="7">
      <t>ニュウリョク</t>
    </rPh>
    <rPh sb="9" eb="11">
      <t>ヒツヨウ</t>
    </rPh>
    <rPh sb="14" eb="16">
      <t>カショ</t>
    </rPh>
    <phoneticPr fontId="24"/>
  </si>
  <si>
    <t>下記の記入方法に従って、入力してください。</t>
    <rPh sb="0" eb="2">
      <t>カキ</t>
    </rPh>
    <rPh sb="3" eb="5">
      <t>キニュウ</t>
    </rPh>
    <rPh sb="5" eb="7">
      <t>ホウホウ</t>
    </rPh>
    <rPh sb="8" eb="9">
      <t>シタガ</t>
    </rPh>
    <rPh sb="12" eb="14">
      <t>ニュウリョク</t>
    </rPh>
    <phoneticPr fontId="24"/>
  </si>
  <si>
    <t>・・・プルダウンから選択して入力する必要がある箇所です。</t>
    <rPh sb="10" eb="12">
      <t>センタク</t>
    </rPh>
    <rPh sb="14" eb="16">
      <t>ニュウリョク</t>
    </rPh>
    <rPh sb="18" eb="20">
      <t>ヒツヨウ</t>
    </rPh>
    <rPh sb="23" eb="25">
      <t>カショ</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</si>
  <si>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</si>
  <si>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</si>
  <si>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(1) 「４週」・「暦月」のいずれかを選択してください。</t>
    <rPh sb="7" eb="8">
      <t>シュウ</t>
    </rPh>
    <rPh sb="11" eb="12">
      <t>レキ</t>
    </rPh>
    <rPh sb="12" eb="13">
      <t>ツキ</t>
    </rPh>
    <rPh sb="20" eb="22">
      <t>センタク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</si>
  <si>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</si>
  <si>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</si>
  <si>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4"/>
  </si>
  <si>
    <t xml:space="preserve"> 　　 記入の順序は、職種ごとにまとめてください。</t>
    <rPh sb="4" eb="6">
      <t>キニュウ</t>
    </rPh>
    <rPh sb="7" eb="9">
      <t>ジュンジョ</t>
    </rPh>
    <rPh sb="11" eb="13">
      <t>ショクシュ</t>
    </rPh>
    <phoneticPr fontId="24"/>
  </si>
  <si>
    <t>職種名</t>
    <rPh sb="0" eb="2">
      <t>ショクシュ</t>
    </rPh>
    <rPh sb="2" eb="3">
      <t>メイ</t>
    </rPh>
    <phoneticPr fontId="24"/>
  </si>
  <si>
    <t>作業療法士</t>
    <rPh sb="0" eb="2">
      <t>サギョウ</t>
    </rPh>
    <rPh sb="2" eb="5">
      <t>リョウホウシ</t>
    </rPh>
    <phoneticPr fontId="24"/>
  </si>
  <si>
    <t>言語聴覚士</t>
    <rPh sb="0" eb="2">
      <t>ゲンゴ</t>
    </rPh>
    <rPh sb="2" eb="5">
      <t>チョウカクシ</t>
    </rPh>
    <phoneticPr fontId="2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</si>
  <si>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</si>
  <si>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</si>
  <si>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（注）常勤・非常勤の区分について</t>
    <rPh sb="1" eb="2">
      <t>チュウ</t>
    </rPh>
    <rPh sb="3" eb="5">
      <t>ジョウキン</t>
    </rPh>
    <rPh sb="6" eb="9">
      <t>ヒジョウキン</t>
    </rPh>
    <rPh sb="10" eb="12">
      <t>クブン</t>
    </rPh>
    <phoneticPr fontId="2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</si>
  <si>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</si>
  <si>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</si>
  <si>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</si>
  <si>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</si>
  <si>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</si>
  <si>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(7) 従業者の氏名を記入してください。</t>
    <rPh sb="5" eb="8">
      <t>ジュウギョウシャ</t>
    </rPh>
    <rPh sb="9" eb="11">
      <t>シメイ</t>
    </rPh>
    <rPh sb="12" eb="14">
      <t>キニュウ</t>
    </rPh>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</si>
  <si>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</si>
  <si>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 指定基準の確認に際しては、４週分の入力で差し支えありません。</t>
    <phoneticPr fontId="24"/>
  </si>
  <si>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</si>
  <si>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</si>
  <si>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</si>
  <si>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</si>
  <si>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</si>
  <si>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7"/>
  </si>
  <si>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24"/>
  </si>
  <si>
    <t>　　　　○ 常勤換算方法とは、非常勤の従業者について「事業所の従業者の勤務延時間数を当該事業所において常勤の従業者が勤務すべき時間数で除することにより、</t>
    <phoneticPr fontId="24"/>
  </si>
  <si>
    <t>　　　　　常勤の従業者の員数に換算する方法」であるため、常勤の従業者については常勤換算方法によらず、実人数で計算する。</t>
    <phoneticPr fontId="2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</si>
  <si>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4"/>
  </si>
  <si>
    <t>　　　　　手入力すること。</t>
    <phoneticPr fontId="2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</si>
  <si>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</si>
  <si>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</si>
  <si>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4"/>
  </si>
  <si>
    <t>１．サービス種別</t>
    <rPh sb="6" eb="8">
      <t>シュベツ</t>
    </rPh>
    <phoneticPr fontId="24"/>
  </si>
  <si>
    <t>サービス種別名</t>
    <rPh sb="4" eb="6">
      <t>シュベツ</t>
    </rPh>
    <rPh sb="6" eb="7">
      <t>メイ</t>
    </rPh>
    <phoneticPr fontId="24"/>
  </si>
  <si>
    <t>訪問看護（病院・診療所）</t>
    <rPh sb="0" eb="2">
      <t>ホウモン</t>
    </rPh>
    <rPh sb="2" eb="4">
      <t>カンゴ</t>
    </rPh>
    <rPh sb="5" eb="7">
      <t>ビョウイン</t>
    </rPh>
    <rPh sb="8" eb="11">
      <t>シンリョウジョ</t>
    </rPh>
    <phoneticPr fontId="24"/>
  </si>
  <si>
    <t>介護予防訪問看護（訪問看護ステーション）</t>
    <rPh sb="0" eb="2">
      <t>カイゴ</t>
    </rPh>
    <rPh sb="2" eb="4">
      <t>ヨボウ</t>
    </rPh>
    <rPh sb="4" eb="6">
      <t>ホウモン</t>
    </rPh>
    <rPh sb="6" eb="8">
      <t>カンゴ</t>
    </rPh>
    <rPh sb="9" eb="11">
      <t>ホウモン</t>
    </rPh>
    <rPh sb="11" eb="13">
      <t>カンゴ</t>
    </rPh>
    <phoneticPr fontId="24"/>
  </si>
  <si>
    <t>介護予防訪問看護（病院・診療所）</t>
    <rPh sb="0" eb="2">
      <t>カイゴ</t>
    </rPh>
    <rPh sb="2" eb="4">
      <t>ヨボウ</t>
    </rPh>
    <rPh sb="4" eb="6">
      <t>ホウモン</t>
    </rPh>
    <rPh sb="6" eb="8">
      <t>カンゴ</t>
    </rPh>
    <rPh sb="9" eb="11">
      <t>ビョウイン</t>
    </rPh>
    <rPh sb="12" eb="15">
      <t>シンリョウジョ</t>
    </rPh>
    <phoneticPr fontId="24"/>
  </si>
  <si>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24"/>
  </si>
  <si>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24"/>
  </si>
  <si>
    <t>２．職種名・資格名称</t>
    <rPh sb="2" eb="4">
      <t>ショクシュ</t>
    </rPh>
    <rPh sb="4" eb="5">
      <t>メイ</t>
    </rPh>
    <rPh sb="6" eb="8">
      <t>シカク</t>
    </rPh>
    <rPh sb="8" eb="10">
      <t>メイショウ</t>
    </rPh>
    <phoneticPr fontId="24"/>
  </si>
  <si>
    <t>ー</t>
    <phoneticPr fontId="24"/>
  </si>
  <si>
    <t>資格</t>
    <rPh sb="0" eb="2">
      <t>シカク</t>
    </rPh>
    <phoneticPr fontId="24"/>
  </si>
  <si>
    <t>ー</t>
  </si>
  <si>
    <t>【自治体の皆様へ】</t>
    <rPh sb="1" eb="4">
      <t>ジチタイ</t>
    </rPh>
    <rPh sb="5" eb="7">
      <t>ミナサマ</t>
    </rPh>
    <phoneticPr fontId="24"/>
  </si>
  <si>
    <t>※ INDIRECT関数使用のため、以下のとおりセルに「名前の定義」をしています。</t>
    <rPh sb="10" eb="12">
      <t>カンスウ</t>
    </rPh>
    <rPh sb="12" eb="14">
      <t>シヨウ</t>
    </rPh>
    <rPh sb="18" eb="20">
      <t>イカ</t>
    </rPh>
    <rPh sb="28" eb="30">
      <t>ナマエ</t>
    </rPh>
    <rPh sb="31" eb="33">
      <t>テイギ</t>
    </rPh>
    <phoneticPr fontId="24"/>
  </si>
  <si>
    <t>　15行目・・・「職種」</t>
    <rPh sb="3" eb="5">
      <t>ギョウメ</t>
    </rPh>
    <rPh sb="9" eb="11">
      <t>ショクシュ</t>
    </rPh>
    <phoneticPr fontId="24"/>
  </si>
  <si>
    <t>　C列・・・「管理者」</t>
    <rPh sb="2" eb="3">
      <t>レツ</t>
    </rPh>
    <rPh sb="7" eb="10">
      <t>カンリシャ</t>
    </rPh>
    <phoneticPr fontId="24"/>
  </si>
  <si>
    <t>　D列・・・「看護職員」</t>
    <rPh sb="2" eb="3">
      <t>レツ</t>
    </rPh>
    <rPh sb="7" eb="9">
      <t>カンゴ</t>
    </rPh>
    <rPh sb="9" eb="11">
      <t>ショクイン</t>
    </rPh>
    <phoneticPr fontId="24"/>
  </si>
  <si>
    <t>　E列・・・「理学療法士」</t>
    <rPh sb="2" eb="3">
      <t>レツ</t>
    </rPh>
    <rPh sb="7" eb="9">
      <t>リガク</t>
    </rPh>
    <rPh sb="9" eb="12">
      <t>リョウホウシ</t>
    </rPh>
    <phoneticPr fontId="24"/>
  </si>
  <si>
    <t>　F列・・・「作業療法士」</t>
    <rPh sb="2" eb="3">
      <t>レツ</t>
    </rPh>
    <rPh sb="7" eb="9">
      <t>サギョウ</t>
    </rPh>
    <rPh sb="9" eb="12">
      <t>リョウホウシ</t>
    </rPh>
    <phoneticPr fontId="24"/>
  </si>
  <si>
    <t>　G列・・・「言語聴覚士」</t>
    <rPh sb="2" eb="3">
      <t>レツ</t>
    </rPh>
    <rPh sb="7" eb="9">
      <t>ゲンゴ</t>
    </rPh>
    <rPh sb="9" eb="12">
      <t>チョウカクシ</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</si>
  <si>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</si>
  <si>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行が足りない場合は、適宜追加してください。</t>
    <rPh sb="1" eb="2">
      <t>ギョウ</t>
    </rPh>
    <rPh sb="3" eb="4">
      <t>タ</t>
    </rPh>
    <rPh sb="7" eb="9">
      <t>バアイ</t>
    </rPh>
    <rPh sb="11" eb="13">
      <t>テキギ</t>
    </rPh>
    <rPh sb="13" eb="15">
      <t>ツイカ</t>
    </rPh>
    <phoneticPr fontId="2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</si>
  <si>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</si>
  <si>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</si>
  <si>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　・「数式」タブ　⇒　「名前の定義」を選択</t>
    <rPh sb="3" eb="5">
      <t>スウシキ</t>
    </rPh>
    <rPh sb="12" eb="14">
      <t>ナマエ</t>
    </rPh>
    <rPh sb="15" eb="17">
      <t>テイギ</t>
    </rPh>
    <rPh sb="19" eb="21">
      <t>センタク</t>
    </rPh>
    <phoneticPr fontId="24"/>
  </si>
  <si>
    <t>　・「名前」に職種名を入力</t>
    <rPh sb="3" eb="5">
      <t>ナマエ</t>
    </rPh>
    <rPh sb="7" eb="9">
      <t>ショクシュ</t>
    </rPh>
    <rPh sb="9" eb="10">
      <t>メイ</t>
    </rPh>
    <rPh sb="11" eb="13">
      <t>ニュウリョク</t>
    </rPh>
    <phoneticPr fontId="2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</si>
  <si>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</si>
  <si>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</si>
  <si>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 xml:space="preserve">  会計に関する記録（指定訪問看護の提供に係る保険給付の請求に関するものに限る）及び利用者に対する指定訪問看護の提供に関する記録をその完結の日から５年間保存している。なお、「その完結の日」とは、個々の利用者につき、契約終了により一連のサービスが終了した日を指すものです。</t>
    <rPh sb="2" eb="4">
      <t>カイケイ</t>
    </rPh>
    <rPh sb="5" eb="6">
      <t>カン</t>
    </rPh>
    <rPh sb="8" eb="10">
      <t>キロク</t>
    </rPh>
    <rPh sb="11" eb="13">
      <t>シテイ</t>
    </rPh>
    <rPh sb="13" eb="15">
      <t>ホウモン</t>
    </rPh>
    <rPh sb="15" eb="17">
      <t>カンゴ</t>
    </rPh>
    <rPh sb="21" eb="22">
      <t>カカ</t>
    </rPh>
    <rPh sb="23" eb="25">
      <t>ホケン</t>
    </rPh>
    <rPh sb="25" eb="27">
      <t>キュウフ</t>
    </rPh>
    <rPh sb="28" eb="30">
      <t>セイキュウ</t>
    </rPh>
    <rPh sb="37" eb="38">
      <t>カギ</t>
    </rPh>
    <rPh sb="40" eb="41">
      <t>オヨ</t>
    </rPh>
    <rPh sb="51" eb="53">
      <t>ホウモン</t>
    </rPh>
    <rPh sb="53" eb="55">
      <t>カンゴ</t>
    </rPh>
    <rPh sb="59" eb="60">
      <t>カン</t>
    </rPh>
    <phoneticPr fontId="4"/>
  </si>
  <si>
    <t>　以下のいずれかに該当する利用者に対し、指定訪問看護を行った場合は、所定単位数の100分の90に相当する単位数を算定している。
①指定訪問看護事業所の所在する建物と同一の敷地内、隣接する敷地内の建物若しくは同一の建物に居住している（ただし、１月当たりの利用者数が50人未満の建物に限る）
②指定訪問看護事業所における１月当たりの利用者が同一の建物（①に該当する建物を除く。）に20人以上居住している。</t>
    <rPh sb="22" eb="24">
      <t>ホウモン</t>
    </rPh>
    <rPh sb="24" eb="26">
      <t>カンゴ</t>
    </rPh>
    <rPh sb="70" eb="72">
      <t>カンゴ</t>
    </rPh>
    <rPh sb="150" eb="152">
      <t>カンゴ</t>
    </rPh>
    <phoneticPr fontId="4"/>
  </si>
  <si>
    <t>　専門管理加算を算定する月に、緩和ケア、褥瘡ケア若しくは人工肛門ケア及び人工膀胱ケアに係る専門の研修を受けた看護師が１回以上指定訪問看護を実施している。</t>
    <rPh sb="15" eb="17">
      <t>カンワジッシカンケイカクテキカンリオコナ</t>
    </rPh>
    <phoneticPr fontId="4"/>
  </si>
  <si>
    <t>ア</t>
    <phoneticPr fontId="4"/>
  </si>
  <si>
    <t>イ</t>
    <rPh sb="0" eb="1">
      <t>イカガイトウ</t>
    </rPh>
    <phoneticPr fontId="4"/>
  </si>
  <si>
    <t>ウ</t>
    <phoneticPr fontId="4"/>
  </si>
  <si>
    <r>
      <t>　看護師等の総数のうち、勤続年数７年以上の者の占める割合が100分の30以上である。また、当該割合については、次の①又は②により算出をしている。
①　前年度（３月を除く。）の１月当たりの実績の平均について、
　常勤換算方法により算出した数を用いて算出している。
②　①において、前年度の実績が６月に満たない事業所（新たに事業を開始し、
　又は再開した事業所を含む。）については、届出日の属する月の前３月において、
　常勤換算方法により算出した平均を用いて算出している。
　　また、届出後も直近３月間の職員の割合につき、毎月記録し、継続的に
　所定の割合を維持している。
　※</t>
    </r>
    <r>
      <rPr>
        <u/>
        <sz val="10"/>
        <color theme="1"/>
        <rFont val="ＭＳ 明朝"/>
        <family val="1"/>
        <charset val="128"/>
      </rPr>
      <t>所定割合を下回った場合は、直ちに加算を取り下げてください。</t>
    </r>
    <rPh sb="32" eb="33">
      <t>フン</t>
    </rPh>
    <rPh sb="36" eb="38">
      <t>イジョウ</t>
    </rPh>
    <rPh sb="55" eb="56">
      <t>ツギ</t>
    </rPh>
    <rPh sb="58" eb="59">
      <t>マタ</t>
    </rPh>
    <rPh sb="64" eb="66">
      <t>サンシュツ</t>
    </rPh>
    <rPh sb="190" eb="192">
      <t>トドケデ</t>
    </rPh>
    <rPh sb="192" eb="193">
      <t>ビ</t>
    </rPh>
    <rPh sb="194" eb="195">
      <t>ゾク</t>
    </rPh>
    <rPh sb="197" eb="198">
      <t>ツキ</t>
    </rPh>
    <rPh sb="199" eb="200">
      <t>ゼン</t>
    </rPh>
    <rPh sb="201" eb="202">
      <t>ゲツ</t>
    </rPh>
    <rPh sb="209" eb="211">
      <t>ジョウキン</t>
    </rPh>
    <rPh sb="211" eb="213">
      <t>カンサン</t>
    </rPh>
    <rPh sb="213" eb="215">
      <t>ホウホウ</t>
    </rPh>
    <rPh sb="218" eb="220">
      <t>サンシュツ</t>
    </rPh>
    <rPh sb="222" eb="224">
      <t>ヘイキン</t>
    </rPh>
    <rPh sb="225" eb="226">
      <t>モチ</t>
    </rPh>
    <rPh sb="228" eb="230">
      <t>サンシュツ</t>
    </rPh>
    <rPh sb="241" eb="242">
      <t>トド</t>
    </rPh>
    <rPh sb="242" eb="243">
      <t>デ</t>
    </rPh>
    <rPh sb="243" eb="244">
      <t>ゴ</t>
    </rPh>
    <rPh sb="245" eb="247">
      <t>チョッキン</t>
    </rPh>
    <rPh sb="248" eb="250">
      <t>ツキカン</t>
    </rPh>
    <rPh sb="251" eb="253">
      <t>ショクイン</t>
    </rPh>
    <rPh sb="254" eb="256">
      <t>ワリアイ</t>
    </rPh>
    <rPh sb="260" eb="262">
      <t>マイツキ</t>
    </rPh>
    <rPh sb="262" eb="264">
      <t>キロク</t>
    </rPh>
    <rPh sb="266" eb="269">
      <t>ケイゾクテキ</t>
    </rPh>
    <rPh sb="272" eb="274">
      <t>ショテイ</t>
    </rPh>
    <rPh sb="275" eb="277">
      <t>ワリアイ</t>
    </rPh>
    <rPh sb="278" eb="280">
      <t>イジ</t>
    </rPh>
    <rPh sb="289" eb="291">
      <t>ショテイ</t>
    </rPh>
    <rPh sb="291" eb="293">
      <t>ワリアイ</t>
    </rPh>
    <rPh sb="294" eb="296">
      <t>シタマワ</t>
    </rPh>
    <rPh sb="298" eb="300">
      <t>バアイ</t>
    </rPh>
    <rPh sb="302" eb="303">
      <t>タダ</t>
    </rPh>
    <rPh sb="305" eb="307">
      <t>カサン</t>
    </rPh>
    <rPh sb="308" eb="309">
      <t>ト</t>
    </rPh>
    <rPh sb="310" eb="311">
      <t>サ</t>
    </rPh>
    <phoneticPr fontId="4"/>
  </si>
  <si>
    <r>
      <t>　看護師等の総数のうち、勤続年数３年以上の者の占める割合が100分の30以上である。また、当該割合については、次の①又は②により算出をしている。
①　前年度（３月を除く。）の１月当たりの実績の平均について、
　常勤換算方法により算出した数を用いて算出している。
②　①において、前年度の実績が６月に満たない事業所（新たに事業を開始し、
　又は再開した事業所を含む。）については、届出日の属する月の前３月において、
　常勤換算方法により算出した平均を用いて算出している。
　　また、届出後も直近３月間の職員の割合につき、毎月記録し、継続的に
　所定の割合を維持している。
　</t>
    </r>
    <r>
      <rPr>
        <u/>
        <sz val="10"/>
        <color theme="1"/>
        <rFont val="ＭＳ 明朝"/>
        <family val="1"/>
        <charset val="128"/>
      </rPr>
      <t>※所定割合を下回った場合は、直ちに加算を取り下げてください。</t>
    </r>
    <rPh sb="32" eb="33">
      <t>フン</t>
    </rPh>
    <rPh sb="36" eb="38">
      <t>イジョウ</t>
    </rPh>
    <rPh sb="55" eb="56">
      <t>ツギ</t>
    </rPh>
    <rPh sb="58" eb="59">
      <t>マタ</t>
    </rPh>
    <rPh sb="64" eb="66">
      <t>サンシュツ</t>
    </rPh>
    <rPh sb="190" eb="192">
      <t>トドケデ</t>
    </rPh>
    <rPh sb="192" eb="193">
      <t>ビ</t>
    </rPh>
    <rPh sb="194" eb="195">
      <t>ゾク</t>
    </rPh>
    <rPh sb="197" eb="198">
      <t>ツキ</t>
    </rPh>
    <rPh sb="199" eb="200">
      <t>ゼン</t>
    </rPh>
    <rPh sb="201" eb="202">
      <t>ゲツ</t>
    </rPh>
    <rPh sb="209" eb="211">
      <t>ジョウキン</t>
    </rPh>
    <rPh sb="211" eb="213">
      <t>カンサン</t>
    </rPh>
    <rPh sb="213" eb="215">
      <t>ホウホウ</t>
    </rPh>
    <rPh sb="218" eb="220">
      <t>サンシュツ</t>
    </rPh>
    <rPh sb="222" eb="224">
      <t>ヘイキン</t>
    </rPh>
    <rPh sb="225" eb="226">
      <t>モチ</t>
    </rPh>
    <rPh sb="228" eb="230">
      <t>サンシュツ</t>
    </rPh>
    <rPh sb="241" eb="242">
      <t>トド</t>
    </rPh>
    <rPh sb="242" eb="243">
      <t>デ</t>
    </rPh>
    <rPh sb="243" eb="244">
      <t>ゴ</t>
    </rPh>
    <rPh sb="245" eb="247">
      <t>チョッキン</t>
    </rPh>
    <rPh sb="248" eb="250">
      <t>ツキカン</t>
    </rPh>
    <rPh sb="251" eb="253">
      <t>ショクイン</t>
    </rPh>
    <rPh sb="254" eb="256">
      <t>ワリアイ</t>
    </rPh>
    <rPh sb="260" eb="262">
      <t>マイツキ</t>
    </rPh>
    <rPh sb="262" eb="264">
      <t>キロク</t>
    </rPh>
    <rPh sb="266" eb="269">
      <t>ケイゾクテキ</t>
    </rPh>
    <rPh sb="272" eb="274">
      <t>ショテイ</t>
    </rPh>
    <rPh sb="275" eb="277">
      <t>ワリアイ</t>
    </rPh>
    <rPh sb="278" eb="280">
      <t>イジ</t>
    </rPh>
    <rPh sb="289" eb="290">
      <t>トコロ</t>
    </rPh>
    <rPh sb="291" eb="293">
      <t>ワリアイ</t>
    </rPh>
    <rPh sb="294" eb="296">
      <t>シタマワ</t>
    </rPh>
    <rPh sb="298" eb="300">
      <t>バアイ</t>
    </rPh>
    <rPh sb="302" eb="303">
      <t>タダ</t>
    </rPh>
    <rPh sb="305" eb="307">
      <t>カサン</t>
    </rPh>
    <rPh sb="308" eb="309">
      <t>ト</t>
    </rPh>
    <rPh sb="310" eb="311">
      <t>サ</t>
    </rPh>
    <phoneticPr fontId="4"/>
  </si>
  <si>
    <t xml:space="preserve">　厚生労働大臣が定める基準※に適合しているものとして届出を行った指定訪問看護事業所の緩和ケア、褥瘡ケア若しくは人工肛門ケア及び人工膀胱ケアに係る専門の研修を受けた看護師又は保健師助産師看護師法（昭和23年法律第203号）第37条の２第２項第５号に規定する指定研修機関において行われる研修を修了した看護師が、計画的な管理を行った場合に算定している。（イに該当する場合は加算イ、ロに該当する場合は加算ロを算定している。）
※　厚生労働大臣が定める基準
次のいずれかに該当するものであること。
　イ 緩和ケア、褥瘡ケア又は人工肛門ケア及び人工膀胱ケアに係る専門の研修を受
     けた看護師が配置されていること。
　ロ 保健師助産師看護師法（昭和23年法律第203号）第37条の２第２項第５号に規
     定する指定研修機関において、同項第１号に規定する特定行為のうち訪問看護
     において専門の管理を必要とするものに係る研修を修了した看護師が配置され
     ていること。
</t>
    <rPh sb="180" eb="182">
      <t>バアイ</t>
    </rPh>
    <rPh sb="183" eb="185">
      <t>カサン</t>
    </rPh>
    <rPh sb="189" eb="191">
      <t>ガイトウ</t>
    </rPh>
    <rPh sb="193" eb="195">
      <t>バアイ</t>
    </rPh>
    <rPh sb="196" eb="198">
      <t>カサン</t>
    </rPh>
    <phoneticPr fontId="4"/>
  </si>
  <si>
    <t>　特別な管理を必要とする利用者（※）に対して、指定訪問看護の実施に関する計画的な管理を行った場合に算定している。（イに該当する状態にある者に対して指定訪問看護を行う場合は加算（Ⅰ）、ロからホまでに該当する状態にある者に対して指定訪問看護を行う場合は加算（Ⅱ）を算定している。）
※特別な管理を必要とする利用者（平成27年厚生労働省告示第94号 第６号）
　イ　医科診療報酬点数表に掲げる在宅麻薬等注射指導管理、在宅腫瘍化学療法注射指導管理、在宅強心剤持続投与指導管理若しくは在宅気管切開患者指導管理を受けている状態又は気管カニューレ若しくは留置カテーテルを使用している状態
　ロ　医科診療報酬点数表に掲げる在宅自己腹膜灌流指導管理、在宅血液透析指導　　管理、在宅酸素療法指導管理、在宅中心静脈栄養法指導管理、在宅成分栄養経管栄養法指導管理、在宅自己導尿指導管理、在宅持続陽圧呼吸療法指導管理、在宅自己疼痛管理指導管理又は在宅肺高血圧症患者指導管理を受けている状態
　ハ　人工肛門又は人工膀胱を設置している状態
　ニ　真皮を越える褥瘡の状態
　ホ　点滴注射を週３日以上行う必要があると認められる状態</t>
    <rPh sb="156" eb="158">
      <t>ヘイセイ</t>
    </rPh>
    <rPh sb="160" eb="161">
      <t>ネン</t>
    </rPh>
    <rPh sb="161" eb="163">
      <t>コウセイ</t>
    </rPh>
    <rPh sb="163" eb="166">
      <t>ロウドウショウ</t>
    </rPh>
    <rPh sb="166" eb="168">
      <t>コクジ</t>
    </rPh>
    <rPh sb="172" eb="173">
      <t>ダイ</t>
    </rPh>
    <rPh sb="174" eb="175">
      <t>ゴウ</t>
    </rPh>
    <rPh sb="245" eb="246">
      <t>シ</t>
    </rPh>
    <rPh sb="440" eb="442">
      <t>ジンコウ</t>
    </rPh>
    <rPh sb="446" eb="448">
      <t>ジンコウ</t>
    </rPh>
    <phoneticPr fontId="4"/>
  </si>
  <si>
    <t>　通常の事業の実施地域以外の地域の居宅において、指定訪問看護を行う場合の交通費の支払いを利用者から受けるにあたっては、あらかじめ利用者又はその家族に対して、その内容及び費用について説明を行い、利用者の同意を得ている。</t>
    <rPh sb="28" eb="30">
      <t>カンゴ</t>
    </rPh>
    <phoneticPr fontId="4"/>
  </si>
  <si>
    <t>　鍵付書庫等、指定訪問看護の事業の提供に必要な設備及び備品を備えている。</t>
    <rPh sb="11" eb="13">
      <t>カンゴ</t>
    </rPh>
    <phoneticPr fontId="4"/>
  </si>
  <si>
    <t>　事業所において感染症が発生し、又はまん延しないように、次に掲げる措置を講じなければなりません。次に掲げる各措置は、事業所に実施が求められるものですが、他のサービスの事業者のとの連携等により行うことも差し支えありません。</t>
    <phoneticPr fontId="4"/>
  </si>
  <si>
    <t>④</t>
    <phoneticPr fontId="4"/>
  </si>
  <si>
    <t>④</t>
    <phoneticPr fontId="4"/>
  </si>
  <si>
    <t>③</t>
    <phoneticPr fontId="4"/>
  </si>
  <si>
    <t>事業所において、看護師等に対し、感染症の予防及びまん延の防止のための研修及び訓練を定期的（年１回以上）に実施している。</t>
    <rPh sb="8" eb="11">
      <t>カンゴシ</t>
    </rPh>
    <rPh sb="45" eb="46">
      <t>ネン</t>
    </rPh>
    <rPh sb="47" eb="48">
      <t>カイ</t>
    </rPh>
    <rPh sb="48" eb="50">
      <t>イジョウ</t>
    </rPh>
    <phoneticPr fontId="4"/>
  </si>
  <si>
    <t>　重要事項をウェブサイトに（法人のホームページ等又は介護サービス情報公表システム）掲載している。</t>
    <rPh sb="1" eb="3">
      <t>ジュウヨウ</t>
    </rPh>
    <phoneticPr fontId="4"/>
  </si>
  <si>
    <t>　事業者として、横須賀市外にも指定介護事業所等がある。
　「ある」場合　→　問２以下の回答は不要です。「－」にしてください。
　「ない」場合　→　問２以下も記入してください。</t>
    <phoneticPr fontId="4"/>
  </si>
  <si>
    <t>　業務管理体制を整備し、監督権者（横須賀市長）に届け出ている。</t>
    <phoneticPr fontId="4"/>
  </si>
  <si>
    <t>　業務管理体制の整備に関し、届け出た事項に変更があったときは、遅滞なく、監督権者（横須賀市長）に変更を届け出ている。</t>
    <phoneticPr fontId="4"/>
  </si>
  <si>
    <t>　法令遵守責任者を定めている。</t>
    <phoneticPr fontId="4"/>
  </si>
  <si>
    <r>
      <t>＜介護予防訪問看護＞
１人の利用者に対して、理学療法士、作業療法士又は言語聴覚士が１日に２回を超えて（３回以上）指定訪問看護を行った場合、その日の全ての指定訪問看護について、１回につき100分の50に相当する単位数を算定している。
　例）１人の利用者に対して１日に３回の指定訪問看護を行った場合
　　　</t>
    </r>
    <r>
      <rPr>
        <u/>
        <sz val="10"/>
        <color theme="1"/>
        <rFont val="ＭＳ 明朝"/>
        <family val="1"/>
        <charset val="128"/>
      </rPr>
      <t>１回単位数　×　（50／100）　×　３回</t>
    </r>
    <rPh sb="1" eb="3">
      <t>カイゴ</t>
    </rPh>
    <rPh sb="3" eb="5">
      <t>ヨボウ</t>
    </rPh>
    <rPh sb="5" eb="7">
      <t>ホウモン</t>
    </rPh>
    <rPh sb="7" eb="9">
      <t>カンゴ</t>
    </rPh>
    <rPh sb="52" eb="53">
      <t>カイ</t>
    </rPh>
    <rPh sb="53" eb="55">
      <t>イジョウ</t>
    </rPh>
    <rPh sb="71" eb="72">
      <t>ヒ</t>
    </rPh>
    <rPh sb="73" eb="74">
      <t>スベ</t>
    </rPh>
    <rPh sb="76" eb="78">
      <t>シテイ</t>
    </rPh>
    <rPh sb="78" eb="80">
      <t>ホウモン</t>
    </rPh>
    <rPh sb="80" eb="82">
      <t>カンゴ</t>
    </rPh>
    <rPh sb="95" eb="96">
      <t>ブン</t>
    </rPh>
    <rPh sb="117" eb="118">
      <t>レイ</t>
    </rPh>
    <rPh sb="120" eb="121">
      <t>ヒト</t>
    </rPh>
    <rPh sb="122" eb="125">
      <t>リヨウシャ</t>
    </rPh>
    <rPh sb="126" eb="127">
      <t>タイ</t>
    </rPh>
    <rPh sb="130" eb="131">
      <t>ニチ</t>
    </rPh>
    <rPh sb="133" eb="134">
      <t>カイ</t>
    </rPh>
    <rPh sb="135" eb="137">
      <t>シテイ</t>
    </rPh>
    <rPh sb="137" eb="139">
      <t>ホウモン</t>
    </rPh>
    <rPh sb="139" eb="141">
      <t>カンゴ</t>
    </rPh>
    <rPh sb="142" eb="143">
      <t>オコナ</t>
    </rPh>
    <rPh sb="145" eb="147">
      <t>バアイ</t>
    </rPh>
    <rPh sb="152" eb="153">
      <t>カイ</t>
    </rPh>
    <rPh sb="153" eb="156">
      <t>タンイスウ</t>
    </rPh>
    <rPh sb="171" eb="172">
      <t>カイ</t>
    </rPh>
    <phoneticPr fontId="4"/>
  </si>
  <si>
    <t xml:space="preserve"> 当該事業所において指定訪問看護の提供にあたる従業者の総数のうち、看護職員（常勤換算方法により算出した前月（歴月）の平均）の占める割合が100分の60以上である。</t>
    <rPh sb="1" eb="3">
      <t>トウガイ</t>
    </rPh>
    <rPh sb="3" eb="6">
      <t>ジギョウショ</t>
    </rPh>
    <rPh sb="10" eb="12">
      <t>シテイ</t>
    </rPh>
    <rPh sb="12" eb="14">
      <t>ホウモン</t>
    </rPh>
    <rPh sb="14" eb="16">
      <t>カンゴ</t>
    </rPh>
    <rPh sb="17" eb="19">
      <t>テイキョウ</t>
    </rPh>
    <rPh sb="23" eb="26">
      <t>ジュウギョウシャ</t>
    </rPh>
    <rPh sb="27" eb="29">
      <t>ソウスウ</t>
    </rPh>
    <rPh sb="33" eb="35">
      <t>カンゴ</t>
    </rPh>
    <rPh sb="35" eb="37">
      <t>ショクイン</t>
    </rPh>
    <rPh sb="38" eb="40">
      <t>ジョウキン</t>
    </rPh>
    <rPh sb="40" eb="42">
      <t>カンサン</t>
    </rPh>
    <rPh sb="42" eb="44">
      <t>ホウホウ</t>
    </rPh>
    <rPh sb="47" eb="49">
      <t>サンシュツ</t>
    </rPh>
    <rPh sb="51" eb="53">
      <t>ゼンゲツ</t>
    </rPh>
    <rPh sb="54" eb="55">
      <t>レキ</t>
    </rPh>
    <rPh sb="55" eb="56">
      <t>ゲツ</t>
    </rPh>
    <rPh sb="58" eb="60">
      <t>ヘイキン</t>
    </rPh>
    <rPh sb="62" eb="63">
      <t>シ</t>
    </rPh>
    <rPh sb="65" eb="67">
      <t>ワリアイ</t>
    </rPh>
    <rPh sb="71" eb="72">
      <t>ブン</t>
    </rPh>
    <rPh sb="75" eb="77">
      <t>イジョウ</t>
    </rPh>
    <phoneticPr fontId="4"/>
  </si>
  <si>
    <t>　指定訪問看護事業所の従業者が口腔の健康状態の評価を実施した場合、利用者の同意を得て、歯科医療機関及び介護支援専門員に当該評価結果を情報提供したときは、口腔連携強化加算として、１月に１回に限り所定単位数を加算している。</t>
    <rPh sb="5" eb="7">
      <t>カンゴ</t>
    </rPh>
    <phoneticPr fontId="4"/>
  </si>
  <si>
    <t>　指定訪問看護事業所の従業者が利用者の口腔の健康状態に係る評価を行うに当たって、診療報酬の算定方法（平成20年厚生労働省告示第59号）別表第２歯科診療報酬点数表（以下「歯科診療報酬点数表」という。）の区分番号Ｃ０００に掲げる歯科訪問診療料の算定の実績がある歯科医療機関の歯科医師又は歯科医師の指示を受けた歯科衛生士に相談できる体制を確保し、その旨を文書等で取り決めている。</t>
    <rPh sb="5" eb="7">
      <t>カンゴ</t>
    </rPh>
    <phoneticPr fontId="4"/>
  </si>
  <si>
    <t>指定訪問看護事業者が指定定期巡回・随時対応型訪問介護看護（又は指定看護小規模多機能型居宅介護）事業者の指定を併せて受け、両事業が同一の事業所において一体的に運営されている場合については、指定定期巡回・随時対応型訪問介護看護（又は指定看護小規模多機能型居宅介護）事業を行うのに必要とされている看護師等の配置基準を満たすことをもって、指定訪問看護事業を行うのに必要とされる看護師等の員数の基準を満たしているものとみなすこととされています。</t>
    <rPh sb="31" eb="33">
      <t>シテイ</t>
    </rPh>
    <rPh sb="33" eb="35">
      <t>カンゴ</t>
    </rPh>
    <rPh sb="35" eb="38">
      <t>ショウキボ</t>
    </rPh>
    <rPh sb="38" eb="42">
      <t>タキノウガタ</t>
    </rPh>
    <rPh sb="42" eb="44">
      <t>キョタク</t>
    </rPh>
    <rPh sb="44" eb="46">
      <t>カイゴ</t>
    </rPh>
    <rPh sb="114" eb="116">
      <t>シテイ</t>
    </rPh>
    <phoneticPr fontId="4"/>
  </si>
  <si>
    <t xml:space="preserve">※
</t>
    <phoneticPr fontId="4"/>
  </si>
  <si>
    <t>実績</t>
  </si>
  <si>
    <t>令和８年度　運 営 状 況 点 検 書</t>
    <rPh sb="4" eb="5">
      <t>ド</t>
    </rPh>
    <rPh sb="6" eb="7">
      <t>ウン</t>
    </rPh>
    <rPh sb="8" eb="9">
      <t>エイ</t>
    </rPh>
    <rPh sb="10" eb="11">
      <t>ジョウ</t>
    </rPh>
    <rPh sb="12" eb="13">
      <t>キョウ</t>
    </rPh>
    <rPh sb="14" eb="15">
      <t>テン</t>
    </rPh>
    <rPh sb="16" eb="17">
      <t>ケン</t>
    </rPh>
    <rPh sb="18" eb="19">
      <t>ショ</t>
    </rPh>
    <phoneticPr fontId="4"/>
  </si>
  <si>
    <t>◎勤務形態一覧表（令和８年６月分）を添付してください。</t>
    <rPh sb="1" eb="3">
      <t>キンム</t>
    </rPh>
    <rPh sb="3" eb="5">
      <t>ケイタイ</t>
    </rPh>
    <rPh sb="5" eb="7">
      <t>イチラン</t>
    </rPh>
    <rPh sb="7" eb="8">
      <t>ヒョウ</t>
    </rPh>
    <rPh sb="14" eb="15">
      <t>ガツ</t>
    </rPh>
    <rPh sb="15" eb="16">
      <t>ブン</t>
    </rPh>
    <rPh sb="18" eb="20">
      <t>テンプ</t>
    </rPh>
    <phoneticPr fontId="4"/>
  </si>
  <si>
    <t>・勤務形態一覧表（令和８年６月分）</t>
    <rPh sb="1" eb="3">
      <t>キンム</t>
    </rPh>
    <rPh sb="3" eb="5">
      <t>ケイタイ</t>
    </rPh>
    <rPh sb="5" eb="7">
      <t>イチラン</t>
    </rPh>
    <rPh sb="7" eb="8">
      <t>ヒョウ</t>
    </rPh>
    <rPh sb="14" eb="15">
      <t>ガツ</t>
    </rPh>
    <rPh sb="15" eb="16">
      <t>ブン</t>
    </rPh>
    <phoneticPr fontId="4"/>
  </si>
  <si>
    <t>（１４）　介護職員等処遇改善加算</t>
    <phoneticPr fontId="4"/>
  </si>
  <si>
    <t>　職員の賃金改善について、賃金改善に要する費用の見込額が介護職員等処遇改善加算の算定見込額以上となる賃金改善に関する計画を策定し、当該計画に基づき適切な措置を講じている。</t>
    <phoneticPr fontId="4"/>
  </si>
  <si>
    <t>　問１の計画、計画の実施期間及び実施方法その他の当該事業所の職員の処遇改善の計画等を記載した介護職員等処遇改善計画書を作成し、全ての職員に周知し、横須賀市に届出ている。</t>
    <phoneticPr fontId="4"/>
  </si>
  <si>
    <t>介護職員等処遇改善加算の算定額に相当する賃金改善を実施している。
※経営の悪化等により事業の継続が困難な場合、当該事業の継続を図るために当該事業所の職員の賃金水準（本加算による賃金改善分を除く。）を見直すことはやむを得ないが、その内容について横須賀市に届け出てください。</t>
    <phoneticPr fontId="4"/>
  </si>
  <si>
    <t>　事業年度ごとに職員の処遇改善に関する実績を横須賀市に報告している。</t>
    <phoneticPr fontId="4"/>
  </si>
  <si>
    <t xml:space="preserve"> 算定日が属する月の前12月間において、労働基準法、労働者災害補償保険法、最低賃金法、労働安全衛生法、雇用保険法その他の労働に関する法令に違反していない（罰金以上の刑に処せられていない。）。</t>
    <phoneticPr fontId="4"/>
  </si>
  <si>
    <t xml:space="preserve"> 労働保険料の納付を適正に行っている。</t>
    <phoneticPr fontId="4"/>
  </si>
  <si>
    <t>　問２の届出に係る計画の期間中に実施する職員の処遇改善の内容（賃金改善に関するものを除く。）及び職員の処遇改善に要する費用の見込額を全ての職員に周知している。</t>
    <phoneticPr fontId="4"/>
  </si>
  <si>
    <t>次に掲げる基準のいずれかに適合している。</t>
    <phoneticPr fontId="4"/>
  </si>
  <si>
    <t>①ケアプランデータ連携システムを利用している。</t>
    <phoneticPr fontId="4"/>
  </si>
  <si>
    <t>②連携推進法人に所属している。</t>
    <phoneticPr fontId="4"/>
  </si>
  <si>
    <t>（１５）　准看護師等による訪問</t>
    <phoneticPr fontId="4"/>
  </si>
  <si>
    <t>（１６）　理学療法士等により訪問看護を行う場合の減算</t>
    <phoneticPr fontId="4"/>
  </si>
  <si>
    <t>（１７）　理学療法士等が提供する介護予防訪問看護の利用が12月を超えて行う場合の減算</t>
    <phoneticPr fontId="4"/>
  </si>
  <si>
    <t>（１８）　集合住宅に居住する利用者に対する取扱い</t>
    <phoneticPr fontId="4"/>
  </si>
  <si>
    <t>　問１から問８まで全て、又は、問９のどちらかの要件を満たしている。</t>
    <phoneticPr fontId="4"/>
  </si>
  <si>
    <t>管理者</t>
    <phoneticPr fontId="4"/>
  </si>
  <si>
    <t>看護職員</t>
    <phoneticPr fontId="4"/>
  </si>
  <si>
    <t>次に掲げる基準に適合している
①職員の任用の際における職責又は職務内容等の要件（当該事業所の職員の賃金に関
　するものを含む。）を定めている。
②①の要件について書面をもって作成し、全ての職員に周知している。
③職員の資質の向上の支援に関する計画を策定し、当該計画に係る研修の実施又は研
　修の機会を確保している。
④③の要件について全ての職員に周知している。</t>
    <phoneticPr fontId="4"/>
  </si>
  <si>
    <t>（３８）　その他</t>
    <rPh sb="7" eb="8">
      <t>タ</t>
    </rPh>
    <phoneticPr fontId="4"/>
  </si>
  <si>
    <t>　変更届の提出が必要な事項を把握している。</t>
    <phoneticPr fontId="4"/>
  </si>
  <si>
    <t>　変更届の提出が必要な事項に変更が生じた際には、遅滞なく変更届を提出している。</t>
    <phoneticPr fontId="4"/>
  </si>
  <si>
    <t>　加算届の提出が必要な加算等を把握している。</t>
    <phoneticPr fontId="4"/>
  </si>
  <si>
    <t>　加算届の提出が必要な加算を新たに算定する場合や、区分を変更する場合等には、遅滞なく加算届を提出している。</t>
    <phoneticPr fontId="4"/>
  </si>
  <si>
    <t>　加算算定の要件を満たさなくなった場合には、速やかに加算の取下げを届出ている。（加算届の提出を要しない加算等を除く。）</t>
    <phoneticPr fontId="4"/>
  </si>
  <si>
    <t>　変更届や加算届の提出等において、電子申請・届出システムを利用している。
※原則として、電子申請・届出システムの利用となります。利用していない事業所
　においては、速やかに電子申請・届出システムの利用を開始してください。
※横須賀市ホームページ「介護保険事業者の指定申請等における電子申請について」
　https://www.city.yokosuka.kanagawa.jp/2615/kaigo-osirase/denshi.html
　を参照してください。</t>
    <phoneticPr fontId="4"/>
  </si>
  <si>
    <t>　介護情報サービスかながわにメールアドレスを登録している。また、登録しているメールアドレスを把握している。</t>
    <phoneticPr fontId="4"/>
  </si>
  <si>
    <t>　集団指導講習会の資料及び動画を確認し、視聴報告をしている。</t>
    <phoneticPr fontId="4"/>
  </si>
  <si>
    <t>　災害時情報共有システムを使用したことがある。</t>
    <phoneticPr fontId="4"/>
  </si>
  <si>
    <t>　災害時情報共有システムに登録しているメールアドレスを把握している。また、必要に応じて変更をしている。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</si>
</sst>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人&quot;"/>
    <numFmt numFmtId="179" formatCode="#,##0.##"/>
    <numFmt numFmtId="180" formatCode="#,##0.0;[Red]\-#,##0.0"/>
    <numFmt numFmtId="181" formatCode="#,##0.0&quot;人&quot;"/>
  </numFmts>
  <fonts count="71"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2"/>
      <name val="ＭＳ 明朝"/>
      <family val="1"/>
      <charset val="128"/>
    </font>
    <font>
      <sz val="6"/>
      <name val="ＭＳ 明朝"/>
      <family val="1"/>
      <charset val="128"/>
    </font>
    <font>
      <sz val="12"/>
      <name val="ＭＳ Ｐゴシック"/>
      <family val="3"/>
      <charset val="128"/>
    </font>
    <font>
      <b/>
      <sz val="11"/>
      <color indexed="9"/>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2"/>
      <color theme="1"/>
      <name val="ＭＳ 明朝"/>
      <family val="1"/>
      <charset val="128"/>
    </font>
    <font>
      <sz val="10"/>
      <color theme="1"/>
      <name val="ＭＳ ゴシック"/>
      <family val="3"/>
      <charset val="128"/>
    </font>
    <font>
      <b/>
      <sz val="14"/>
      <color theme="1"/>
      <name val="ＭＳ ゴシック"/>
      <family val="3"/>
      <charset val="128"/>
    </font>
    <font>
      <b/>
      <sz val="11"/>
      <color theme="1"/>
      <name val="ＭＳ Ｐゴシック"/>
      <family val="3"/>
      <charset val="128"/>
    </font>
    <font>
      <sz val="10"/>
      <color theme="1"/>
      <name val="ＭＳ 明朝"/>
      <family val="1"/>
      <charset val="128"/>
    </font>
    <font>
      <sz val="10"/>
      <color theme="1"/>
      <name val="ＭＳ Ｐゴシック"/>
      <family val="3"/>
      <charset val="128"/>
    </font>
    <font>
      <sz val="20"/>
      <color theme="1"/>
      <name val="ＭＳ ゴシック"/>
      <family val="3"/>
      <charset val="128"/>
    </font>
    <font>
      <b/>
      <sz val="20"/>
      <color theme="1"/>
      <name val="ＭＳ ゴシック"/>
      <family val="3"/>
      <charset val="128"/>
    </font>
    <font>
      <u/>
      <sz val="10"/>
      <color theme="1"/>
      <name val="ＭＳ 明朝"/>
      <family val="1"/>
      <charset val="128"/>
    </font>
    <font>
      <sz val="10.5"/>
      <color theme="1"/>
      <name val="ＭＳ 明朝"/>
      <family val="1"/>
      <charset val="128"/>
    </font>
    <font>
      <sz val="10"/>
      <color theme="1"/>
      <name val="ＭＳ Ｐ明朝"/>
      <family val="1"/>
      <charset val="128"/>
    </font>
    <font>
      <sz val="9"/>
      <color theme="1"/>
      <name val="ＭＳ 明朝"/>
      <family val="1"/>
      <charset val="128"/>
    </font>
    <font>
      <sz val="10.5"/>
      <color theme="1"/>
      <name val="ＭＳ Ｐゴシック"/>
      <family val="3"/>
      <charset val="128"/>
    </font>
    <font>
      <strike/>
      <sz val="10"/>
      <color theme="1"/>
      <name val="ＭＳ 明朝"/>
      <family val="1"/>
      <charset val="128"/>
    </font>
    <font>
      <b/>
      <sz val="10"/>
      <color theme="1"/>
      <name val="ＭＳ ゴシック"/>
      <family val="3"/>
      <charset val="128"/>
    </font>
    <font>
      <sz val="11"/>
      <color theme="1"/>
      <name val="ＭＳ Ｐ明朝"/>
      <family val="1"/>
      <charset val="128"/>
    </font>
    <font>
      <sz val="11"/>
      <color theme="1"/>
      <name val="ＭＳ Ｐゴシック"/>
      <family val="3"/>
      <charset val="128"/>
    </font>
    <font>
      <b/>
      <sz val="16"/>
      <color theme="1"/>
      <name val="HG丸ｺﾞｼｯｸM-PRO"/>
      <family val="3"/>
      <charset val="128"/>
    </font>
    <font>
      <sz val="14"/>
      <color theme="1"/>
      <name val="ＭＳ Ｐゴシック"/>
      <family val="3"/>
      <charset val="128"/>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24"/>
      <color theme="1"/>
      <name val="ＭＳ ゴシック"/>
      <family val="3"/>
      <charset val="128"/>
    </font>
    <font>
      <b/>
      <sz val="16"/>
      <color theme="1"/>
      <name val="ＭＳ Ｐゴシック"/>
      <family val="3"/>
      <charset val="128"/>
    </font>
    <font>
      <sz val="12"/>
      <color theme="1"/>
      <name val="ＭＳ ゴシック"/>
      <family val="3"/>
      <charset val="128"/>
    </font>
    <font>
      <sz val="11"/>
      <color theme="1"/>
      <name val="ＭＳ ゴシック"/>
      <family val="3"/>
      <charset val="128"/>
    </font>
    <font>
      <b/>
      <sz val="12"/>
      <color theme="1"/>
      <name val="ＭＳ ゴシック"/>
      <family val="3"/>
      <charset val="128"/>
    </font>
    <font>
      <sz val="14"/>
      <color theme="1"/>
      <name val="ＭＳ ゴシック"/>
      <family val="3"/>
      <charset val="128"/>
    </font>
    <font>
      <sz val="12"/>
      <color theme="1"/>
      <name val="ＭＳ Ｐゴシック"/>
      <family val="3"/>
      <charset val="128"/>
    </font>
    <font>
      <sz val="9"/>
      <color theme="1"/>
      <name val="ＭＳ ゴシック"/>
      <family val="3"/>
      <charset val="128"/>
    </font>
    <font>
      <sz val="10.5"/>
      <color theme="1"/>
      <name val="ＭＳ ゴシック"/>
      <family val="3"/>
      <charset val="128"/>
    </font>
    <font>
      <sz val="9"/>
      <color theme="1"/>
      <name val="ＭＳ Ｐゴシック"/>
      <family val="3"/>
      <charset val="128"/>
    </font>
    <font>
      <sz val="8"/>
      <color theme="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top/>
      <bottom/>
      <diagonal/>
    </border>
    <border>
      <left style="double">
        <color indexed="64"/>
      </left>
      <right/>
      <top/>
      <bottom/>
      <diagonal/>
    </border>
    <border>
      <left/>
      <right style="double">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bottom style="thin">
        <color indexed="64"/>
      </bottom>
      <diagonal/>
    </border>
    <border>
      <left/>
      <right/>
      <top style="dashed">
        <color indexed="64"/>
      </top>
      <bottom/>
      <diagonal/>
    </border>
    <border>
      <left/>
      <right/>
      <top/>
      <bottom style="dashed">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dotted">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ashed">
        <color indexed="64"/>
      </top>
      <bottom style="thin">
        <color indexed="64"/>
      </bottom>
      <diagonal/>
    </border>
    <border>
      <left style="dashed">
        <color indexed="64"/>
      </left>
      <right/>
      <top/>
      <bottom style="thin">
        <color indexed="64"/>
      </bottom>
      <diagonal/>
    </border>
    <border>
      <left style="dashed">
        <color indexed="64"/>
      </left>
      <right/>
      <top/>
      <bottom/>
      <diagonal/>
    </border>
    <border>
      <left/>
      <right style="dashed">
        <color indexed="64"/>
      </right>
      <top/>
      <bottom style="thin">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right/>
      <top style="thin">
        <color indexed="64"/>
      </top>
      <bottom style="dashed">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6">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6" fillId="20" borderId="1" applyNumberFormat="0" applyAlignment="0" applyProtection="0">
      <alignment vertical="center"/>
    </xf>
    <xf numFmtId="0" fontId="12" fillId="21" borderId="0" applyNumberFormat="0" applyBorder="0" applyAlignment="0" applyProtection="0">
      <alignment vertical="center"/>
    </xf>
    <xf numFmtId="0" fontId="3"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8"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5" fillId="0" borderId="0" applyBorder="0"/>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559">
    <xf numFmtId="0" fontId="0" fillId="0" borderId="0" xfId="0">
      <alignment vertical="center"/>
    </xf>
    <xf numFmtId="0" fontId="25" fillId="0" borderId="0" xfId="0" applyFont="1">
      <alignment vertical="center"/>
    </xf>
    <xf numFmtId="0" fontId="26" fillId="0" borderId="0" xfId="0" applyFont="1" applyBorder="1" applyAlignment="1">
      <alignment horizontal="left" vertical="center" wrapText="1" indent="1"/>
    </xf>
    <xf numFmtId="0" fontId="27" fillId="0" borderId="0" xfId="0" applyFont="1">
      <alignment vertical="center"/>
    </xf>
    <xf numFmtId="0" fontId="28" fillId="0" borderId="0" xfId="0" applyFont="1">
      <alignment vertical="center"/>
    </xf>
    <xf numFmtId="0" fontId="25" fillId="0" borderId="32" xfId="0" applyFont="1" applyBorder="1">
      <alignment vertical="center"/>
    </xf>
    <xf numFmtId="0" fontId="25" fillId="0" borderId="26" xfId="0" applyFont="1" applyBorder="1">
      <alignment vertical="center"/>
    </xf>
    <xf numFmtId="0" fontId="34" fillId="0" borderId="0" xfId="0" applyFont="1" applyAlignment="1"/>
    <xf numFmtId="0" fontId="30" fillId="0" borderId="0" xfId="0" applyFont="1" applyBorder="1" applyAlignment="1">
      <alignment horizontal="center" vertical="center"/>
    </xf>
    <xf numFmtId="0" fontId="37" fillId="0" borderId="0" xfId="0" applyFont="1" applyBorder="1" applyAlignment="1">
      <alignment horizontal="center" vertical="center"/>
    </xf>
    <xf numFmtId="0" fontId="25" fillId="0" borderId="0" xfId="0" applyFont="1" applyBorder="1" applyAlignment="1"/>
    <xf numFmtId="0" fontId="31" fillId="0" borderId="0" xfId="0" applyFont="1" applyBorder="1" applyAlignment="1">
      <alignment horizontal="center" vertical="center"/>
    </xf>
    <xf numFmtId="0" fontId="30" fillId="0" borderId="0" xfId="0" applyFont="1" applyBorder="1" applyAlignment="1">
      <alignment horizontal="center" vertical="center" shrinkToFit="1"/>
    </xf>
    <xf numFmtId="0" fontId="38" fillId="0" borderId="30" xfId="0" applyFont="1" applyBorder="1" applyAlignment="1">
      <alignment vertical="center" wrapText="1"/>
    </xf>
    <xf numFmtId="0" fontId="40" fillId="0" borderId="0" xfId="0" applyNumberFormat="1" applyFont="1" applyAlignment="1">
      <alignment horizontal="center" vertical="center"/>
    </xf>
    <xf numFmtId="0" fontId="40" fillId="0" borderId="44" xfId="0" applyNumberFormat="1" applyFont="1" applyBorder="1" applyAlignment="1">
      <alignment horizontal="center" vertical="center"/>
    </xf>
    <xf numFmtId="0" fontId="30" fillId="0" borderId="30" xfId="0" applyFont="1" applyBorder="1" applyAlignment="1">
      <alignment horizontal="center" vertical="center"/>
    </xf>
    <xf numFmtId="0" fontId="40" fillId="0" borderId="30" xfId="0" applyFont="1" applyFill="1" applyBorder="1" applyAlignment="1">
      <alignment vertical="center" wrapText="1"/>
    </xf>
    <xf numFmtId="0" fontId="25" fillId="0" borderId="47" xfId="0" applyFont="1" applyBorder="1">
      <alignment vertical="center"/>
    </xf>
    <xf numFmtId="0" fontId="25" fillId="0" borderId="50" xfId="0" applyFont="1" applyBorder="1">
      <alignment vertical="center"/>
    </xf>
    <xf numFmtId="0" fontId="42" fillId="0" borderId="65" xfId="0" applyFont="1" applyBorder="1" applyAlignment="1">
      <alignment horizontal="center" vertical="center"/>
    </xf>
    <xf numFmtId="0" fontId="42" fillId="0" borderId="66" xfId="0" applyFont="1" applyBorder="1" applyAlignment="1">
      <alignment horizontal="center" vertical="center"/>
    </xf>
    <xf numFmtId="0" fontId="42" fillId="0" borderId="67" xfId="0" applyFont="1" applyBorder="1" applyAlignment="1">
      <alignment horizontal="center" vertical="center"/>
    </xf>
    <xf numFmtId="0" fontId="42" fillId="0" borderId="33" xfId="0" applyFont="1" applyBorder="1" applyAlignment="1">
      <alignment horizontal="center" vertical="center"/>
    </xf>
    <xf numFmtId="0" fontId="42" fillId="0" borderId="0" xfId="0" applyFont="1" applyBorder="1" applyAlignment="1">
      <alignment horizontal="center" vertical="center"/>
    </xf>
    <xf numFmtId="0" fontId="42" fillId="0" borderId="34" xfId="0" applyFont="1" applyBorder="1" applyAlignment="1">
      <alignment horizontal="center" vertical="center"/>
    </xf>
    <xf numFmtId="0" fontId="25" fillId="0" borderId="33" xfId="0" applyFont="1" applyBorder="1" applyAlignment="1">
      <alignment horizontal="center" vertical="center"/>
    </xf>
    <xf numFmtId="0" fontId="25" fillId="0" borderId="0" xfId="0" applyFont="1" applyBorder="1">
      <alignment vertical="center"/>
    </xf>
    <xf numFmtId="0" fontId="25" fillId="0" borderId="34" xfId="0" applyFont="1" applyBorder="1">
      <alignment vertical="center"/>
    </xf>
    <xf numFmtId="0" fontId="41" fillId="0" borderId="33" xfId="0" applyFont="1" applyBorder="1" applyAlignment="1">
      <alignment horizontal="center" vertical="center"/>
    </xf>
    <xf numFmtId="0" fontId="25" fillId="0" borderId="33" xfId="0" applyFont="1" applyBorder="1">
      <alignment vertical="center"/>
    </xf>
    <xf numFmtId="0" fontId="41" fillId="0" borderId="66" xfId="0" applyFont="1" applyBorder="1" applyAlignment="1">
      <alignment vertical="top" wrapText="1"/>
    </xf>
    <xf numFmtId="0" fontId="41" fillId="0" borderId="66" xfId="0" applyFont="1" applyBorder="1" applyAlignment="1">
      <alignment vertical="center" wrapText="1"/>
    </xf>
    <xf numFmtId="0" fontId="41" fillId="0" borderId="0" xfId="0" applyFont="1" applyBorder="1" applyAlignment="1">
      <alignment vertical="top" wrapText="1"/>
    </xf>
    <xf numFmtId="0" fontId="25" fillId="0" borderId="0" xfId="0" applyFont="1" applyBorder="1" applyAlignment="1">
      <alignment horizontal="center" vertical="center"/>
    </xf>
    <xf numFmtId="0" fontId="41" fillId="0" borderId="0" xfId="0" applyFont="1" applyBorder="1" applyAlignment="1">
      <alignment horizontal="center" vertical="center"/>
    </xf>
    <xf numFmtId="0" fontId="44" fillId="0" borderId="0" xfId="44" applyFont="1">
      <alignment vertical="center"/>
    </xf>
    <xf numFmtId="0" fontId="44" fillId="0" borderId="0" xfId="44" applyFont="1" applyAlignment="1">
      <alignment horizontal="left" vertical="center"/>
    </xf>
    <xf numFmtId="0" fontId="45" fillId="0" borderId="0" xfId="44" applyFont="1" applyAlignment="1">
      <alignment horizontal="left" vertical="center"/>
    </xf>
    <xf numFmtId="0" fontId="45" fillId="0" borderId="0" xfId="44" applyFont="1" applyAlignment="1">
      <alignment horizontal="right" vertical="center"/>
    </xf>
    <xf numFmtId="0" fontId="46" fillId="0" borderId="0" xfId="44" applyFont="1" applyAlignment="1">
      <alignment horizontal="left" vertical="center"/>
    </xf>
    <xf numFmtId="0" fontId="44" fillId="0" borderId="0" xfId="44" applyFont="1" applyProtection="1">
      <alignment vertical="center"/>
      <protection locked="0"/>
    </xf>
    <xf numFmtId="0" fontId="45" fillId="0" borderId="0" xfId="44" applyFont="1">
      <alignment vertical="center"/>
    </xf>
    <xf numFmtId="0" fontId="45" fillId="0" borderId="0" xfId="44" applyFont="1" applyAlignment="1" applyProtection="1">
      <alignment horizontal="right" vertical="center"/>
      <protection locked="0"/>
    </xf>
    <xf numFmtId="0" fontId="45" fillId="0" borderId="0" xfId="44" applyFont="1" applyProtection="1">
      <alignment vertical="center"/>
      <protection locked="0"/>
    </xf>
    <xf numFmtId="0" fontId="46" fillId="0" borderId="0" xfId="44" applyFont="1" applyAlignment="1">
      <alignment horizontal="right" vertical="center"/>
    </xf>
    <xf numFmtId="0" fontId="46" fillId="24" borderId="0" xfId="44" applyFont="1" applyFill="1" applyAlignment="1">
      <alignment horizontal="center" vertical="center"/>
    </xf>
    <xf numFmtId="0" fontId="46" fillId="24" borderId="0" xfId="44" applyFont="1" applyFill="1" applyAlignment="1">
      <alignment horizontal="right" vertical="center"/>
    </xf>
    <xf numFmtId="0" fontId="46" fillId="24" borderId="0" xfId="44" applyFont="1" applyFill="1">
      <alignment vertical="center"/>
    </xf>
    <xf numFmtId="0" fontId="46" fillId="0" borderId="0" xfId="44" applyFont="1">
      <alignment vertical="center"/>
    </xf>
    <xf numFmtId="0" fontId="45" fillId="0" borderId="0" xfId="44" applyFont="1" applyAlignment="1">
      <alignment horizontal="center" vertical="center"/>
    </xf>
    <xf numFmtId="0" fontId="44" fillId="0" borderId="0" xfId="44" quotePrefix="1" applyFont="1" applyAlignment="1">
      <alignment horizontal="center" vertical="center"/>
    </xf>
    <xf numFmtId="0" fontId="44" fillId="24" borderId="0" xfId="44" applyFont="1" applyFill="1">
      <alignment vertical="center"/>
    </xf>
    <xf numFmtId="0" fontId="45" fillId="24" borderId="0" xfId="44" applyFont="1" applyFill="1" applyAlignment="1">
      <alignment horizontal="right" vertical="center"/>
    </xf>
    <xf numFmtId="0" fontId="45" fillId="24" borderId="0" xfId="44" applyFont="1" applyFill="1">
      <alignment vertical="center"/>
    </xf>
    <xf numFmtId="0" fontId="45" fillId="24" borderId="0" xfId="44" applyFont="1" applyFill="1" applyAlignment="1">
      <alignment horizontal="center" vertical="center"/>
    </xf>
    <xf numFmtId="0" fontId="44" fillId="24" borderId="0" xfId="44" applyFont="1" applyFill="1" applyAlignment="1">
      <alignment horizontal="center" vertical="center"/>
    </xf>
    <xf numFmtId="0" fontId="47" fillId="24" borderId="0" xfId="44" applyFont="1" applyFill="1" applyAlignment="1">
      <alignment horizontal="centerContinuous" vertical="center"/>
    </xf>
    <xf numFmtId="0" fontId="44" fillId="24" borderId="0" xfId="44" applyFont="1" applyFill="1" applyAlignment="1">
      <alignment horizontal="centerContinuous" vertical="center"/>
    </xf>
    <xf numFmtId="0" fontId="47" fillId="0" borderId="0" xfId="44" applyFont="1">
      <alignment vertical="center"/>
    </xf>
    <xf numFmtId="20" fontId="44" fillId="24" borderId="0" xfId="44" applyNumberFormat="1" applyFont="1" applyFill="1">
      <alignment vertical="center"/>
    </xf>
    <xf numFmtId="20" fontId="44" fillId="24" borderId="0" xfId="44" applyNumberFormat="1" applyFont="1" applyFill="1" applyAlignment="1">
      <alignment horizontal="center" vertical="center"/>
    </xf>
    <xf numFmtId="176" fontId="44" fillId="24" borderId="0" xfId="44" applyNumberFormat="1" applyFont="1" applyFill="1">
      <alignment vertical="center"/>
    </xf>
    <xf numFmtId="0" fontId="44" fillId="24" borderId="0" xfId="44" applyFont="1" applyFill="1" applyAlignment="1">
      <alignment horizontal="left" vertical="center"/>
    </xf>
    <xf numFmtId="0" fontId="44" fillId="0" borderId="0" xfId="44" applyFont="1" applyAlignment="1">
      <alignment horizontal="center" vertical="center"/>
    </xf>
    <xf numFmtId="0" fontId="47" fillId="0" borderId="0" xfId="44" applyFont="1" applyAlignment="1">
      <alignment horizontal="left" vertical="center"/>
    </xf>
    <xf numFmtId="0" fontId="44" fillId="0" borderId="0" xfId="44" applyFont="1" applyAlignment="1">
      <alignment horizontal="right" vertical="center"/>
    </xf>
    <xf numFmtId="0" fontId="48" fillId="0" borderId="0" xfId="44" applyFont="1">
      <alignment vertical="center"/>
    </xf>
    <xf numFmtId="0" fontId="48" fillId="0" borderId="0" xfId="44" applyFont="1" applyAlignment="1">
      <alignment horizontal="left" vertical="center"/>
    </xf>
    <xf numFmtId="0" fontId="48" fillId="0" borderId="0" xfId="44" applyFont="1" applyAlignment="1">
      <alignment horizontal="right" vertical="center"/>
    </xf>
    <xf numFmtId="0" fontId="48" fillId="0" borderId="0" xfId="44" applyFont="1" applyAlignment="1" applyProtection="1">
      <alignment horizontal="right" vertical="center"/>
      <protection locked="0"/>
    </xf>
    <xf numFmtId="0" fontId="48" fillId="0" borderId="0" xfId="44" applyFont="1" applyProtection="1">
      <alignment vertical="center"/>
      <protection locked="0"/>
    </xf>
    <xf numFmtId="0" fontId="47" fillId="0" borderId="16" xfId="44" applyFont="1" applyBorder="1" applyAlignment="1">
      <alignment horizontal="center" vertical="center"/>
    </xf>
    <xf numFmtId="0" fontId="47" fillId="0" borderId="19" xfId="44" applyFont="1" applyBorder="1" applyAlignment="1">
      <alignment horizontal="center" vertical="center"/>
    </xf>
    <xf numFmtId="0" fontId="47" fillId="0" borderId="20" xfId="44" applyFont="1" applyBorder="1" applyAlignment="1">
      <alignment horizontal="center" vertical="center"/>
    </xf>
    <xf numFmtId="0" fontId="47" fillId="0" borderId="31" xfId="44" applyFont="1" applyBorder="1" applyAlignment="1">
      <alignment horizontal="center" vertical="center" wrapText="1"/>
    </xf>
    <xf numFmtId="0" fontId="47" fillId="0" borderId="35" xfId="44" applyFont="1" applyBorder="1" applyAlignment="1">
      <alignment horizontal="center" vertical="center" wrapText="1"/>
    </xf>
    <xf numFmtId="0" fontId="47" fillId="0" borderId="21" xfId="44" applyFont="1" applyBorder="1" applyAlignment="1">
      <alignment horizontal="center" vertical="center" wrapText="1"/>
    </xf>
    <xf numFmtId="0" fontId="44" fillId="0" borderId="103" xfId="44" applyFont="1" applyBorder="1">
      <alignment vertical="center"/>
    </xf>
    <xf numFmtId="177" fontId="44" fillId="26" borderId="107" xfId="44" applyNumberFormat="1" applyFont="1" applyFill="1" applyBorder="1" applyAlignment="1" applyProtection="1">
      <alignment horizontal="center" vertical="center" shrinkToFit="1"/>
      <protection locked="0"/>
    </xf>
    <xf numFmtId="177" fontId="44" fillId="26" borderId="108" xfId="44" applyNumberFormat="1" applyFont="1" applyFill="1" applyBorder="1" applyAlignment="1" applyProtection="1">
      <alignment horizontal="center" vertical="center" shrinkToFit="1"/>
      <protection locked="0"/>
    </xf>
    <xf numFmtId="177" fontId="44" fillId="26" borderId="109" xfId="44" applyNumberFormat="1" applyFont="1" applyFill="1" applyBorder="1" applyAlignment="1" applyProtection="1">
      <alignment horizontal="center" vertical="center" shrinkToFit="1"/>
      <protection locked="0"/>
    </xf>
    <xf numFmtId="0" fontId="44" fillId="0" borderId="110" xfId="44" applyFont="1" applyBorder="1">
      <alignment vertical="center"/>
    </xf>
    <xf numFmtId="177" fontId="44" fillId="26" borderId="111" xfId="44" applyNumberFormat="1" applyFont="1" applyFill="1" applyBorder="1" applyAlignment="1" applyProtection="1">
      <alignment horizontal="center" vertical="center" shrinkToFit="1"/>
      <protection locked="0"/>
    </xf>
    <xf numFmtId="177" fontId="44" fillId="26" borderId="112" xfId="44" applyNumberFormat="1" applyFont="1" applyFill="1" applyBorder="1" applyAlignment="1" applyProtection="1">
      <alignment horizontal="center" vertical="center" shrinkToFit="1"/>
      <protection locked="0"/>
    </xf>
    <xf numFmtId="177" fontId="44" fillId="26" borderId="113" xfId="44" applyNumberFormat="1" applyFont="1" applyFill="1" applyBorder="1" applyAlignment="1" applyProtection="1">
      <alignment horizontal="center" vertical="center" shrinkToFit="1"/>
      <protection locked="0"/>
    </xf>
    <xf numFmtId="0" fontId="44" fillId="0" borderId="114" xfId="44" applyFont="1" applyBorder="1">
      <alignment vertical="center"/>
    </xf>
    <xf numFmtId="177" fontId="44" fillId="26" borderId="31" xfId="44" applyNumberFormat="1" applyFont="1" applyFill="1" applyBorder="1" applyAlignment="1" applyProtection="1">
      <alignment horizontal="center" vertical="center" shrinkToFit="1"/>
      <protection locked="0"/>
    </xf>
    <xf numFmtId="177" fontId="44" fillId="26" borderId="35" xfId="44" applyNumberFormat="1" applyFont="1" applyFill="1" applyBorder="1" applyAlignment="1" applyProtection="1">
      <alignment horizontal="center" vertical="center" shrinkToFit="1"/>
      <protection locked="0"/>
    </xf>
    <xf numFmtId="177" fontId="44" fillId="26" borderId="21" xfId="44" applyNumberFormat="1" applyFont="1" applyFill="1" applyBorder="1" applyAlignment="1" applyProtection="1">
      <alignment horizontal="center" vertical="center" shrinkToFit="1"/>
      <protection locked="0"/>
    </xf>
    <xf numFmtId="0" fontId="50" fillId="0" borderId="0" xfId="44" applyFont="1">
      <alignment vertical="center"/>
    </xf>
    <xf numFmtId="0" fontId="48" fillId="0" borderId="0" xfId="44" applyFont="1" applyAlignment="1">
      <alignment vertical="center" shrinkToFit="1"/>
    </xf>
    <xf numFmtId="0" fontId="49" fillId="0" borderId="0" xfId="44" applyFont="1" applyAlignment="1">
      <alignment vertical="center" shrinkToFit="1"/>
    </xf>
    <xf numFmtId="0" fontId="48" fillId="0" borderId="22" xfId="44" applyFont="1" applyBorder="1">
      <alignment vertical="center"/>
    </xf>
    <xf numFmtId="0" fontId="47" fillId="24" borderId="0" xfId="44" applyFont="1" applyFill="1">
      <alignment vertical="center"/>
    </xf>
    <xf numFmtId="0" fontId="47" fillId="0" borderId="0" xfId="44" applyFont="1" applyAlignment="1">
      <alignment horizontal="centerContinuous" vertical="center"/>
    </xf>
    <xf numFmtId="178" fontId="47" fillId="24" borderId="0" xfId="44" applyNumberFormat="1" applyFont="1" applyFill="1" applyAlignment="1">
      <alignment horizontal="center" vertical="center"/>
    </xf>
    <xf numFmtId="179" fontId="47" fillId="0" borderId="0" xfId="44" applyNumberFormat="1" applyFont="1">
      <alignment vertical="center"/>
    </xf>
    <xf numFmtId="0" fontId="47" fillId="24" borderId="0" xfId="44" applyFont="1" applyFill="1" applyAlignment="1">
      <alignment horizontal="center" vertical="center"/>
    </xf>
    <xf numFmtId="180" fontId="47" fillId="24" borderId="0" xfId="45" applyNumberFormat="1" applyFont="1" applyFill="1" applyBorder="1" applyAlignment="1" applyProtection="1">
      <alignment horizontal="right" vertical="center"/>
    </xf>
    <xf numFmtId="180" fontId="47" fillId="24" borderId="0" xfId="45" applyNumberFormat="1" applyFont="1" applyFill="1" applyBorder="1" applyAlignment="1" applyProtection="1">
      <alignment vertical="center"/>
    </xf>
    <xf numFmtId="176" fontId="47" fillId="24" borderId="0" xfId="44" applyNumberFormat="1" applyFont="1" applyFill="1">
      <alignment vertical="center"/>
    </xf>
    <xf numFmtId="0" fontId="47" fillId="0" borderId="0" xfId="44" applyFont="1" applyAlignment="1">
      <alignment horizontal="right" vertical="center"/>
    </xf>
    <xf numFmtId="0" fontId="51" fillId="0" borderId="0" xfId="44" applyFont="1">
      <alignment vertical="center"/>
    </xf>
    <xf numFmtId="0" fontId="47" fillId="24" borderId="0" xfId="44" applyFont="1" applyFill="1" applyAlignment="1">
      <alignment horizontal="left" vertical="center"/>
    </xf>
    <xf numFmtId="0" fontId="47" fillId="0" borderId="0" xfId="44" applyFont="1" applyAlignment="1">
      <alignment horizontal="center" vertical="center"/>
    </xf>
    <xf numFmtId="0" fontId="47" fillId="0" borderId="0" xfId="44" applyFont="1" applyAlignment="1">
      <alignment vertical="center" wrapText="1"/>
    </xf>
    <xf numFmtId="0" fontId="47" fillId="0" borderId="0" xfId="44" applyFont="1" applyAlignment="1">
      <alignment horizontal="justify" vertical="center" wrapText="1"/>
    </xf>
    <xf numFmtId="0" fontId="48" fillId="0" borderId="0" xfId="44" applyFont="1" applyAlignment="1" applyProtection="1">
      <alignment horizontal="left" vertical="center"/>
      <protection locked="0"/>
    </xf>
    <xf numFmtId="0" fontId="48" fillId="0" borderId="0" xfId="44" applyFont="1" applyAlignment="1" applyProtection="1">
      <alignment vertical="center" wrapText="1"/>
      <protection locked="0"/>
    </xf>
    <xf numFmtId="0" fontId="48" fillId="0" borderId="0" xfId="44" applyFont="1" applyAlignment="1" applyProtection="1">
      <alignment horizontal="justify" vertical="center" wrapText="1"/>
      <protection locked="0"/>
    </xf>
    <xf numFmtId="0" fontId="44" fillId="0" borderId="20" xfId="44" applyFont="1" applyBorder="1" applyAlignment="1">
      <alignment horizontal="center" vertical="center"/>
    </xf>
    <xf numFmtId="0" fontId="44" fillId="0" borderId="35" xfId="44" applyFont="1" applyBorder="1" applyAlignment="1">
      <alignment horizontal="center" vertical="center" wrapText="1"/>
    </xf>
    <xf numFmtId="0" fontId="48" fillId="0" borderId="0" xfId="44" applyFont="1" applyAlignment="1">
      <alignment vertical="center" wrapText="1"/>
    </xf>
    <xf numFmtId="0" fontId="48" fillId="0" borderId="0" xfId="44" applyFont="1" applyAlignment="1">
      <alignment horizontal="justify" vertical="center" wrapText="1"/>
    </xf>
    <xf numFmtId="0" fontId="44" fillId="0" borderId="118" xfId="44" applyFont="1" applyBorder="1">
      <alignment vertical="center"/>
    </xf>
    <xf numFmtId="177" fontId="44" fillId="26" borderId="16" xfId="44" applyNumberFormat="1" applyFont="1" applyFill="1" applyBorder="1" applyAlignment="1" applyProtection="1">
      <alignment horizontal="center" vertical="center" shrinkToFit="1"/>
      <protection locked="0"/>
    </xf>
    <xf numFmtId="177" fontId="44" fillId="26" borderId="19" xfId="44" applyNumberFormat="1" applyFont="1" applyFill="1" applyBorder="1" applyAlignment="1" applyProtection="1">
      <alignment horizontal="center" vertical="center" shrinkToFit="1"/>
      <protection locked="0"/>
    </xf>
    <xf numFmtId="177" fontId="44" fillId="26" borderId="20" xfId="44" applyNumberFormat="1" applyFont="1" applyFill="1" applyBorder="1" applyAlignment="1" applyProtection="1">
      <alignment horizontal="center" vertical="center" shrinkToFit="1"/>
      <protection locked="0"/>
    </xf>
    <xf numFmtId="0" fontId="47" fillId="0" borderId="0" xfId="44" applyFont="1" applyAlignment="1">
      <alignment vertical="center" shrinkToFit="1"/>
    </xf>
    <xf numFmtId="0" fontId="1" fillId="24" borderId="0" xfId="44" applyFill="1">
      <alignment vertical="center"/>
    </xf>
    <xf numFmtId="0" fontId="46" fillId="24" borderId="0" xfId="44" applyFont="1" applyFill="1" applyAlignment="1">
      <alignment horizontal="left" vertical="center"/>
    </xf>
    <xf numFmtId="0" fontId="48" fillId="24" borderId="0" xfId="44" applyFont="1" applyFill="1" applyAlignment="1">
      <alignment horizontal="left" vertical="center"/>
    </xf>
    <xf numFmtId="0" fontId="48" fillId="24" borderId="0" xfId="44" applyFont="1" applyFill="1">
      <alignment vertical="center"/>
    </xf>
    <xf numFmtId="0" fontId="48" fillId="26" borderId="19" xfId="44" applyFont="1" applyFill="1" applyBorder="1" applyAlignment="1">
      <alignment horizontal="left" vertical="center"/>
    </xf>
    <xf numFmtId="0" fontId="48" fillId="27" borderId="19" xfId="44" applyFont="1" applyFill="1" applyBorder="1" applyAlignment="1">
      <alignment horizontal="left" vertical="center"/>
    </xf>
    <xf numFmtId="0" fontId="52" fillId="24" borderId="0" xfId="44" applyFont="1" applyFill="1" applyAlignment="1">
      <alignment horizontal="left" vertical="center"/>
    </xf>
    <xf numFmtId="0" fontId="48" fillId="24" borderId="19" xfId="44" applyFont="1" applyFill="1" applyBorder="1" applyAlignment="1">
      <alignment horizontal="center" vertical="center"/>
    </xf>
    <xf numFmtId="0" fontId="48" fillId="24" borderId="19" xfId="44" applyFont="1" applyFill="1" applyBorder="1" applyAlignment="1">
      <alignment horizontal="left" vertical="center"/>
    </xf>
    <xf numFmtId="0" fontId="53" fillId="24" borderId="0" xfId="44" applyFont="1" applyFill="1" applyAlignment="1">
      <alignment horizontal="left" vertical="center"/>
    </xf>
    <xf numFmtId="0" fontId="48" fillId="24" borderId="0" xfId="44" applyFont="1" applyFill="1" applyAlignment="1">
      <alignment horizontal="left" vertical="center" wrapText="1"/>
    </xf>
    <xf numFmtId="0" fontId="53" fillId="24" borderId="0" xfId="44" applyFont="1" applyFill="1">
      <alignment vertical="center"/>
    </xf>
    <xf numFmtId="0" fontId="50" fillId="24" borderId="0" xfId="44" applyFont="1" applyFill="1">
      <alignment vertical="center"/>
    </xf>
    <xf numFmtId="0" fontId="53" fillId="24" borderId="0" xfId="44" applyFont="1" applyFill="1" applyAlignment="1">
      <alignment vertical="center" shrinkToFit="1"/>
    </xf>
    <xf numFmtId="0" fontId="56" fillId="24" borderId="0" xfId="44" applyFont="1" applyFill="1" applyAlignment="1">
      <alignment vertical="center" shrinkToFit="1"/>
    </xf>
    <xf numFmtId="0" fontId="48" fillId="24" borderId="0" xfId="44" applyFont="1" applyFill="1" applyAlignment="1">
      <alignment vertical="center" wrapText="1"/>
    </xf>
    <xf numFmtId="0" fontId="48" fillId="24" borderId="0" xfId="44" applyFont="1" applyFill="1" applyAlignment="1">
      <alignment vertical="center" textRotation="90"/>
    </xf>
    <xf numFmtId="0" fontId="57" fillId="24" borderId="0" xfId="44" applyFont="1" applyFill="1" applyAlignment="1">
      <alignment horizontal="left" vertical="center"/>
    </xf>
    <xf numFmtId="0" fontId="57" fillId="0" borderId="0" xfId="44" applyFont="1" applyAlignment="1">
      <alignment horizontal="left" vertical="center"/>
    </xf>
    <xf numFmtId="0" fontId="59" fillId="24" borderId="0" xfId="44" applyFont="1" applyFill="1">
      <alignment vertical="center"/>
    </xf>
    <xf numFmtId="0" fontId="59" fillId="24" borderId="19" xfId="44" applyFont="1" applyFill="1" applyBorder="1" applyAlignment="1">
      <alignment horizontal="center" vertical="center"/>
    </xf>
    <xf numFmtId="0" fontId="59" fillId="24" borderId="19" xfId="44" applyFont="1" applyFill="1" applyBorder="1" applyAlignment="1">
      <alignment vertical="center" shrinkToFit="1"/>
    </xf>
    <xf numFmtId="0" fontId="59" fillId="24" borderId="97" xfId="44" applyFont="1" applyFill="1" applyBorder="1" applyAlignment="1">
      <alignment horizontal="center" vertical="center" shrinkToFit="1"/>
    </xf>
    <xf numFmtId="0" fontId="44" fillId="24" borderId="119" xfId="44" applyFont="1" applyFill="1" applyBorder="1" applyAlignment="1">
      <alignment horizontal="center" vertical="center"/>
    </xf>
    <xf numFmtId="0" fontId="44" fillId="24" borderId="120" xfId="44" applyFont="1" applyFill="1" applyBorder="1" applyAlignment="1">
      <alignment horizontal="center" vertical="center"/>
    </xf>
    <xf numFmtId="0" fontId="44" fillId="24" borderId="121" xfId="44" applyFont="1" applyFill="1" applyBorder="1" applyAlignment="1">
      <alignment horizontal="center" vertical="center"/>
    </xf>
    <xf numFmtId="0" fontId="59" fillId="24" borderId="121" xfId="44" applyFont="1" applyFill="1" applyBorder="1" applyAlignment="1">
      <alignment horizontal="center" vertical="center"/>
    </xf>
    <xf numFmtId="0" fontId="59" fillId="24" borderId="36" xfId="44" applyFont="1" applyFill="1" applyBorder="1" applyAlignment="1">
      <alignment horizontal="center" vertical="center"/>
    </xf>
    <xf numFmtId="0" fontId="44" fillId="24" borderId="11" xfId="44" applyFont="1" applyFill="1" applyBorder="1">
      <alignment vertical="center"/>
    </xf>
    <xf numFmtId="0" fontId="44" fillId="24" borderId="40" xfId="44" applyFont="1" applyFill="1" applyBorder="1">
      <alignment vertical="center"/>
    </xf>
    <xf numFmtId="0" fontId="59" fillId="24" borderId="12" xfId="44" applyFont="1" applyFill="1" applyBorder="1">
      <alignment vertical="center"/>
    </xf>
    <xf numFmtId="0" fontId="59" fillId="24" borderId="15" xfId="44" applyFont="1" applyFill="1" applyBorder="1">
      <alignment vertical="center"/>
    </xf>
    <xf numFmtId="0" fontId="44" fillId="24" borderId="16" xfId="44" applyFont="1" applyFill="1" applyBorder="1">
      <alignment vertical="center"/>
    </xf>
    <xf numFmtId="0" fontId="59" fillId="24" borderId="19" xfId="44" applyFont="1" applyFill="1" applyBorder="1">
      <alignment vertical="center"/>
    </xf>
    <xf numFmtId="0" fontId="59" fillId="24" borderId="20" xfId="44" applyFont="1" applyFill="1" applyBorder="1">
      <alignment vertical="center"/>
    </xf>
    <xf numFmtId="0" fontId="44" fillId="24" borderId="19" xfId="44" applyFont="1" applyFill="1" applyBorder="1">
      <alignment vertical="center"/>
    </xf>
    <xf numFmtId="0" fontId="44" fillId="24" borderId="31" xfId="44" applyFont="1" applyFill="1" applyBorder="1">
      <alignment vertical="center"/>
    </xf>
    <xf numFmtId="0" fontId="59" fillId="24" borderId="35" xfId="44" applyFont="1" applyFill="1" applyBorder="1">
      <alignment vertical="center"/>
    </xf>
    <xf numFmtId="0" fontId="59" fillId="24" borderId="21" xfId="44" applyFont="1" applyFill="1" applyBorder="1">
      <alignment vertical="center"/>
    </xf>
    <xf numFmtId="0" fontId="29" fillId="0" borderId="0" xfId="0" applyFont="1" applyBorder="1" applyAlignment="1">
      <alignment horizontal="left" vertical="center" wrapText="1"/>
    </xf>
    <xf numFmtId="0" fontId="32" fillId="0" borderId="30" xfId="0" applyFont="1" applyBorder="1" applyAlignment="1">
      <alignment horizontal="center" vertical="center"/>
    </xf>
    <xf numFmtId="0" fontId="32" fillId="0" borderId="0" xfId="0" applyFont="1" applyBorder="1" applyAlignment="1">
      <alignment horizontal="center" vertical="center"/>
    </xf>
    <xf numFmtId="0" fontId="29" fillId="0" borderId="30" xfId="0" applyFont="1" applyBorder="1" applyAlignment="1">
      <alignment vertical="center" wrapText="1"/>
    </xf>
    <xf numFmtId="0" fontId="29" fillId="0" borderId="43" xfId="0" applyFont="1" applyBorder="1" applyAlignment="1">
      <alignment vertical="center" wrapText="1"/>
    </xf>
    <xf numFmtId="0" fontId="29" fillId="0" borderId="0" xfId="0" applyFont="1" applyBorder="1" applyAlignment="1">
      <alignment vertical="center" wrapText="1"/>
    </xf>
    <xf numFmtId="0" fontId="29" fillId="0" borderId="47" xfId="0" applyFont="1" applyBorder="1" applyAlignment="1">
      <alignment vertical="center" wrapText="1"/>
    </xf>
    <xf numFmtId="0" fontId="29" fillId="0" borderId="50" xfId="0" applyFont="1" applyBorder="1" applyAlignment="1">
      <alignment vertical="center" wrapText="1"/>
    </xf>
    <xf numFmtId="0" fontId="40" fillId="0" borderId="30" xfId="0" applyFont="1" applyFill="1" applyBorder="1" applyAlignment="1">
      <alignment horizontal="left" vertical="center" wrapText="1"/>
    </xf>
    <xf numFmtId="0" fontId="29" fillId="0" borderId="45" xfId="0" applyFont="1" applyBorder="1" applyAlignment="1">
      <alignment vertical="center" wrapText="1"/>
    </xf>
    <xf numFmtId="0" fontId="29" fillId="0" borderId="48" xfId="0" applyFont="1" applyBorder="1" applyAlignment="1">
      <alignment vertical="center" wrapText="1"/>
    </xf>
    <xf numFmtId="0" fontId="29" fillId="0" borderId="0" xfId="0" applyFont="1" applyBorder="1" applyAlignment="1">
      <alignment horizontal="center" vertical="center" wrapText="1"/>
    </xf>
    <xf numFmtId="0" fontId="41" fillId="0" borderId="0" xfId="0" applyFont="1" applyBorder="1" applyAlignment="1">
      <alignment vertical="center"/>
    </xf>
    <xf numFmtId="0" fontId="41" fillId="0" borderId="0" xfId="0" applyFont="1" applyBorder="1" applyAlignment="1">
      <alignment vertical="center" wrapText="1"/>
    </xf>
    <xf numFmtId="0" fontId="29" fillId="0" borderId="46" xfId="0" applyFont="1" applyBorder="1" applyAlignment="1">
      <alignment vertical="center" wrapText="1"/>
    </xf>
    <xf numFmtId="0" fontId="29" fillId="0" borderId="49" xfId="0" applyFont="1" applyBorder="1" applyAlignment="1">
      <alignment vertical="center" wrapText="1"/>
    </xf>
    <xf numFmtId="0" fontId="25" fillId="0" borderId="43" xfId="0" applyFont="1" applyBorder="1">
      <alignment vertical="center"/>
    </xf>
    <xf numFmtId="0" fontId="62" fillId="0" borderId="0" xfId="0" applyFont="1">
      <alignment vertical="center"/>
    </xf>
    <xf numFmtId="0" fontId="26" fillId="0" borderId="51" xfId="0" applyFont="1" applyBorder="1" applyAlignment="1">
      <alignment horizontal="right" vertical="center"/>
    </xf>
    <xf numFmtId="0" fontId="64" fillId="0" borderId="0" xfId="0" applyNumberFormat="1" applyFont="1" applyFill="1" applyBorder="1" applyAlignment="1">
      <alignment vertical="center"/>
    </xf>
    <xf numFmtId="0" fontId="64" fillId="25" borderId="0" xfId="0" applyNumberFormat="1" applyFont="1" applyFill="1" applyBorder="1" applyAlignment="1">
      <alignment vertical="center"/>
    </xf>
    <xf numFmtId="0" fontId="25" fillId="0" borderId="0" xfId="0" applyFont="1" applyAlignment="1"/>
    <xf numFmtId="0" fontId="66" fillId="0" borderId="0" xfId="0" applyFont="1" applyBorder="1" applyAlignment="1">
      <alignment vertical="center" wrapText="1"/>
    </xf>
    <xf numFmtId="0" fontId="25" fillId="0" borderId="0" xfId="0" applyFont="1" applyBorder="1" applyAlignment="1">
      <alignment vertical="center"/>
    </xf>
    <xf numFmtId="0" fontId="68" fillId="0" borderId="0" xfId="0" applyFont="1" applyAlignment="1"/>
    <xf numFmtId="0" fontId="67" fillId="0" borderId="0" xfId="0" applyNumberFormat="1" applyFont="1" applyAlignment="1">
      <alignment vertical="center" wrapText="1"/>
    </xf>
    <xf numFmtId="0" fontId="67" fillId="0" borderId="0" xfId="0" applyNumberFormat="1" applyFont="1" applyAlignment="1">
      <alignment vertical="center"/>
    </xf>
    <xf numFmtId="0" fontId="43" fillId="0" borderId="0" xfId="0" applyFont="1" applyBorder="1" applyAlignment="1">
      <alignment vertical="center"/>
    </xf>
    <xf numFmtId="0" fontId="29" fillId="0" borderId="0" xfId="0" applyFont="1" applyBorder="1" applyAlignment="1">
      <alignment vertical="center" wrapText="1"/>
    </xf>
    <xf numFmtId="0" fontId="29" fillId="0" borderId="0" xfId="0" applyFont="1" applyBorder="1" applyAlignment="1">
      <alignment vertical="center" wrapText="1"/>
    </xf>
    <xf numFmtId="0" fontId="32" fillId="0" borderId="0" xfId="0" applyFont="1" applyBorder="1" applyAlignment="1">
      <alignment horizontal="center" vertical="center"/>
    </xf>
    <xf numFmtId="0" fontId="29" fillId="0" borderId="0" xfId="0" applyFont="1" applyBorder="1" applyAlignment="1">
      <alignment horizontal="left" vertical="center" wrapText="1"/>
    </xf>
    <xf numFmtId="0" fontId="69" fillId="0" borderId="19" xfId="0" applyFont="1" applyBorder="1" applyAlignment="1">
      <alignment horizontal="center" vertical="center"/>
    </xf>
    <xf numFmtId="0" fontId="29" fillId="0" borderId="19" xfId="0" applyFont="1" applyBorder="1" applyAlignment="1">
      <alignment vertical="center" wrapText="1"/>
    </xf>
    <xf numFmtId="0" fontId="32" fillId="0" borderId="19" xfId="0" applyFont="1" applyBorder="1" applyAlignment="1">
      <alignment horizontal="center" vertical="center"/>
    </xf>
    <xf numFmtId="0" fontId="29" fillId="0" borderId="45" xfId="0" applyFont="1" applyBorder="1" applyAlignment="1">
      <alignment vertical="center" wrapText="1"/>
    </xf>
    <xf numFmtId="0" fontId="29" fillId="0" borderId="48" xfId="0" applyFont="1" applyBorder="1" applyAlignment="1">
      <alignment vertical="center" wrapText="1"/>
    </xf>
    <xf numFmtId="0" fontId="29" fillId="0" borderId="54" xfId="0" applyFont="1" applyBorder="1" applyAlignment="1">
      <alignment vertical="center" wrapText="1"/>
    </xf>
    <xf numFmtId="0" fontId="29" fillId="0" borderId="46" xfId="0" applyFont="1" applyBorder="1" applyAlignment="1">
      <alignment vertical="center" wrapText="1"/>
    </xf>
    <xf numFmtId="0" fontId="29" fillId="0" borderId="49" xfId="0" applyFont="1" applyBorder="1" applyAlignment="1">
      <alignment vertical="center" wrapText="1"/>
    </xf>
    <xf numFmtId="0" fontId="29" fillId="0" borderId="53" xfId="0" applyFont="1" applyBorder="1" applyAlignment="1">
      <alignment vertical="center" wrapText="1"/>
    </xf>
    <xf numFmtId="0" fontId="32" fillId="0" borderId="45" xfId="0" applyFont="1" applyBorder="1" applyAlignment="1">
      <alignment horizontal="center" vertical="center"/>
    </xf>
    <xf numFmtId="0" fontId="32" fillId="0" borderId="48" xfId="0" applyFont="1" applyBorder="1" applyAlignment="1">
      <alignment horizontal="center" vertical="center"/>
    </xf>
    <xf numFmtId="0" fontId="32" fillId="0" borderId="54" xfId="0" applyFont="1" applyBorder="1" applyAlignment="1">
      <alignment horizontal="center" vertical="center"/>
    </xf>
    <xf numFmtId="0" fontId="32" fillId="0" borderId="46" xfId="0" applyFont="1" applyBorder="1" applyAlignment="1">
      <alignment horizontal="center" vertical="center"/>
    </xf>
    <xf numFmtId="0" fontId="32" fillId="0" borderId="49" xfId="0" applyFont="1" applyBorder="1" applyAlignment="1">
      <alignment horizontal="center" vertical="center"/>
    </xf>
    <xf numFmtId="0" fontId="32" fillId="0" borderId="53" xfId="0" applyFont="1" applyBorder="1" applyAlignment="1">
      <alignment horizontal="center" vertical="center"/>
    </xf>
    <xf numFmtId="0" fontId="29" fillId="0" borderId="51" xfId="0" applyFont="1" applyBorder="1" applyAlignment="1">
      <alignment horizontal="left" vertical="center" wrapText="1"/>
    </xf>
    <xf numFmtId="0" fontId="29" fillId="0" borderId="30" xfId="0" applyFont="1" applyBorder="1" applyAlignment="1">
      <alignment horizontal="left" vertical="center" wrapText="1"/>
    </xf>
    <xf numFmtId="0" fontId="29" fillId="0" borderId="52" xfId="0" applyFont="1" applyBorder="1" applyAlignment="1">
      <alignment horizontal="left" vertical="center" wrapText="1"/>
    </xf>
    <xf numFmtId="0" fontId="29" fillId="0" borderId="43" xfId="0" applyFont="1" applyBorder="1" applyAlignment="1">
      <alignment horizontal="left" vertical="center" wrapText="1"/>
    </xf>
    <xf numFmtId="0" fontId="29" fillId="0" borderId="0" xfId="0" applyFont="1" applyBorder="1" applyAlignment="1">
      <alignment horizontal="left" vertical="center" wrapText="1"/>
    </xf>
    <xf numFmtId="0" fontId="29" fillId="0" borderId="44" xfId="0" applyFont="1" applyBorder="1" applyAlignment="1">
      <alignment horizontal="left" vertical="center" wrapText="1"/>
    </xf>
    <xf numFmtId="0" fontId="29" fillId="0" borderId="43" xfId="0" applyFont="1" applyBorder="1" applyAlignment="1">
      <alignment vertical="center" wrapText="1"/>
    </xf>
    <xf numFmtId="0" fontId="29" fillId="0" borderId="0" xfId="0" applyFont="1" applyBorder="1" applyAlignment="1">
      <alignment vertical="center" wrapText="1"/>
    </xf>
    <xf numFmtId="0" fontId="29" fillId="0" borderId="44" xfId="0" applyFont="1" applyBorder="1" applyAlignment="1">
      <alignment vertical="center" wrapText="1"/>
    </xf>
    <xf numFmtId="0" fontId="29" fillId="0" borderId="47" xfId="0" applyFont="1" applyBorder="1" applyAlignment="1">
      <alignment vertical="center" wrapText="1"/>
    </xf>
    <xf numFmtId="0" fontId="29" fillId="0" borderId="50" xfId="0" applyFont="1" applyBorder="1" applyAlignment="1">
      <alignment vertical="center" wrapText="1"/>
    </xf>
    <xf numFmtId="0" fontId="29" fillId="0" borderId="55" xfId="0" applyFont="1" applyBorder="1" applyAlignment="1">
      <alignment vertical="center" wrapText="1"/>
    </xf>
    <xf numFmtId="0" fontId="32" fillId="0" borderId="43" xfId="0" applyFont="1" applyBorder="1" applyAlignment="1">
      <alignment horizontal="center" vertical="center"/>
    </xf>
    <xf numFmtId="0" fontId="32" fillId="0" borderId="0" xfId="0" applyFont="1" applyBorder="1" applyAlignment="1">
      <alignment horizontal="center" vertical="center"/>
    </xf>
    <xf numFmtId="0" fontId="32" fillId="0" borderId="44" xfId="0" applyFont="1" applyBorder="1" applyAlignment="1">
      <alignment horizontal="center" vertical="center"/>
    </xf>
    <xf numFmtId="0" fontId="32" fillId="0" borderId="47" xfId="0" applyFont="1" applyBorder="1" applyAlignment="1">
      <alignment horizontal="center" vertical="center"/>
    </xf>
    <xf numFmtId="0" fontId="32" fillId="0" borderId="50" xfId="0" applyFont="1" applyBorder="1" applyAlignment="1">
      <alignment horizontal="center" vertical="center"/>
    </xf>
    <xf numFmtId="0" fontId="32" fillId="0" borderId="55" xfId="0" applyFont="1" applyBorder="1" applyAlignment="1">
      <alignment horizontal="center" vertical="center"/>
    </xf>
    <xf numFmtId="0" fontId="32" fillId="0" borderId="51" xfId="0" applyFont="1" applyBorder="1" applyAlignment="1">
      <alignment horizontal="center" vertical="center"/>
    </xf>
    <xf numFmtId="0" fontId="32" fillId="0" borderId="30" xfId="0" applyFont="1" applyBorder="1" applyAlignment="1">
      <alignment horizontal="center" vertical="center"/>
    </xf>
    <xf numFmtId="0" fontId="32" fillId="0" borderId="52" xfId="0" applyFont="1" applyBorder="1" applyAlignment="1">
      <alignment horizontal="center" vertical="center"/>
    </xf>
    <xf numFmtId="0" fontId="30" fillId="0" borderId="42" xfId="0" applyFont="1" applyBorder="1" applyAlignment="1">
      <alignment horizontal="center" vertical="center"/>
    </xf>
    <xf numFmtId="0" fontId="30" fillId="0" borderId="13" xfId="0" applyFont="1" applyBorder="1" applyAlignment="1">
      <alignment horizontal="center" vertical="center"/>
    </xf>
    <xf numFmtId="0" fontId="29" fillId="0" borderId="51" xfId="0" applyFont="1" applyBorder="1" applyAlignment="1">
      <alignment vertical="center" wrapText="1"/>
    </xf>
    <xf numFmtId="0" fontId="29" fillId="0" borderId="30" xfId="0" applyFont="1" applyBorder="1" applyAlignment="1">
      <alignment vertical="center" wrapText="1"/>
    </xf>
    <xf numFmtId="0" fontId="29" fillId="0" borderId="52" xfId="0" applyFont="1" applyBorder="1" applyAlignment="1">
      <alignment vertical="center" wrapText="1"/>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29" fillId="0" borderId="92" xfId="0" applyFont="1" applyBorder="1" applyAlignment="1">
      <alignment horizontal="left" vertical="center" wrapText="1"/>
    </xf>
    <xf numFmtId="0" fontId="29" fillId="0" borderId="64" xfId="0" applyFont="1" applyBorder="1" applyAlignment="1">
      <alignment horizontal="left" vertical="center" wrapText="1"/>
    </xf>
    <xf numFmtId="0" fontId="29" fillId="0" borderId="47" xfId="0" applyFont="1" applyBorder="1" applyAlignment="1">
      <alignment horizontal="left" vertical="center" wrapText="1"/>
    </xf>
    <xf numFmtId="0" fontId="29" fillId="0" borderId="50" xfId="0" applyFont="1" applyBorder="1" applyAlignment="1">
      <alignment horizontal="left" vertical="center" wrapText="1"/>
    </xf>
    <xf numFmtId="0" fontId="29" fillId="0" borderId="93" xfId="0" applyFont="1" applyBorder="1" applyAlignment="1">
      <alignment horizontal="left" vertical="center" wrapText="1"/>
    </xf>
    <xf numFmtId="0" fontId="40" fillId="0" borderId="43" xfId="0" applyFont="1" applyFill="1" applyBorder="1" applyAlignment="1">
      <alignment horizontal="center" vertical="top" wrapText="1"/>
    </xf>
    <xf numFmtId="0" fontId="29" fillId="0" borderId="46" xfId="0" applyFont="1" applyBorder="1" applyAlignment="1">
      <alignment horizontal="left" vertical="center" wrapText="1"/>
    </xf>
    <xf numFmtId="0" fontId="29" fillId="0" borderId="49" xfId="0" applyFont="1" applyBorder="1" applyAlignment="1">
      <alignment horizontal="left" vertical="center" wrapText="1"/>
    </xf>
    <xf numFmtId="0" fontId="29" fillId="0" borderId="53" xfId="0" applyFont="1" applyBorder="1" applyAlignment="1">
      <alignment horizontal="left" vertical="center" wrapText="1"/>
    </xf>
    <xf numFmtId="0" fontId="40" fillId="0" borderId="51" xfId="0" applyFont="1" applyFill="1" applyBorder="1" applyAlignment="1">
      <alignment horizontal="left" vertical="center" wrapText="1"/>
    </xf>
    <xf numFmtId="0" fontId="40" fillId="0" borderId="30" xfId="0" applyFont="1" applyFill="1" applyBorder="1" applyAlignment="1">
      <alignment horizontal="left" vertical="center" wrapText="1"/>
    </xf>
    <xf numFmtId="0" fontId="40" fillId="0" borderId="52" xfId="0" applyFont="1" applyFill="1" applyBorder="1" applyAlignment="1">
      <alignment horizontal="left" vertical="center" wrapText="1"/>
    </xf>
    <xf numFmtId="0" fontId="40" fillId="0" borderId="43"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4" xfId="0" applyFont="1" applyFill="1" applyBorder="1" applyAlignment="1">
      <alignment horizontal="left" vertical="center" wrapText="1"/>
    </xf>
    <xf numFmtId="0" fontId="40" fillId="0" borderId="47" xfId="0" applyFont="1" applyFill="1" applyBorder="1" applyAlignment="1">
      <alignment horizontal="center" vertical="top" wrapText="1"/>
    </xf>
    <xf numFmtId="0" fontId="29" fillId="0" borderId="48"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48" xfId="0" applyFont="1" applyBorder="1" applyAlignment="1">
      <alignment horizontal="left" vertical="center" wrapText="1"/>
    </xf>
    <xf numFmtId="0" fontId="29" fillId="0" borderId="54" xfId="0" applyFont="1" applyBorder="1" applyAlignment="1">
      <alignment horizontal="left" vertical="center" wrapText="1"/>
    </xf>
    <xf numFmtId="0" fontId="29" fillId="0" borderId="50" xfId="0" applyFont="1" applyBorder="1" applyAlignment="1">
      <alignment horizontal="center" vertical="center" wrapText="1"/>
    </xf>
    <xf numFmtId="0" fontId="29" fillId="0" borderId="55" xfId="0" applyFont="1" applyBorder="1" applyAlignment="1">
      <alignment horizontal="left" vertical="center" wrapText="1"/>
    </xf>
    <xf numFmtId="0" fontId="29" fillId="0" borderId="51"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43"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5" xfId="0" applyFont="1" applyBorder="1" applyAlignment="1">
      <alignment horizontal="center" vertical="center" wrapText="1"/>
    </xf>
    <xf numFmtId="0" fontId="63" fillId="24" borderId="91" xfId="0" applyFont="1" applyFill="1" applyBorder="1" applyAlignment="1">
      <alignment horizontal="left" vertical="center"/>
    </xf>
    <xf numFmtId="0" fontId="31" fillId="24" borderId="19" xfId="0" applyFont="1" applyFill="1" applyBorder="1" applyAlignment="1">
      <alignment horizontal="center" vertical="center"/>
    </xf>
    <xf numFmtId="0" fontId="26" fillId="0" borderId="23" xfId="0" applyFont="1" applyBorder="1" applyAlignment="1">
      <alignment vertical="center" wrapText="1"/>
    </xf>
    <xf numFmtId="0" fontId="26" fillId="0" borderId="32" xfId="0" applyFont="1" applyBorder="1" applyAlignment="1">
      <alignment vertical="center" wrapText="1"/>
    </xf>
    <xf numFmtId="0" fontId="26" fillId="0" borderId="24" xfId="0" applyFont="1" applyBorder="1" applyAlignment="1">
      <alignment vertical="center" wrapText="1"/>
    </xf>
    <xf numFmtId="0" fontId="26" fillId="0" borderId="25" xfId="0" applyFont="1" applyBorder="1" applyAlignment="1">
      <alignment vertical="center" wrapText="1"/>
    </xf>
    <xf numFmtId="0" fontId="26" fillId="0" borderId="0" xfId="0" applyFont="1" applyBorder="1" applyAlignment="1">
      <alignment vertical="center" wrapText="1"/>
    </xf>
    <xf numFmtId="0" fontId="26" fillId="0" borderId="64" xfId="0" applyFont="1" applyBorder="1" applyAlignment="1">
      <alignment vertical="center" wrapText="1"/>
    </xf>
    <xf numFmtId="0" fontId="29" fillId="0" borderId="64" xfId="0" applyFont="1" applyBorder="1" applyAlignment="1">
      <alignment vertical="center" wrapText="1"/>
    </xf>
    <xf numFmtId="0" fontId="29" fillId="0" borderId="27" xfId="0" applyFont="1" applyBorder="1" applyAlignment="1">
      <alignment vertical="center" wrapText="1"/>
    </xf>
    <xf numFmtId="0" fontId="29" fillId="0" borderId="28" xfId="0" applyFont="1" applyBorder="1" applyAlignment="1">
      <alignment vertical="center" wrapText="1"/>
    </xf>
    <xf numFmtId="0" fontId="31" fillId="24" borderId="0" xfId="0" applyFont="1" applyFill="1" applyBorder="1" applyAlignment="1">
      <alignment horizontal="center" vertical="center"/>
    </xf>
    <xf numFmtId="0" fontId="31" fillId="24" borderId="44" xfId="0" applyFont="1" applyFill="1" applyBorder="1" applyAlignment="1">
      <alignment horizontal="center" vertical="center"/>
    </xf>
    <xf numFmtId="0" fontId="31" fillId="24" borderId="50" xfId="0" applyFont="1" applyFill="1" applyBorder="1" applyAlignment="1">
      <alignment horizontal="center" vertical="center"/>
    </xf>
    <xf numFmtId="0" fontId="31" fillId="24" borderId="55" xfId="0" applyFont="1" applyFill="1" applyBorder="1" applyAlignment="1">
      <alignment horizontal="center" vertical="center"/>
    </xf>
    <xf numFmtId="0" fontId="29" fillId="0" borderId="51" xfId="0" applyFont="1" applyBorder="1" applyAlignment="1">
      <alignment vertical="center"/>
    </xf>
    <xf numFmtId="0" fontId="29" fillId="0" borderId="30" xfId="0" applyFont="1" applyBorder="1" applyAlignment="1">
      <alignment vertical="center"/>
    </xf>
    <xf numFmtId="0" fontId="29" fillId="0" borderId="52" xfId="0" applyFont="1" applyBorder="1" applyAlignment="1">
      <alignment vertical="center"/>
    </xf>
    <xf numFmtId="0" fontId="29" fillId="0" borderId="47" xfId="0" applyFont="1" applyBorder="1" applyAlignment="1">
      <alignment vertical="center"/>
    </xf>
    <xf numFmtId="0" fontId="29" fillId="0" borderId="50" xfId="0" applyFont="1" applyBorder="1" applyAlignment="1">
      <alignment vertical="center"/>
    </xf>
    <xf numFmtId="0" fontId="29" fillId="0" borderId="55" xfId="0" applyFont="1" applyBorder="1" applyAlignment="1">
      <alignment vertical="center"/>
    </xf>
    <xf numFmtId="0" fontId="41" fillId="0" borderId="40" xfId="0" applyFont="1" applyBorder="1" applyAlignment="1">
      <alignment horizontal="left" vertical="center" wrapText="1"/>
    </xf>
    <xf numFmtId="0" fontId="41" fillId="0" borderId="56" xfId="0" applyFont="1" applyBorder="1" applyAlignment="1">
      <alignment horizontal="left" vertical="center" wrapText="1"/>
    </xf>
    <xf numFmtId="0" fontId="41" fillId="0" borderId="57" xfId="0" applyFont="1" applyBorder="1" applyAlignment="1">
      <alignment horizontal="left" vertical="center" wrapText="1"/>
    </xf>
    <xf numFmtId="0" fontId="67" fillId="0" borderId="0" xfId="0" applyNumberFormat="1" applyFont="1" applyAlignment="1">
      <alignment vertical="center" wrapText="1"/>
    </xf>
    <xf numFmtId="0" fontId="29" fillId="0" borderId="30" xfId="0" applyFont="1" applyBorder="1" applyAlignment="1">
      <alignment horizontal="center" vertical="top" wrapText="1"/>
    </xf>
    <xf numFmtId="0" fontId="29" fillId="0" borderId="0" xfId="0" applyFont="1" applyBorder="1" applyAlignment="1">
      <alignment horizontal="center" vertical="top" wrapText="1"/>
    </xf>
    <xf numFmtId="0" fontId="60" fillId="0" borderId="0" xfId="0" applyFont="1" applyAlignment="1">
      <alignment horizontal="center" vertical="center"/>
    </xf>
    <xf numFmtId="0" fontId="61" fillId="0" borderId="0" xfId="0" applyFont="1" applyAlignment="1">
      <alignment horizontal="center" vertical="center"/>
    </xf>
    <xf numFmtId="0" fontId="26" fillId="24" borderId="51" xfId="0" applyFont="1" applyFill="1" applyBorder="1" applyAlignment="1">
      <alignment vertical="center"/>
    </xf>
    <xf numFmtId="0" fontId="26" fillId="24" borderId="30" xfId="0" applyFont="1" applyFill="1" applyBorder="1" applyAlignment="1">
      <alignment vertical="center"/>
    </xf>
    <xf numFmtId="0" fontId="26" fillId="24" borderId="90" xfId="0" applyFont="1" applyFill="1" applyBorder="1" applyAlignment="1">
      <alignment vertical="center"/>
    </xf>
    <xf numFmtId="0" fontId="26" fillId="0" borderId="89" xfId="0" applyFont="1" applyBorder="1" applyAlignment="1">
      <alignment vertical="center"/>
    </xf>
    <xf numFmtId="0" fontId="26" fillId="0" borderId="30" xfId="0" applyFont="1" applyBorder="1" applyAlignment="1">
      <alignment vertical="center"/>
    </xf>
    <xf numFmtId="0" fontId="26" fillId="0" borderId="52" xfId="0" applyFont="1" applyBorder="1" applyAlignment="1">
      <alignment vertical="center"/>
    </xf>
    <xf numFmtId="0" fontId="63" fillId="24" borderId="86" xfId="0" applyFont="1" applyFill="1" applyBorder="1" applyAlignment="1">
      <alignment horizontal="center" vertical="center"/>
    </xf>
    <xf numFmtId="0" fontId="63" fillId="24" borderId="0" xfId="0" applyFont="1" applyFill="1" applyBorder="1" applyAlignment="1">
      <alignment horizontal="center" vertical="center"/>
    </xf>
    <xf numFmtId="0" fontId="63" fillId="24" borderId="44" xfId="0" applyFont="1" applyFill="1" applyBorder="1" applyAlignment="1">
      <alignment horizontal="center" vertical="center"/>
    </xf>
    <xf numFmtId="0" fontId="63" fillId="24" borderId="85" xfId="0" applyFont="1" applyFill="1" applyBorder="1" applyAlignment="1">
      <alignment horizontal="center" vertical="center"/>
    </xf>
    <xf numFmtId="0" fontId="63" fillId="24" borderId="50" xfId="0" applyFont="1" applyFill="1" applyBorder="1" applyAlignment="1">
      <alignment horizontal="center" vertical="center"/>
    </xf>
    <xf numFmtId="0" fontId="63" fillId="24" borderId="55" xfId="0" applyFont="1" applyFill="1" applyBorder="1" applyAlignment="1">
      <alignment horizontal="center" vertical="center"/>
    </xf>
    <xf numFmtId="0" fontId="26" fillId="0" borderId="51" xfId="0" applyFont="1" applyBorder="1" applyAlignment="1">
      <alignment horizontal="center" vertical="center"/>
    </xf>
    <xf numFmtId="0" fontId="26" fillId="0" borderId="30" xfId="0" applyFont="1" applyBorder="1" applyAlignment="1">
      <alignment horizontal="center" vertical="center"/>
    </xf>
    <xf numFmtId="0" fontId="26" fillId="0" borderId="52" xfId="0" applyFont="1" applyBorder="1" applyAlignment="1">
      <alignment horizontal="center" vertical="center"/>
    </xf>
    <xf numFmtId="0" fontId="26" fillId="0" borderId="43" xfId="0" applyFont="1" applyBorder="1" applyAlignment="1">
      <alignment horizontal="center" vertical="center"/>
    </xf>
    <xf numFmtId="0" fontId="26" fillId="0" borderId="0" xfId="0" applyFont="1" applyBorder="1" applyAlignment="1">
      <alignment horizontal="center" vertical="center"/>
    </xf>
    <xf numFmtId="0" fontId="26" fillId="0" borderId="44" xfId="0" applyFont="1" applyBorder="1" applyAlignment="1">
      <alignment horizontal="center" vertical="center"/>
    </xf>
    <xf numFmtId="0" fontId="26" fillId="0" borderId="47" xfId="0" applyFont="1" applyBorder="1" applyAlignment="1">
      <alignment horizontal="center" vertical="center"/>
    </xf>
    <xf numFmtId="0" fontId="26" fillId="0" borderId="50" xfId="0" applyFont="1" applyBorder="1" applyAlignment="1">
      <alignment horizontal="center" vertical="center"/>
    </xf>
    <xf numFmtId="0" fontId="26" fillId="0" borderId="55" xfId="0" applyFont="1" applyBorder="1" applyAlignment="1">
      <alignment horizontal="center" vertical="center"/>
    </xf>
    <xf numFmtId="0" fontId="62" fillId="0" borderId="51" xfId="0" applyFont="1" applyBorder="1" applyAlignment="1">
      <alignment horizontal="center" vertical="center" textRotation="255"/>
    </xf>
    <xf numFmtId="0" fontId="62" fillId="0" borderId="52" xfId="0" applyFont="1" applyBorder="1" applyAlignment="1">
      <alignment horizontal="center" vertical="center" textRotation="255"/>
    </xf>
    <xf numFmtId="0" fontId="62" fillId="0" borderId="43" xfId="0" applyFont="1" applyBorder="1" applyAlignment="1">
      <alignment horizontal="center" vertical="center" textRotation="255"/>
    </xf>
    <xf numFmtId="0" fontId="62" fillId="0" borderId="44" xfId="0" applyFont="1" applyBorder="1" applyAlignment="1">
      <alignment horizontal="center" vertical="center" textRotation="255"/>
    </xf>
    <xf numFmtId="0" fontId="62" fillId="0" borderId="47" xfId="0" applyFont="1" applyBorder="1" applyAlignment="1">
      <alignment horizontal="center" vertical="center" textRotation="255"/>
    </xf>
    <xf numFmtId="0" fontId="62" fillId="0" borderId="55" xfId="0" applyFont="1" applyBorder="1" applyAlignment="1">
      <alignment horizontal="center" vertical="center" textRotation="255"/>
    </xf>
    <xf numFmtId="0" fontId="26" fillId="0" borderId="5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52" xfId="0" applyFont="1" applyBorder="1" applyAlignment="1">
      <alignment horizontal="center" vertical="center" wrapText="1"/>
    </xf>
    <xf numFmtId="0" fontId="26" fillId="0" borderId="47"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5" xfId="0" applyFont="1" applyBorder="1" applyAlignment="1">
      <alignment horizontal="center" vertical="center" wrapText="1"/>
    </xf>
    <xf numFmtId="0" fontId="26" fillId="0" borderId="82" xfId="0" applyFont="1" applyBorder="1" applyAlignment="1">
      <alignment horizontal="center" vertical="center"/>
    </xf>
    <xf numFmtId="0" fontId="26" fillId="0" borderId="27" xfId="0" applyFont="1" applyBorder="1" applyAlignment="1">
      <alignment horizontal="center" vertical="center"/>
    </xf>
    <xf numFmtId="0" fontId="26" fillId="0" borderId="83" xfId="0" applyFont="1" applyBorder="1" applyAlignment="1">
      <alignment horizontal="center" vertical="center"/>
    </xf>
    <xf numFmtId="0" fontId="65" fillId="0" borderId="0" xfId="0" applyFont="1" applyAlignment="1">
      <alignment horizontal="center" vertical="center"/>
    </xf>
    <xf numFmtId="0" fontId="29" fillId="0" borderId="40"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63" fillId="24" borderId="19" xfId="0" applyFont="1" applyFill="1" applyBorder="1" applyAlignment="1">
      <alignment horizontal="left" vertical="center"/>
    </xf>
    <xf numFmtId="0" fontId="63" fillId="24" borderId="42" xfId="0" applyFont="1" applyFill="1" applyBorder="1" applyAlignment="1">
      <alignment horizontal="left" vertical="center"/>
    </xf>
    <xf numFmtId="0" fontId="63" fillId="24" borderId="84" xfId="0" applyFont="1" applyFill="1" applyBorder="1" applyAlignment="1">
      <alignment horizontal="left" vertical="center"/>
    </xf>
    <xf numFmtId="0" fontId="62" fillId="24" borderId="59" xfId="0" applyFont="1" applyFill="1" applyBorder="1" applyAlignment="1">
      <alignment horizontal="center" vertical="center"/>
    </xf>
    <xf numFmtId="0" fontId="62" fillId="24" borderId="61" xfId="0" applyFont="1" applyFill="1" applyBorder="1" applyAlignment="1">
      <alignment horizontal="center" vertical="center"/>
    </xf>
    <xf numFmtId="0" fontId="30" fillId="0" borderId="42" xfId="0" applyNumberFormat="1" applyFont="1" applyBorder="1" applyAlignment="1">
      <alignment horizontal="center" vertical="center" shrinkToFit="1"/>
    </xf>
    <xf numFmtId="0" fontId="30" fillId="0" borderId="13" xfId="0" applyNumberFormat="1" applyFont="1" applyBorder="1" applyAlignment="1">
      <alignment horizontal="center" vertical="center" shrinkToFit="1"/>
    </xf>
    <xf numFmtId="0" fontId="30" fillId="0" borderId="17" xfId="0" applyNumberFormat="1" applyFont="1" applyBorder="1" applyAlignment="1">
      <alignment horizontal="center" vertical="center" shrinkToFit="1"/>
    </xf>
    <xf numFmtId="0" fontId="30" fillId="0" borderId="42" xfId="0" applyNumberFormat="1" applyFont="1" applyBorder="1" applyAlignment="1">
      <alignment horizontal="center" vertical="center"/>
    </xf>
    <xf numFmtId="0" fontId="30" fillId="0" borderId="13" xfId="0" applyNumberFormat="1" applyFont="1" applyBorder="1" applyAlignment="1">
      <alignment horizontal="center" vertical="center"/>
    </xf>
    <xf numFmtId="0" fontId="30" fillId="0" borderId="17" xfId="0" applyNumberFormat="1" applyFont="1" applyBorder="1" applyAlignment="1">
      <alignment horizontal="center" vertical="center"/>
    </xf>
    <xf numFmtId="0" fontId="35" fillId="0" borderId="51" xfId="0" applyFont="1" applyBorder="1" applyAlignment="1">
      <alignment vertical="center" wrapText="1"/>
    </xf>
    <xf numFmtId="0" fontId="35" fillId="0" borderId="30" xfId="0" applyFont="1" applyBorder="1" applyAlignment="1">
      <alignment vertical="center" wrapText="1"/>
    </xf>
    <xf numFmtId="0" fontId="35" fillId="0" borderId="52" xfId="0" applyFont="1" applyBorder="1" applyAlignment="1">
      <alignment vertical="center" wrapText="1"/>
    </xf>
    <xf numFmtId="0" fontId="35" fillId="0" borderId="47" xfId="0" applyFont="1" applyBorder="1" applyAlignment="1">
      <alignment vertical="center" wrapText="1"/>
    </xf>
    <xf numFmtId="0" fontId="35" fillId="0" borderId="50" xfId="0" applyFont="1" applyBorder="1" applyAlignment="1">
      <alignment vertical="center" wrapText="1"/>
    </xf>
    <xf numFmtId="0" fontId="35" fillId="0" borderId="55" xfId="0" applyFont="1" applyBorder="1" applyAlignment="1">
      <alignment vertical="center" wrapText="1"/>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32" fillId="0" borderId="76" xfId="0" applyFont="1" applyBorder="1" applyAlignment="1">
      <alignment horizontal="center" vertical="center"/>
    </xf>
    <xf numFmtId="0" fontId="32" fillId="0" borderId="77" xfId="0" applyFont="1" applyBorder="1" applyAlignment="1">
      <alignment horizontal="center" vertical="center"/>
    </xf>
    <xf numFmtId="0" fontId="32" fillId="0" borderId="78" xfId="0" applyFont="1" applyBorder="1" applyAlignment="1">
      <alignment horizontal="center" vertical="center"/>
    </xf>
    <xf numFmtId="0" fontId="32" fillId="0" borderId="79" xfId="0" applyFont="1" applyBorder="1" applyAlignment="1">
      <alignment horizontal="center" vertical="center"/>
    </xf>
    <xf numFmtId="0" fontId="32" fillId="0" borderId="80" xfId="0" applyFont="1" applyBorder="1" applyAlignment="1">
      <alignment horizontal="center" vertical="center"/>
    </xf>
    <xf numFmtId="0" fontId="32" fillId="0" borderId="81" xfId="0" applyFont="1" applyBorder="1" applyAlignment="1">
      <alignment horizontal="center" vertical="center"/>
    </xf>
    <xf numFmtId="0" fontId="29" fillId="0" borderId="51" xfId="0" applyNumberFormat="1" applyFont="1" applyBorder="1" applyAlignment="1">
      <alignment horizontal="left" vertical="center" wrapText="1"/>
    </xf>
    <xf numFmtId="0" fontId="29" fillId="0" borderId="30" xfId="0" applyNumberFormat="1" applyFont="1" applyBorder="1" applyAlignment="1">
      <alignment horizontal="left" vertical="center" wrapText="1"/>
    </xf>
    <xf numFmtId="0" fontId="29" fillId="0" borderId="52" xfId="0" applyNumberFormat="1" applyFont="1" applyBorder="1" applyAlignment="1">
      <alignment horizontal="left" vertical="center" wrapText="1"/>
    </xf>
    <xf numFmtId="0" fontId="29" fillId="0" borderId="47" xfId="0" applyNumberFormat="1" applyFont="1" applyBorder="1" applyAlignment="1">
      <alignment horizontal="left" vertical="center" wrapText="1"/>
    </xf>
    <xf numFmtId="0" fontId="29" fillId="0" borderId="50" xfId="0" applyNumberFormat="1" applyFont="1" applyBorder="1" applyAlignment="1">
      <alignment horizontal="left" vertical="center" wrapText="1"/>
    </xf>
    <xf numFmtId="0" fontId="29" fillId="0" borderId="55" xfId="0" applyNumberFormat="1" applyFont="1" applyBorder="1" applyAlignment="1">
      <alignment horizontal="left" vertical="center" wrapText="1"/>
    </xf>
    <xf numFmtId="0" fontId="29" fillId="0" borderId="45" xfId="0" applyFont="1" applyBorder="1" applyAlignment="1">
      <alignment horizontal="left" vertical="center" wrapText="1"/>
    </xf>
    <xf numFmtId="0" fontId="40" fillId="0" borderId="0" xfId="0" applyFont="1" applyFill="1" applyBorder="1" applyAlignment="1">
      <alignment horizontal="left" vertical="top" wrapText="1"/>
    </xf>
    <xf numFmtId="0" fontId="40" fillId="0" borderId="44" xfId="0" applyFont="1" applyFill="1" applyBorder="1" applyAlignment="1">
      <alignment horizontal="left" vertical="top" wrapText="1"/>
    </xf>
    <xf numFmtId="0" fontId="40" fillId="0" borderId="50" xfId="0" applyFont="1" applyFill="1" applyBorder="1" applyAlignment="1">
      <alignment horizontal="left" vertical="center" wrapText="1"/>
    </xf>
    <xf numFmtId="0" fontId="40" fillId="0" borderId="55" xfId="0" applyFont="1" applyFill="1" applyBorder="1" applyAlignment="1">
      <alignment horizontal="left" vertical="center" wrapText="1"/>
    </xf>
    <xf numFmtId="0" fontId="43" fillId="0" borderId="33" xfId="0" applyFont="1" applyBorder="1" applyAlignment="1">
      <alignment horizontal="center" vertical="center"/>
    </xf>
    <xf numFmtId="0" fontId="43" fillId="0" borderId="0" xfId="0" applyFont="1" applyBorder="1" applyAlignment="1">
      <alignment horizontal="center" vertical="center"/>
    </xf>
    <xf numFmtId="0" fontId="43" fillId="0" borderId="34" xfId="0" applyFont="1" applyBorder="1" applyAlignment="1">
      <alignment horizontal="center" vertical="center"/>
    </xf>
    <xf numFmtId="0" fontId="41" fillId="0" borderId="0" xfId="0" applyFont="1" applyBorder="1" applyAlignment="1">
      <alignment vertical="center"/>
    </xf>
    <xf numFmtId="0" fontId="41" fillId="0" borderId="34" xfId="0" applyFont="1" applyBorder="1" applyAlignment="1">
      <alignment vertical="center"/>
    </xf>
    <xf numFmtId="0" fontId="41" fillId="0" borderId="33" xfId="0" applyFont="1" applyBorder="1" applyAlignment="1">
      <alignment horizontal="center" vertical="top" wrapText="1"/>
    </xf>
    <xf numFmtId="0" fontId="41" fillId="0" borderId="0" xfId="0" applyFont="1" applyBorder="1" applyAlignment="1">
      <alignment vertical="center" wrapText="1"/>
    </xf>
    <xf numFmtId="0" fontId="41" fillId="0" borderId="34" xfId="0" applyFont="1" applyBorder="1" applyAlignment="1">
      <alignment vertical="center" wrapText="1"/>
    </xf>
    <xf numFmtId="0" fontId="29" fillId="0" borderId="43" xfId="0" applyNumberFormat="1" applyFont="1" applyFill="1" applyBorder="1" applyAlignment="1">
      <alignment horizontal="left" vertical="center"/>
    </xf>
    <xf numFmtId="0" fontId="29" fillId="0" borderId="0" xfId="0" applyNumberFormat="1" applyFont="1" applyFill="1" applyAlignment="1">
      <alignment horizontal="left" vertical="center"/>
    </xf>
    <xf numFmtId="0" fontId="29" fillId="0" borderId="44" xfId="0" applyNumberFormat="1" applyFont="1" applyFill="1" applyBorder="1" applyAlignment="1">
      <alignment horizontal="left" vertical="center"/>
    </xf>
    <xf numFmtId="0" fontId="29" fillId="0" borderId="43" xfId="0"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wrapText="1"/>
    </xf>
    <xf numFmtId="0" fontId="29" fillId="0" borderId="44" xfId="0" applyNumberFormat="1" applyFont="1" applyFill="1" applyBorder="1" applyAlignment="1">
      <alignment horizontal="left" vertical="center" wrapText="1"/>
    </xf>
    <xf numFmtId="0" fontId="30" fillId="0" borderId="42" xfId="0" applyNumberFormat="1" applyFont="1" applyFill="1" applyBorder="1" applyAlignment="1">
      <alignment horizontal="center" vertical="center"/>
    </xf>
    <xf numFmtId="0" fontId="30" fillId="0" borderId="13" xfId="0" applyNumberFormat="1" applyFont="1" applyFill="1" applyBorder="1" applyAlignment="1">
      <alignment horizontal="center" vertical="center"/>
    </xf>
    <xf numFmtId="0" fontId="30" fillId="0" borderId="17" xfId="0" applyNumberFormat="1" applyFont="1" applyFill="1" applyBorder="1" applyAlignment="1">
      <alignment horizontal="center" vertical="center"/>
    </xf>
    <xf numFmtId="0" fontId="35" fillId="0" borderId="43" xfId="0" applyFont="1" applyBorder="1" applyAlignment="1">
      <alignment vertical="center" wrapText="1"/>
    </xf>
    <xf numFmtId="0" fontId="35" fillId="0" borderId="0" xfId="0" applyFont="1" applyBorder="1" applyAlignment="1">
      <alignment vertical="center" wrapText="1"/>
    </xf>
    <xf numFmtId="0" fontId="35" fillId="0" borderId="44" xfId="0" applyFont="1" applyBorder="1" applyAlignment="1">
      <alignment vertical="center" wrapText="1"/>
    </xf>
    <xf numFmtId="0" fontId="29" fillId="0" borderId="0" xfId="0" applyNumberFormat="1" applyFont="1" applyFill="1" applyBorder="1" applyAlignment="1">
      <alignment horizontal="left" vertical="center"/>
    </xf>
    <xf numFmtId="0" fontId="30" fillId="0" borderId="42" xfId="0" applyFont="1" applyBorder="1" applyAlignment="1">
      <alignment horizontal="center" vertical="center" shrinkToFit="1"/>
    </xf>
    <xf numFmtId="0" fontId="30" fillId="0" borderId="13" xfId="0" applyFont="1" applyBorder="1" applyAlignment="1">
      <alignment horizontal="center" vertical="center" shrinkToFit="1"/>
    </xf>
    <xf numFmtId="0" fontId="30" fillId="0" borderId="17" xfId="0" applyFont="1" applyBorder="1" applyAlignment="1">
      <alignment horizontal="center" vertical="center" shrinkToFit="1"/>
    </xf>
    <xf numFmtId="0" fontId="62" fillId="24" borderId="62" xfId="0" applyFont="1" applyFill="1" applyBorder="1" applyAlignment="1">
      <alignment horizontal="center" vertical="center"/>
    </xf>
    <xf numFmtId="0" fontId="62" fillId="24" borderId="63" xfId="0" applyFont="1" applyFill="1" applyBorder="1" applyAlignment="1">
      <alignment horizontal="center" vertical="center"/>
    </xf>
    <xf numFmtId="49" fontId="62" fillId="0" borderId="73" xfId="0" applyNumberFormat="1" applyFont="1" applyBorder="1" applyAlignment="1">
      <alignment horizontal="center" vertical="center"/>
    </xf>
    <xf numFmtId="49" fontId="62" fillId="0" borderId="74" xfId="0" applyNumberFormat="1" applyFont="1" applyBorder="1" applyAlignment="1">
      <alignment horizontal="center" vertical="center"/>
    </xf>
    <xf numFmtId="49" fontId="62" fillId="0" borderId="75" xfId="0" applyNumberFormat="1" applyFont="1" applyBorder="1" applyAlignment="1">
      <alignment horizontal="center" vertical="center"/>
    </xf>
    <xf numFmtId="49" fontId="62" fillId="0" borderId="79" xfId="0" applyNumberFormat="1" applyFont="1" applyBorder="1" applyAlignment="1">
      <alignment horizontal="center" vertical="center"/>
    </xf>
    <xf numFmtId="49" fontId="62" fillId="0" borderId="80" xfId="0" applyNumberFormat="1" applyFont="1" applyBorder="1" applyAlignment="1">
      <alignment horizontal="center" vertical="center"/>
    </xf>
    <xf numFmtId="49" fontId="62" fillId="0" borderId="81" xfId="0" applyNumberFormat="1" applyFont="1" applyBorder="1" applyAlignment="1">
      <alignment horizontal="center" vertical="center"/>
    </xf>
    <xf numFmtId="0" fontId="63" fillId="24" borderId="94" xfId="0" applyFont="1" applyFill="1" applyBorder="1" applyAlignment="1">
      <alignment horizontal="left" vertical="center"/>
    </xf>
    <xf numFmtId="0" fontId="39" fillId="0" borderId="51" xfId="0" applyFont="1" applyBorder="1" applyAlignment="1">
      <alignment horizontal="center" vertical="center"/>
    </xf>
    <xf numFmtId="0" fontId="39" fillId="0" borderId="30" xfId="0" applyFont="1" applyBorder="1" applyAlignment="1">
      <alignment horizontal="center" vertical="center"/>
    </xf>
    <xf numFmtId="0" fontId="39" fillId="0" borderId="52" xfId="0" applyFont="1" applyBorder="1" applyAlignment="1">
      <alignment horizontal="center" vertical="center"/>
    </xf>
    <xf numFmtId="0" fontId="39" fillId="0" borderId="43" xfId="0" applyFont="1" applyBorder="1" applyAlignment="1">
      <alignment horizontal="center" vertical="center"/>
    </xf>
    <xf numFmtId="0" fontId="39" fillId="0" borderId="0" xfId="0" applyFont="1" applyBorder="1" applyAlignment="1">
      <alignment horizontal="center" vertical="center"/>
    </xf>
    <xf numFmtId="0" fontId="39" fillId="0" borderId="44" xfId="0" applyFont="1" applyBorder="1" applyAlignment="1">
      <alignment horizontal="center" vertical="center"/>
    </xf>
    <xf numFmtId="0" fontId="39" fillId="0" borderId="47" xfId="0" applyFont="1" applyBorder="1" applyAlignment="1">
      <alignment horizontal="center" vertical="center"/>
    </xf>
    <xf numFmtId="0" fontId="39" fillId="0" borderId="50" xfId="0" applyFont="1" applyBorder="1" applyAlignment="1">
      <alignment horizontal="center" vertical="center"/>
    </xf>
    <xf numFmtId="0" fontId="39" fillId="0" borderId="55" xfId="0" applyFont="1" applyBorder="1" applyAlignment="1">
      <alignment horizontal="center" vertical="center"/>
    </xf>
    <xf numFmtId="0" fontId="63" fillId="24" borderId="51" xfId="0" applyFont="1" applyFill="1" applyBorder="1" applyAlignment="1">
      <alignment horizontal="center" vertical="center"/>
    </xf>
    <xf numFmtId="0" fontId="63" fillId="24" borderId="30" xfId="0" applyFont="1" applyFill="1" applyBorder="1" applyAlignment="1">
      <alignment horizontal="center" vertical="center"/>
    </xf>
    <xf numFmtId="0" fontId="63" fillId="24" borderId="52" xfId="0" applyFont="1" applyFill="1" applyBorder="1" applyAlignment="1">
      <alignment horizontal="center" vertical="center"/>
    </xf>
    <xf numFmtId="0" fontId="63" fillId="24" borderId="43" xfId="0" applyFont="1" applyFill="1" applyBorder="1" applyAlignment="1">
      <alignment horizontal="center" vertical="center"/>
    </xf>
    <xf numFmtId="0" fontId="63" fillId="24" borderId="47" xfId="0" applyFont="1" applyFill="1" applyBorder="1" applyAlignment="1">
      <alignment horizontal="center" vertical="center"/>
    </xf>
    <xf numFmtId="0" fontId="29" fillId="0" borderId="30" xfId="0" applyFont="1" applyBorder="1" applyAlignment="1">
      <alignment vertical="top" wrapText="1"/>
    </xf>
    <xf numFmtId="0" fontId="29" fillId="0" borderId="0" xfId="0" applyFont="1" applyBorder="1" applyAlignment="1">
      <alignment vertical="top" wrapText="1"/>
    </xf>
    <xf numFmtId="0" fontId="62" fillId="24" borderId="43" xfId="0" applyFont="1" applyFill="1" applyBorder="1" applyAlignment="1">
      <alignment horizontal="center" vertical="center"/>
    </xf>
    <xf numFmtId="0" fontId="62" fillId="24" borderId="0" xfId="0" applyFont="1" applyFill="1" applyBorder="1" applyAlignment="1">
      <alignment horizontal="center" vertical="center"/>
    </xf>
    <xf numFmtId="0" fontId="62" fillId="24" borderId="47" xfId="0" applyFont="1" applyFill="1" applyBorder="1" applyAlignment="1">
      <alignment horizontal="center" vertical="center"/>
    </xf>
    <xf numFmtId="0" fontId="62" fillId="24" borderId="50" xfId="0" applyFont="1" applyFill="1" applyBorder="1" applyAlignment="1">
      <alignment horizontal="center" vertical="center"/>
    </xf>
    <xf numFmtId="0" fontId="62" fillId="24" borderId="88" xfId="0" applyFont="1" applyFill="1" applyBorder="1" applyAlignment="1">
      <alignment horizontal="center" vertical="center"/>
    </xf>
    <xf numFmtId="0" fontId="62" fillId="24" borderId="87" xfId="0" applyFont="1" applyFill="1" applyBorder="1" applyAlignment="1">
      <alignment horizontal="center" vertical="center"/>
    </xf>
    <xf numFmtId="49" fontId="62" fillId="0" borderId="58" xfId="0" applyNumberFormat="1" applyFont="1" applyBorder="1" applyAlignment="1">
      <alignment horizontal="center" vertical="center"/>
    </xf>
    <xf numFmtId="49" fontId="62" fillId="0" borderId="60" xfId="0" applyNumberFormat="1" applyFont="1" applyBorder="1" applyAlignment="1">
      <alignment horizontal="center" vertical="center"/>
    </xf>
    <xf numFmtId="49" fontId="62" fillId="0" borderId="59" xfId="0" applyNumberFormat="1" applyFont="1" applyBorder="1" applyAlignment="1">
      <alignment horizontal="center" vertical="center"/>
    </xf>
    <xf numFmtId="49" fontId="62" fillId="0" borderId="61" xfId="0" applyNumberFormat="1" applyFont="1" applyBorder="1" applyAlignment="1">
      <alignment horizontal="center" vertical="center"/>
    </xf>
    <xf numFmtId="0" fontId="41" fillId="0" borderId="42" xfId="0" applyNumberFormat="1" applyFont="1" applyBorder="1" applyAlignment="1">
      <alignment horizontal="center" vertical="center" shrinkToFit="1"/>
    </xf>
    <xf numFmtId="0" fontId="41" fillId="0" borderId="13" xfId="0" applyNumberFormat="1" applyFont="1" applyBorder="1" applyAlignment="1">
      <alignment horizontal="center" vertical="center" shrinkToFit="1"/>
    </xf>
    <xf numFmtId="0" fontId="41" fillId="0" borderId="17" xfId="0" applyNumberFormat="1" applyFont="1" applyBorder="1" applyAlignment="1">
      <alignment horizontal="center" vertical="center" shrinkToFit="1"/>
    </xf>
    <xf numFmtId="0" fontId="29" fillId="0" borderId="47" xfId="0" applyNumberFormat="1" applyFont="1" applyFill="1" applyBorder="1" applyAlignment="1">
      <alignment horizontal="left" vertical="center"/>
    </xf>
    <xf numFmtId="0" fontId="29" fillId="0" borderId="50" xfId="0" applyNumberFormat="1" applyFont="1" applyFill="1" applyBorder="1" applyAlignment="1">
      <alignment horizontal="left" vertical="center"/>
    </xf>
    <xf numFmtId="0" fontId="29" fillId="0" borderId="55" xfId="0" applyNumberFormat="1" applyFont="1" applyFill="1" applyBorder="1" applyAlignment="1">
      <alignment horizontal="left" vertical="center"/>
    </xf>
    <xf numFmtId="0" fontId="44" fillId="0" borderId="95" xfId="44" applyFont="1" applyBorder="1" applyAlignment="1">
      <alignment horizontal="center" vertical="center"/>
    </xf>
    <xf numFmtId="0" fontId="44" fillId="0" borderId="98" xfId="44" applyFont="1" applyBorder="1" applyAlignment="1">
      <alignment horizontal="center" vertical="center"/>
    </xf>
    <xf numFmtId="0" fontId="44" fillId="0" borderId="100" xfId="44" applyFont="1" applyBorder="1" applyAlignment="1">
      <alignment horizontal="center" vertical="center"/>
    </xf>
    <xf numFmtId="0" fontId="44" fillId="0" borderId="22" xfId="44" applyFont="1" applyBorder="1" applyAlignment="1">
      <alignment horizontal="center" vertical="center" wrapText="1"/>
    </xf>
    <xf numFmtId="0" fontId="44" fillId="0" borderId="96" xfId="44" applyFont="1" applyBorder="1" applyAlignment="1">
      <alignment horizontal="center" vertical="center" wrapText="1"/>
    </xf>
    <xf numFmtId="0" fontId="44" fillId="0" borderId="0" xfId="44" applyFont="1" applyAlignment="1">
      <alignment horizontal="center" vertical="center" wrapText="1"/>
    </xf>
    <xf numFmtId="0" fontId="44" fillId="0" borderId="44" xfId="44" applyFont="1" applyBorder="1" applyAlignment="1">
      <alignment horizontal="center" vertical="center" wrapText="1"/>
    </xf>
    <xf numFmtId="0" fontId="44" fillId="0" borderId="101" xfId="44" applyFont="1" applyBorder="1" applyAlignment="1">
      <alignment horizontal="center" vertical="center" wrapText="1"/>
    </xf>
    <xf numFmtId="0" fontId="44" fillId="0" borderId="102" xfId="44" applyFont="1" applyBorder="1" applyAlignment="1">
      <alignment horizontal="center" vertical="center" wrapText="1"/>
    </xf>
    <xf numFmtId="0" fontId="44" fillId="0" borderId="68" xfId="44" applyFont="1" applyBorder="1" applyAlignment="1">
      <alignment horizontal="center" vertical="center" wrapText="1"/>
    </xf>
    <xf numFmtId="0" fontId="44" fillId="0" borderId="43" xfId="44" applyFont="1" applyBorder="1" applyAlignment="1">
      <alignment horizontal="center" vertical="center" wrapText="1"/>
    </xf>
    <xf numFmtId="0" fontId="44" fillId="0" borderId="38" xfId="44" applyFont="1" applyBorder="1" applyAlignment="1">
      <alignment horizontal="center" vertical="center" wrapText="1"/>
    </xf>
    <xf numFmtId="0" fontId="44" fillId="0" borderId="29" xfId="44" applyFont="1" applyBorder="1" applyAlignment="1">
      <alignment horizontal="center" vertical="center" wrapText="1"/>
    </xf>
    <xf numFmtId="0" fontId="44" fillId="0" borderId="14" xfId="44" applyFont="1" applyBorder="1" applyAlignment="1">
      <alignment horizontal="center" vertical="center" wrapText="1"/>
    </xf>
    <xf numFmtId="0" fontId="44" fillId="0" borderId="72" xfId="44" applyFont="1" applyBorder="1" applyAlignment="1">
      <alignment horizontal="center" vertical="center" wrapText="1"/>
    </xf>
    <xf numFmtId="0" fontId="44" fillId="0" borderId="10" xfId="44" quotePrefix="1" applyFont="1" applyBorder="1" applyAlignment="1">
      <alignment horizontal="center" vertical="center"/>
    </xf>
    <xf numFmtId="0" fontId="44" fillId="0" borderId="22" xfId="44" applyFont="1" applyBorder="1" applyAlignment="1">
      <alignment horizontal="center" vertical="center"/>
    </xf>
    <xf numFmtId="0" fontId="45" fillId="25" borderId="0" xfId="44" applyFont="1" applyFill="1" applyAlignment="1" applyProtection="1">
      <alignment horizontal="center" vertical="center"/>
      <protection locked="0"/>
    </xf>
    <xf numFmtId="0" fontId="45" fillId="26" borderId="0" xfId="44" applyFont="1" applyFill="1" applyAlignment="1" applyProtection="1">
      <alignment horizontal="center" vertical="center"/>
      <protection locked="0"/>
    </xf>
    <xf numFmtId="0" fontId="45" fillId="0" borderId="0" xfId="44" applyFont="1" applyAlignment="1">
      <alignment horizontal="center" vertical="center"/>
    </xf>
    <xf numFmtId="0" fontId="44" fillId="25" borderId="19" xfId="44" applyFont="1" applyFill="1" applyBorder="1" applyAlignment="1" applyProtection="1">
      <alignment horizontal="center" vertical="center"/>
      <protection locked="0"/>
    </xf>
    <xf numFmtId="0" fontId="48" fillId="0" borderId="11" xfId="44" applyFont="1" applyBorder="1" applyAlignment="1">
      <alignment horizontal="center" vertical="center" wrapText="1"/>
    </xf>
    <xf numFmtId="0" fontId="48" fillId="0" borderId="15" xfId="44" applyFont="1" applyBorder="1" applyAlignment="1">
      <alignment horizontal="center" vertical="center" wrapText="1"/>
    </xf>
    <xf numFmtId="0" fontId="48" fillId="0" borderId="16" xfId="44" applyFont="1" applyBorder="1" applyAlignment="1">
      <alignment horizontal="center" vertical="center" wrapText="1"/>
    </xf>
    <xf numFmtId="0" fontId="48" fillId="0" borderId="20" xfId="44" applyFont="1" applyBorder="1" applyAlignment="1">
      <alignment horizontal="center" vertical="center" wrapText="1"/>
    </xf>
    <xf numFmtId="0" fontId="48" fillId="0" borderId="70" xfId="44" applyFont="1" applyBorder="1" applyAlignment="1">
      <alignment horizontal="center" vertical="center" wrapText="1"/>
    </xf>
    <xf numFmtId="0" fontId="48" fillId="0" borderId="18" xfId="44" applyFont="1" applyBorder="1" applyAlignment="1">
      <alignment horizontal="center" vertical="center" wrapText="1"/>
    </xf>
    <xf numFmtId="0" fontId="48" fillId="0" borderId="31" xfId="44" applyFont="1" applyBorder="1" applyAlignment="1">
      <alignment horizontal="center" vertical="center" wrapText="1"/>
    </xf>
    <xf numFmtId="0" fontId="48" fillId="0" borderId="21" xfId="44" applyFont="1" applyBorder="1" applyAlignment="1">
      <alignment horizontal="center" vertical="center" wrapText="1"/>
    </xf>
    <xf numFmtId="0" fontId="44" fillId="0" borderId="97" xfId="44" applyFont="1" applyBorder="1" applyAlignment="1">
      <alignment horizontal="center" vertical="center" wrapText="1"/>
    </xf>
    <xf numFmtId="0" fontId="44" fillId="0" borderId="95" xfId="44" applyFont="1" applyBorder="1" applyAlignment="1">
      <alignment horizontal="center" vertical="center" wrapText="1"/>
    </xf>
    <xf numFmtId="0" fontId="44" fillId="0" borderId="99" xfId="44" applyFont="1" applyBorder="1" applyAlignment="1">
      <alignment horizontal="center" vertical="center"/>
    </xf>
    <xf numFmtId="0" fontId="44" fillId="0" borderId="56" xfId="44" applyFont="1" applyBorder="1" applyAlignment="1">
      <alignment horizontal="center" vertical="center"/>
    </xf>
    <xf numFmtId="0" fontId="44" fillId="0" borderId="37" xfId="44" applyFont="1" applyBorder="1" applyAlignment="1">
      <alignment horizontal="center" vertical="center"/>
    </xf>
    <xf numFmtId="0" fontId="44" fillId="26" borderId="40" xfId="44" applyFont="1" applyFill="1" applyBorder="1" applyAlignment="1" applyProtection="1">
      <alignment horizontal="center" vertical="center"/>
      <protection locked="0"/>
    </xf>
    <xf numFmtId="0" fontId="44" fillId="26" borderId="57" xfId="44" applyFont="1" applyFill="1" applyBorder="1" applyAlignment="1" applyProtection="1">
      <alignment horizontal="center" vertical="center"/>
      <protection locked="0"/>
    </xf>
    <xf numFmtId="0" fontId="44" fillId="24" borderId="40" xfId="44" applyFont="1" applyFill="1" applyBorder="1" applyAlignment="1">
      <alignment horizontal="center" vertical="center"/>
    </xf>
    <xf numFmtId="0" fontId="44" fillId="24" borderId="57" xfId="44" applyFont="1" applyFill="1" applyBorder="1" applyAlignment="1">
      <alignment horizontal="center" vertical="center"/>
    </xf>
    <xf numFmtId="0" fontId="44" fillId="26" borderId="104" xfId="44" applyFont="1" applyFill="1" applyBorder="1" applyAlignment="1" applyProtection="1">
      <alignment horizontal="left" vertical="center" wrapText="1"/>
      <protection locked="0"/>
    </xf>
    <xf numFmtId="0" fontId="44" fillId="26" borderId="106" xfId="44" applyFont="1" applyFill="1" applyBorder="1" applyAlignment="1" applyProtection="1">
      <alignment horizontal="left" vertical="center" wrapText="1"/>
      <protection locked="0"/>
    </xf>
    <xf numFmtId="0" fontId="44" fillId="26" borderId="69" xfId="44" applyFont="1" applyFill="1" applyBorder="1" applyAlignment="1" applyProtection="1">
      <alignment horizontal="left" vertical="center" wrapText="1"/>
      <protection locked="0"/>
    </xf>
    <xf numFmtId="0" fontId="48" fillId="25" borderId="99" xfId="44" applyFont="1" applyFill="1" applyBorder="1" applyAlignment="1" applyProtection="1">
      <alignment horizontal="center" vertical="center" wrapText="1"/>
      <protection locked="0"/>
    </xf>
    <xf numFmtId="0" fontId="48" fillId="25" borderId="57" xfId="44" applyFont="1" applyFill="1" applyBorder="1" applyAlignment="1" applyProtection="1">
      <alignment horizontal="center" vertical="center" wrapText="1"/>
      <protection locked="0"/>
    </xf>
    <xf numFmtId="0" fontId="44" fillId="25" borderId="40" xfId="44" applyFont="1" applyFill="1" applyBorder="1" applyAlignment="1" applyProtection="1">
      <alignment horizontal="center" vertical="center" wrapText="1"/>
      <protection locked="0"/>
    </xf>
    <xf numFmtId="0" fontId="44" fillId="25" borderId="57" xfId="44" applyFont="1" applyFill="1" applyBorder="1" applyAlignment="1" applyProtection="1">
      <alignment horizontal="center" vertical="center" wrapText="1"/>
      <protection locked="0"/>
    </xf>
    <xf numFmtId="0" fontId="44" fillId="25" borderId="40" xfId="44" applyFont="1" applyFill="1" applyBorder="1" applyAlignment="1" applyProtection="1">
      <alignment horizontal="center" vertical="center" shrinkToFit="1"/>
      <protection locked="0"/>
    </xf>
    <xf numFmtId="0" fontId="44" fillId="25" borderId="56" xfId="44" applyFont="1" applyFill="1" applyBorder="1" applyAlignment="1" applyProtection="1">
      <alignment horizontal="center" vertical="center" shrinkToFit="1"/>
      <protection locked="0"/>
    </xf>
    <xf numFmtId="0" fontId="44" fillId="25" borderId="57" xfId="44" applyFont="1" applyFill="1" applyBorder="1" applyAlignment="1" applyProtection="1">
      <alignment horizontal="center" vertical="center" shrinkToFit="1"/>
      <protection locked="0"/>
    </xf>
    <xf numFmtId="0" fontId="44" fillId="26" borderId="40" xfId="44" applyFont="1" applyFill="1" applyBorder="1" applyAlignment="1" applyProtection="1">
      <alignment horizontal="center" vertical="center" wrapText="1"/>
      <protection locked="0"/>
    </xf>
    <xf numFmtId="0" fontId="44" fillId="26" borderId="56" xfId="44" applyFont="1" applyFill="1" applyBorder="1" applyAlignment="1" applyProtection="1">
      <alignment horizontal="center" vertical="center" wrapText="1"/>
      <protection locked="0"/>
    </xf>
    <xf numFmtId="0" fontId="44" fillId="26" borderId="37" xfId="44" applyFont="1" applyFill="1" applyBorder="1" applyAlignment="1" applyProtection="1">
      <alignment horizontal="center" vertical="center" wrapText="1"/>
      <protection locked="0"/>
    </xf>
    <xf numFmtId="177" fontId="45" fillId="24" borderId="99" xfId="44" applyNumberFormat="1" applyFont="1" applyFill="1" applyBorder="1" applyAlignment="1">
      <alignment horizontal="center" vertical="center" wrapText="1"/>
    </xf>
    <xf numFmtId="177" fontId="45" fillId="24" borderId="37" xfId="44" applyNumberFormat="1" applyFont="1" applyFill="1" applyBorder="1" applyAlignment="1">
      <alignment horizontal="center" vertical="center" wrapText="1"/>
    </xf>
    <xf numFmtId="177" fontId="45" fillId="24" borderId="99" xfId="45" applyNumberFormat="1" applyFont="1" applyFill="1" applyBorder="1" applyAlignment="1" applyProtection="1">
      <alignment horizontal="center" vertical="center" wrapText="1"/>
    </xf>
    <xf numFmtId="177" fontId="45" fillId="24" borderId="37" xfId="45" applyNumberFormat="1" applyFont="1" applyFill="1" applyBorder="1" applyAlignment="1" applyProtection="1">
      <alignment horizontal="center" vertical="center" wrapText="1"/>
    </xf>
    <xf numFmtId="0" fontId="44" fillId="26" borderId="99" xfId="44" applyFont="1" applyFill="1" applyBorder="1" applyAlignment="1" applyProtection="1">
      <alignment horizontal="left" vertical="center" wrapText="1"/>
      <protection locked="0"/>
    </xf>
    <xf numFmtId="0" fontId="44" fillId="26" borderId="56" xfId="44" applyFont="1" applyFill="1" applyBorder="1" applyAlignment="1" applyProtection="1">
      <alignment horizontal="left" vertical="center" wrapText="1"/>
      <protection locked="0"/>
    </xf>
    <xf numFmtId="0" fontId="44" fillId="26" borderId="37" xfId="44" applyFont="1" applyFill="1" applyBorder="1" applyAlignment="1" applyProtection="1">
      <alignment horizontal="left" vertical="center" wrapText="1"/>
      <protection locked="0"/>
    </xf>
    <xf numFmtId="0" fontId="48" fillId="25" borderId="104" xfId="44" applyFont="1" applyFill="1" applyBorder="1" applyAlignment="1" applyProtection="1">
      <alignment horizontal="center" vertical="center" wrapText="1"/>
      <protection locked="0"/>
    </xf>
    <xf numFmtId="0" fontId="48" fillId="25" borderId="105" xfId="44" applyFont="1" applyFill="1" applyBorder="1" applyAlignment="1" applyProtection="1">
      <alignment horizontal="center" vertical="center" wrapText="1"/>
      <protection locked="0"/>
    </xf>
    <xf numFmtId="0" fontId="44" fillId="25" borderId="39" xfId="44" applyFont="1" applyFill="1" applyBorder="1" applyAlignment="1" applyProtection="1">
      <alignment horizontal="center" vertical="center" wrapText="1"/>
      <protection locked="0"/>
    </xf>
    <xf numFmtId="0" fontId="44" fillId="25" borderId="105" xfId="44" applyFont="1" applyFill="1" applyBorder="1" applyAlignment="1" applyProtection="1">
      <alignment horizontal="center" vertical="center" wrapText="1"/>
      <protection locked="0"/>
    </xf>
    <xf numFmtId="0" fontId="44" fillId="25" borderId="39" xfId="44" applyFont="1" applyFill="1" applyBorder="1" applyAlignment="1" applyProtection="1">
      <alignment horizontal="center" vertical="center" shrinkToFit="1"/>
      <protection locked="0"/>
    </xf>
    <xf numFmtId="0" fontId="44" fillId="25" borderId="106" xfId="44" applyFont="1" applyFill="1" applyBorder="1" applyAlignment="1" applyProtection="1">
      <alignment horizontal="center" vertical="center" shrinkToFit="1"/>
      <protection locked="0"/>
    </xf>
    <xf numFmtId="0" fontId="44" fillId="25" borderId="105" xfId="44" applyFont="1" applyFill="1" applyBorder="1" applyAlignment="1" applyProtection="1">
      <alignment horizontal="center" vertical="center" shrinkToFit="1"/>
      <protection locked="0"/>
    </xf>
    <xf numFmtId="0" fontId="44" fillId="26" borderId="39" xfId="44" applyFont="1" applyFill="1" applyBorder="1" applyAlignment="1" applyProtection="1">
      <alignment horizontal="center" vertical="center" wrapText="1"/>
      <protection locked="0"/>
    </xf>
    <xf numFmtId="0" fontId="44" fillId="26" borderId="106" xfId="44" applyFont="1" applyFill="1" applyBorder="1" applyAlignment="1" applyProtection="1">
      <alignment horizontal="center" vertical="center" wrapText="1"/>
      <protection locked="0"/>
    </xf>
    <xf numFmtId="0" fontId="44" fillId="26" borderId="69" xfId="44" applyFont="1" applyFill="1" applyBorder="1" applyAlignment="1" applyProtection="1">
      <alignment horizontal="center" vertical="center" wrapText="1"/>
      <protection locked="0"/>
    </xf>
    <xf numFmtId="177" fontId="45" fillId="24" borderId="104" xfId="44" applyNumberFormat="1" applyFont="1" applyFill="1" applyBorder="1" applyAlignment="1">
      <alignment horizontal="center" vertical="center" wrapText="1"/>
    </xf>
    <xf numFmtId="177" fontId="45" fillId="24" borderId="69" xfId="44" applyNumberFormat="1" applyFont="1" applyFill="1" applyBorder="1" applyAlignment="1">
      <alignment horizontal="center" vertical="center" wrapText="1"/>
    </xf>
    <xf numFmtId="177" fontId="45" fillId="24" borderId="104" xfId="45" applyNumberFormat="1" applyFont="1" applyFill="1" applyBorder="1" applyAlignment="1" applyProtection="1">
      <alignment horizontal="center" vertical="center" wrapText="1"/>
    </xf>
    <xf numFmtId="177" fontId="45" fillId="24" borderId="69" xfId="45" applyNumberFormat="1" applyFont="1" applyFill="1" applyBorder="1" applyAlignment="1" applyProtection="1">
      <alignment horizontal="center" vertical="center" wrapText="1"/>
    </xf>
    <xf numFmtId="0" fontId="48" fillId="25" borderId="115" xfId="44" applyFont="1" applyFill="1" applyBorder="1" applyAlignment="1" applyProtection="1">
      <alignment horizontal="center" vertical="center" wrapText="1"/>
      <protection locked="0"/>
    </xf>
    <xf numFmtId="0" fontId="48" fillId="25" borderId="116" xfId="44" applyFont="1" applyFill="1" applyBorder="1" applyAlignment="1" applyProtection="1">
      <alignment horizontal="center" vertical="center" wrapText="1"/>
      <protection locked="0"/>
    </xf>
    <xf numFmtId="0" fontId="44" fillId="25" borderId="41" xfId="44" applyFont="1" applyFill="1" applyBorder="1" applyAlignment="1" applyProtection="1">
      <alignment horizontal="center" vertical="center" wrapText="1"/>
      <protection locked="0"/>
    </xf>
    <xf numFmtId="0" fontId="44" fillId="25" borderId="116" xfId="44" applyFont="1" applyFill="1" applyBorder="1" applyAlignment="1" applyProtection="1">
      <alignment horizontal="center" vertical="center" wrapText="1"/>
      <protection locked="0"/>
    </xf>
    <xf numFmtId="0" fontId="44" fillId="25" borderId="41" xfId="44" applyFont="1" applyFill="1" applyBorder="1" applyAlignment="1" applyProtection="1">
      <alignment horizontal="center" vertical="center" shrinkToFit="1"/>
      <protection locked="0"/>
    </xf>
    <xf numFmtId="0" fontId="44" fillId="25" borderId="117" xfId="44" applyFont="1" applyFill="1" applyBorder="1" applyAlignment="1" applyProtection="1">
      <alignment horizontal="center" vertical="center" shrinkToFit="1"/>
      <protection locked="0"/>
    </xf>
    <xf numFmtId="0" fontId="44" fillId="25" borderId="116" xfId="44" applyFont="1" applyFill="1" applyBorder="1" applyAlignment="1" applyProtection="1">
      <alignment horizontal="center" vertical="center" shrinkToFit="1"/>
      <protection locked="0"/>
    </xf>
    <xf numFmtId="0" fontId="44" fillId="26" borderId="41" xfId="44" applyFont="1" applyFill="1" applyBorder="1" applyAlignment="1" applyProtection="1">
      <alignment horizontal="center" vertical="center" wrapText="1"/>
      <protection locked="0"/>
    </xf>
    <xf numFmtId="0" fontId="44" fillId="26" borderId="117" xfId="44" applyFont="1" applyFill="1" applyBorder="1" applyAlignment="1" applyProtection="1">
      <alignment horizontal="center" vertical="center" wrapText="1"/>
      <protection locked="0"/>
    </xf>
    <xf numFmtId="0" fontId="44" fillId="26" borderId="71" xfId="44" applyFont="1" applyFill="1" applyBorder="1" applyAlignment="1" applyProtection="1">
      <alignment horizontal="center" vertical="center" wrapText="1"/>
      <protection locked="0"/>
    </xf>
    <xf numFmtId="177" fontId="45" fillId="24" borderId="115" xfId="44" applyNumberFormat="1" applyFont="1" applyFill="1" applyBorder="1" applyAlignment="1">
      <alignment horizontal="center" vertical="center" wrapText="1"/>
    </xf>
    <xf numFmtId="177" fontId="45" fillId="24" borderId="71" xfId="44" applyNumberFormat="1" applyFont="1" applyFill="1" applyBorder="1" applyAlignment="1">
      <alignment horizontal="center" vertical="center" wrapText="1"/>
    </xf>
    <xf numFmtId="177" fontId="45" fillId="24" borderId="115" xfId="45" applyNumberFormat="1" applyFont="1" applyFill="1" applyBorder="1" applyAlignment="1" applyProtection="1">
      <alignment horizontal="center" vertical="center" wrapText="1"/>
    </xf>
    <xf numFmtId="177" fontId="45" fillId="24" borderId="71" xfId="45" applyNumberFormat="1" applyFont="1" applyFill="1" applyBorder="1" applyAlignment="1" applyProtection="1">
      <alignment horizontal="center" vertical="center" wrapText="1"/>
    </xf>
    <xf numFmtId="0" fontId="44" fillId="26" borderId="115" xfId="44" applyFont="1" applyFill="1" applyBorder="1" applyAlignment="1" applyProtection="1">
      <alignment horizontal="left" vertical="center" wrapText="1"/>
      <protection locked="0"/>
    </xf>
    <xf numFmtId="0" fontId="44" fillId="26" borderId="117" xfId="44" applyFont="1" applyFill="1" applyBorder="1" applyAlignment="1" applyProtection="1">
      <alignment horizontal="left" vertical="center" wrapText="1"/>
      <protection locked="0"/>
    </xf>
    <xf numFmtId="0" fontId="44" fillId="26" borderId="71" xfId="44" applyFont="1" applyFill="1" applyBorder="1" applyAlignment="1" applyProtection="1">
      <alignment horizontal="left" vertical="center" wrapText="1"/>
      <protection locked="0"/>
    </xf>
    <xf numFmtId="0" fontId="47" fillId="0" borderId="40" xfId="44" applyFont="1" applyBorder="1" applyAlignment="1">
      <alignment horizontal="center" vertical="center"/>
    </xf>
    <xf numFmtId="0" fontId="47" fillId="0" borderId="56" xfId="44" applyFont="1" applyBorder="1" applyAlignment="1">
      <alignment horizontal="center" vertical="center"/>
    </xf>
    <xf numFmtId="0" fontId="47" fillId="0" borderId="57" xfId="44" applyFont="1" applyBorder="1" applyAlignment="1">
      <alignment horizontal="center" vertical="center"/>
    </xf>
    <xf numFmtId="179" fontId="47" fillId="0" borderId="40" xfId="44" applyNumberFormat="1" applyFont="1" applyBorder="1" applyAlignment="1">
      <alignment horizontal="right" vertical="center"/>
    </xf>
    <xf numFmtId="179" fontId="47" fillId="0" borderId="57" xfId="44" applyNumberFormat="1" applyFont="1" applyBorder="1" applyAlignment="1">
      <alignment horizontal="right" vertical="center"/>
    </xf>
    <xf numFmtId="179" fontId="47" fillId="0" borderId="40" xfId="45" applyNumberFormat="1" applyFont="1" applyFill="1" applyBorder="1" applyAlignment="1" applyProtection="1">
      <alignment horizontal="right" vertical="center"/>
    </xf>
    <xf numFmtId="179" fontId="47" fillId="0" borderId="57" xfId="45" applyNumberFormat="1" applyFont="1" applyFill="1" applyBorder="1" applyAlignment="1" applyProtection="1">
      <alignment horizontal="right" vertical="center"/>
    </xf>
    <xf numFmtId="179" fontId="47" fillId="26" borderId="40" xfId="44" applyNumberFormat="1" applyFont="1" applyFill="1" applyBorder="1" applyAlignment="1" applyProtection="1">
      <alignment horizontal="right" vertical="center"/>
      <protection locked="0"/>
    </xf>
    <xf numFmtId="179" fontId="47" fillId="26" borderId="57" xfId="44" applyNumberFormat="1" applyFont="1" applyFill="1" applyBorder="1" applyAlignment="1" applyProtection="1">
      <alignment horizontal="right" vertical="center"/>
      <protection locked="0"/>
    </xf>
    <xf numFmtId="0" fontId="47" fillId="0" borderId="0" xfId="44" applyFont="1" applyAlignment="1">
      <alignment horizontal="center" vertical="center"/>
    </xf>
    <xf numFmtId="0" fontId="47" fillId="0" borderId="50" xfId="44" applyFont="1" applyBorder="1" applyAlignment="1">
      <alignment horizontal="center" vertical="center"/>
    </xf>
    <xf numFmtId="0" fontId="48" fillId="0" borderId="0" xfId="44" applyFont="1" applyAlignment="1">
      <alignment horizontal="center" vertical="center" wrapText="1"/>
    </xf>
    <xf numFmtId="179" fontId="47" fillId="26" borderId="40" xfId="45" applyNumberFormat="1" applyFont="1" applyFill="1" applyBorder="1" applyAlignment="1" applyProtection="1">
      <alignment horizontal="right" vertical="center"/>
      <protection locked="0"/>
    </xf>
    <xf numFmtId="179" fontId="47" fillId="26" borderId="57" xfId="45" applyNumberFormat="1" applyFont="1" applyFill="1" applyBorder="1" applyAlignment="1" applyProtection="1">
      <alignment horizontal="right" vertical="center"/>
      <protection locked="0"/>
    </xf>
    <xf numFmtId="180" fontId="47" fillId="24" borderId="0" xfId="44" applyNumberFormat="1" applyFont="1" applyFill="1" applyAlignment="1">
      <alignment horizontal="center" vertical="center"/>
    </xf>
    <xf numFmtId="0" fontId="47" fillId="24" borderId="0" xfId="44" applyFont="1" applyFill="1" applyAlignment="1">
      <alignment horizontal="center" vertical="center"/>
    </xf>
    <xf numFmtId="0" fontId="47" fillId="24" borderId="0" xfId="44" applyFont="1" applyFill="1" applyAlignment="1">
      <alignment horizontal="right" vertical="center"/>
    </xf>
    <xf numFmtId="176" fontId="47" fillId="0" borderId="40" xfId="44" applyNumberFormat="1" applyFont="1" applyBorder="1" applyAlignment="1">
      <alignment horizontal="center" vertical="center"/>
    </xf>
    <xf numFmtId="176" fontId="47" fillId="0" borderId="56" xfId="44" applyNumberFormat="1" applyFont="1" applyBorder="1" applyAlignment="1">
      <alignment horizontal="center" vertical="center"/>
    </xf>
    <xf numFmtId="176" fontId="47" fillId="0" borderId="57" xfId="44" applyNumberFormat="1" applyFont="1" applyBorder="1" applyAlignment="1">
      <alignment horizontal="center" vertical="center"/>
    </xf>
    <xf numFmtId="181" fontId="47" fillId="24" borderId="40" xfId="44" applyNumberFormat="1" applyFont="1" applyFill="1" applyBorder="1" applyAlignment="1">
      <alignment horizontal="center" vertical="center"/>
    </xf>
    <xf numFmtId="181" fontId="47" fillId="24" borderId="56" xfId="44" applyNumberFormat="1" applyFont="1" applyFill="1" applyBorder="1" applyAlignment="1">
      <alignment horizontal="center" vertical="center"/>
    </xf>
    <xf numFmtId="181" fontId="47" fillId="24" borderId="57" xfId="44" applyNumberFormat="1" applyFont="1" applyFill="1" applyBorder="1" applyAlignment="1">
      <alignment horizontal="center" vertical="center"/>
    </xf>
    <xf numFmtId="0" fontId="47" fillId="26" borderId="40" xfId="44" applyFont="1" applyFill="1" applyBorder="1" applyAlignment="1" applyProtection="1">
      <alignment horizontal="center" vertical="center"/>
      <protection locked="0"/>
    </xf>
    <xf numFmtId="0" fontId="47" fillId="26" borderId="57" xfId="44" applyFont="1" applyFill="1" applyBorder="1" applyAlignment="1" applyProtection="1">
      <alignment horizontal="center" vertical="center"/>
      <protection locked="0"/>
    </xf>
    <xf numFmtId="179" fontId="47" fillId="0" borderId="40" xfId="44" applyNumberFormat="1" applyFont="1" applyBorder="1" applyAlignment="1">
      <alignment horizontal="center" vertical="center"/>
    </xf>
    <xf numFmtId="179" fontId="47" fillId="0" borderId="56" xfId="44" applyNumberFormat="1" applyFont="1" applyBorder="1" applyAlignment="1">
      <alignment horizontal="center" vertical="center"/>
    </xf>
    <xf numFmtId="179" fontId="47" fillId="0" borderId="57" xfId="44" applyNumberFormat="1" applyFont="1" applyBorder="1" applyAlignment="1">
      <alignment horizontal="center" vertical="center"/>
    </xf>
    <xf numFmtId="0" fontId="44" fillId="26" borderId="47" xfId="44" applyFont="1" applyFill="1" applyBorder="1" applyAlignment="1" applyProtection="1">
      <alignment horizontal="center" vertical="center"/>
      <protection locked="0"/>
    </xf>
    <xf numFmtId="0" fontId="44" fillId="26" borderId="55" xfId="44" applyFont="1" applyFill="1" applyBorder="1" applyAlignment="1" applyProtection="1">
      <alignment horizontal="center" vertical="center"/>
      <protection locked="0"/>
    </xf>
    <xf numFmtId="0" fontId="48" fillId="24" borderId="0" xfId="44" applyFont="1" applyFill="1" applyAlignment="1">
      <alignment horizontal="left" vertical="center"/>
    </xf>
    <xf numFmtId="0" fontId="59" fillId="24" borderId="98" xfId="44" applyFont="1" applyFill="1" applyBorder="1" applyAlignment="1">
      <alignment horizontal="center" vertical="center"/>
    </xf>
    <xf numFmtId="0" fontId="59" fillId="24" borderId="100" xfId="44" applyFont="1" applyFill="1" applyBorder="1" applyAlignment="1">
      <alignment horizontal="center" vertical="center"/>
    </xf>
    <xf numFmtId="0" fontId="70" fillId="0" borderId="42" xfId="0" applyFont="1" applyBorder="1" applyAlignment="1">
      <alignment horizontal="center" vertical="center"/>
    </xf>
    <xf numFmtId="0" fontId="70" fillId="0" borderId="17" xfId="0" applyFont="1" applyBorder="1" applyAlignment="1">
      <alignment horizontal="center" vertical="center"/>
    </xf>
    <xf numFmtId="0" fontId="32" fillId="0" borderId="0" xfId="0" applyFont="1" applyBorder="1" applyAlignment="1">
      <alignment vertical="center"/>
    </xf>
    <xf numFmtId="0" fontId="30" fillId="0" borderId="0" xfId="0" applyFont="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F7F0B1E-5144-47F1-8511-E3C17AB7DE6A}"/>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3" xfId="44" xr:uid="{758D39A0-AC68-40E0-8F17-5444EF6C27D6}"/>
    <cellStyle name="標準 3 2" xfId="43" xr:uid="{00000000-0005-0000-0000-00002A000000}"/>
    <cellStyle name="良い" xfId="41" builtinId="26" customBuiltin="1"/>
  </cellStyles>
  <dxfs count="418">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5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51060</xdr:colOff>
      <xdr:row>23</xdr:row>
      <xdr:rowOff>118418</xdr:rowOff>
    </xdr:from>
    <xdr:to>
      <xdr:col>27</xdr:col>
      <xdr:colOff>12961</xdr:colOff>
      <xdr:row>30</xdr:row>
      <xdr:rowOff>56341</xdr:rowOff>
    </xdr:to>
    <xdr:sp macro="" textlink="">
      <xdr:nvSpPr>
        <xdr:cNvPr id="4" name="AutoShape 18">
          <a:extLst>
            <a:ext uri="{FF2B5EF4-FFF2-40B4-BE49-F238E27FC236}">
              <a16:creationId xmlns:a16="http://schemas.microsoft.com/office/drawing/2014/main" id="{7C6E4F2F-A1B7-44CB-A52A-2844804A6558}"/>
            </a:ext>
          </a:extLst>
        </xdr:cNvPr>
        <xdr:cNvSpPr>
          <a:spLocks noChangeArrowheads="1"/>
        </xdr:cNvSpPr>
      </xdr:nvSpPr>
      <xdr:spPr bwMode="auto">
        <a:xfrm>
          <a:off x="51060" y="4477937"/>
          <a:ext cx="6490189" cy="1066269"/>
        </a:xfrm>
        <a:prstGeom prst="roundRect">
          <a:avLst/>
        </a:prstGeom>
        <a:gradFill>
          <a:gsLst>
            <a:gs pos="0">
              <a:schemeClr val="accent5">
                <a:lumMod val="40000"/>
                <a:lumOff val="60000"/>
              </a:schemeClr>
            </a:gs>
            <a:gs pos="35000">
              <a:schemeClr val="accent1">
                <a:tint val="37000"/>
                <a:satMod val="300000"/>
              </a:schemeClr>
            </a:gs>
            <a:gs pos="100000">
              <a:schemeClr val="accent1">
                <a:tint val="15000"/>
                <a:satMod val="350000"/>
              </a:schemeClr>
            </a:gs>
          </a:gsLst>
          <a:lin ang="16200000" scaled="1"/>
        </a:gradFill>
        <a:ln>
          <a:solidFill>
            <a:schemeClr val="tx2"/>
          </a:solidFill>
          <a:headEnd/>
          <a:tailEnd/>
        </a:ln>
      </xdr:spPr>
      <xdr:style>
        <a:lnRef idx="1">
          <a:schemeClr val="accent1"/>
        </a:lnRef>
        <a:fillRef idx="2">
          <a:schemeClr val="accent1"/>
        </a:fillRef>
        <a:effectRef idx="1">
          <a:schemeClr val="accent1"/>
        </a:effectRef>
        <a:fontRef idx="minor">
          <a:schemeClr val="dk1"/>
        </a:fontRef>
      </xdr:style>
      <xdr:txBody>
        <a:bodyPr vertOverflow="clip" wrap="square" lIns="75600" tIns="72000" rIns="75600" bIns="0" anchor="t" upright="1"/>
        <a:lstStyle/>
        <a:p>
          <a:pPr rtl="0" fontAlgn="base">
            <a:lnSpc>
              <a:spcPts val="1400"/>
            </a:lnSpc>
            <a:spcBef>
              <a:spcPts val="0"/>
            </a:spcBef>
          </a:pPr>
          <a:r>
            <a:rPr lang="ja-JP" altLang="en-US" sz="1100" b="1" i="0" baseline="0">
              <a:latin typeface="メイリオ" pitchFamily="50" charset="-128"/>
              <a:ea typeface="メイリオ" pitchFamily="50" charset="-128"/>
              <a:cs typeface="+mn-cs"/>
            </a:rPr>
            <a:t>　次ページから</a:t>
          </a:r>
          <a:r>
            <a:rPr lang="ja-JP" altLang="ja-JP" sz="1100" b="1" i="0" baseline="0">
              <a:solidFill>
                <a:sysClr val="windowText" lastClr="000000"/>
              </a:solidFill>
              <a:latin typeface="メイリオ" pitchFamily="50" charset="-128"/>
              <a:ea typeface="メイリオ" pitchFamily="50" charset="-128"/>
              <a:cs typeface="+mn-cs"/>
            </a:rPr>
            <a:t>の点検項目について、記載のとおり実施している場合は「○」を、実施していない場合は「</a:t>
          </a:r>
          <a:r>
            <a:rPr lang="en-US" altLang="ja-JP" sz="1100" b="1" i="0" baseline="0">
              <a:solidFill>
                <a:sysClr val="windowText" lastClr="000000"/>
              </a:solidFill>
              <a:latin typeface="メイリオ" pitchFamily="50" charset="-128"/>
              <a:ea typeface="メイリオ" pitchFamily="50" charset="-128"/>
              <a:cs typeface="+mn-cs"/>
            </a:rPr>
            <a:t>×</a:t>
          </a:r>
          <a:r>
            <a:rPr lang="ja-JP" altLang="ja-JP" sz="1100" b="1" i="0" baseline="0">
              <a:solidFill>
                <a:sysClr val="windowText" lastClr="000000"/>
              </a:solidFill>
              <a:latin typeface="メイリオ" pitchFamily="50" charset="-128"/>
              <a:ea typeface="メイリオ" pitchFamily="50" charset="-128"/>
              <a:cs typeface="+mn-cs"/>
            </a:rPr>
            <a:t>」を記入してください。点検項目に該当しない場合は</a:t>
          </a:r>
          <a:r>
            <a:rPr lang="ja-JP" altLang="en-US" sz="1100" b="1" i="0" baseline="0">
              <a:solidFill>
                <a:sysClr val="windowText" lastClr="000000"/>
              </a:solidFill>
              <a:latin typeface="メイリオ" pitchFamily="50" charset="-128"/>
              <a:ea typeface="メイリオ" pitchFamily="50" charset="-128"/>
              <a:cs typeface="+mn-cs"/>
            </a:rPr>
            <a:t>「－」</a:t>
          </a:r>
          <a:r>
            <a:rPr lang="ja-JP" altLang="ja-JP" sz="1100" b="1" i="0" baseline="0">
              <a:solidFill>
                <a:sysClr val="windowText" lastClr="000000"/>
              </a:solidFill>
              <a:latin typeface="メイリオ" pitchFamily="50" charset="-128"/>
              <a:ea typeface="メイリオ" pitchFamily="50" charset="-128"/>
              <a:cs typeface="+mn-cs"/>
            </a:rPr>
            <a:t>を</a:t>
          </a:r>
          <a:r>
            <a:rPr lang="ja-JP" altLang="en-US" sz="1100" b="1" i="0" baseline="0">
              <a:solidFill>
                <a:sysClr val="windowText" lastClr="000000"/>
              </a:solidFill>
              <a:latin typeface="メイリオ" pitchFamily="50" charset="-128"/>
              <a:ea typeface="メイリオ" pitchFamily="50" charset="-128"/>
              <a:cs typeface="+mn-cs"/>
            </a:rPr>
            <a:t>記入し</a:t>
          </a:r>
          <a:r>
            <a:rPr lang="ja-JP" altLang="ja-JP" sz="1100" b="1" i="0" baseline="0">
              <a:solidFill>
                <a:sysClr val="windowText" lastClr="000000"/>
              </a:solidFill>
              <a:latin typeface="メイリオ" pitchFamily="50" charset="-128"/>
              <a:ea typeface="メイリオ" pitchFamily="50" charset="-128"/>
              <a:cs typeface="+mn-cs"/>
            </a:rPr>
            <a:t>てください。</a:t>
          </a:r>
          <a:endParaRPr lang="en-US" altLang="ja-JP" sz="1100" b="1" i="0" baseline="0">
            <a:solidFill>
              <a:sysClr val="windowText" lastClr="000000"/>
            </a:solidFill>
            <a:latin typeface="メイリオ" pitchFamily="50" charset="-128"/>
            <a:ea typeface="メイリオ" pitchFamily="50" charset="-128"/>
            <a:cs typeface="+mn-cs"/>
          </a:endParaRPr>
        </a:p>
        <a:p>
          <a:pPr rtl="0" fontAlgn="base">
            <a:lnSpc>
              <a:spcPts val="1400"/>
            </a:lnSpc>
            <a:spcBef>
              <a:spcPts val="0"/>
            </a:spcBef>
          </a:pPr>
          <a:r>
            <a:rPr lang="ja-JP" altLang="en-US" sz="1100" b="1" i="0" baseline="0">
              <a:solidFill>
                <a:sysClr val="windowText" lastClr="000000"/>
              </a:solidFill>
              <a:latin typeface="メイリオ" pitchFamily="50" charset="-128"/>
              <a:ea typeface="メイリオ" pitchFamily="50" charset="-128"/>
              <a:cs typeface="+mn-cs"/>
            </a:rPr>
            <a:t>（エクセルシートはプルダウンで選択できるようになっています）</a:t>
          </a:r>
          <a:endParaRPr lang="en-US" altLang="ja-JP" sz="1100" b="1" i="0" baseline="0">
            <a:solidFill>
              <a:sysClr val="windowText" lastClr="000000"/>
            </a:solidFill>
            <a:latin typeface="メイリオ" pitchFamily="50" charset="-128"/>
            <a:ea typeface="メイリオ" pitchFamily="50" charset="-128"/>
            <a:cs typeface="+mn-cs"/>
          </a:endParaRPr>
        </a:p>
        <a:p>
          <a:pPr rtl="0">
            <a:lnSpc>
              <a:spcPts val="1400"/>
            </a:lnSpc>
            <a:spcBef>
              <a:spcPts val="0"/>
            </a:spcBef>
          </a:pPr>
          <a:r>
            <a:rPr lang="ja-JP" altLang="ja-JP" sz="1100" b="1" i="0" baseline="0">
              <a:solidFill>
                <a:sysClr val="windowText" lastClr="000000"/>
              </a:solidFill>
              <a:latin typeface="メイリオ" pitchFamily="50" charset="-128"/>
              <a:ea typeface="メイリオ" pitchFamily="50" charset="-128"/>
              <a:cs typeface="+mn-cs"/>
            </a:rPr>
            <a:t>　点検した結果、「</a:t>
          </a:r>
          <a:r>
            <a:rPr lang="en-US" altLang="ja-JP" sz="1100" b="1" i="0" baseline="0">
              <a:solidFill>
                <a:sysClr val="windowText" lastClr="000000"/>
              </a:solidFill>
              <a:latin typeface="メイリオ" pitchFamily="50" charset="-128"/>
              <a:ea typeface="メイリオ" pitchFamily="50" charset="-128"/>
              <a:cs typeface="+mn-cs"/>
            </a:rPr>
            <a:t>×</a:t>
          </a:r>
          <a:r>
            <a:rPr lang="ja-JP" altLang="ja-JP" sz="1100" b="1" i="0" baseline="0">
              <a:solidFill>
                <a:sysClr val="windowText" lastClr="000000"/>
              </a:solidFill>
              <a:latin typeface="メイリオ" pitchFamily="50" charset="-128"/>
              <a:ea typeface="メイリオ" pitchFamily="50" charset="-128"/>
              <a:cs typeface="+mn-cs"/>
            </a:rPr>
            <a:t>」と回答した項目は基準等に違反している状態です。速やかに基準等を満たすよう改善してください。</a:t>
          </a:r>
          <a:endParaRPr lang="en-US" altLang="ja-JP" sz="1100" b="1" i="0" baseline="0">
            <a:solidFill>
              <a:sysClr val="windowText" lastClr="000000"/>
            </a:solidFill>
            <a:latin typeface="メイリオ" pitchFamily="50" charset="-128"/>
            <a:ea typeface="メイリオ" pitchFamily="50" charset="-128"/>
            <a:cs typeface="+mn-cs"/>
          </a:endParaRPr>
        </a:p>
      </xdr:txBody>
    </xdr:sp>
    <xdr:clientData/>
  </xdr:twoCellAnchor>
  <xdr:twoCellAnchor>
    <xdr:from>
      <xdr:col>0</xdr:col>
      <xdr:colOff>185573</xdr:colOff>
      <xdr:row>1188</xdr:row>
      <xdr:rowOff>142875</xdr:rowOff>
    </xdr:from>
    <xdr:to>
      <xdr:col>27</xdr:col>
      <xdr:colOff>45982</xdr:colOff>
      <xdr:row>1193</xdr:row>
      <xdr:rowOff>66675</xdr:rowOff>
    </xdr:to>
    <xdr:sp macro="" textlink="">
      <xdr:nvSpPr>
        <xdr:cNvPr id="5" name="AutoShape 2">
          <a:extLst>
            <a:ext uri="{FF2B5EF4-FFF2-40B4-BE49-F238E27FC236}">
              <a16:creationId xmlns:a16="http://schemas.microsoft.com/office/drawing/2014/main" id="{14AEDD15-DA4B-4349-ADC9-90E9F450D234}"/>
            </a:ext>
          </a:extLst>
        </xdr:cNvPr>
        <xdr:cNvSpPr>
          <a:spLocks noChangeArrowheads="1"/>
        </xdr:cNvSpPr>
      </xdr:nvSpPr>
      <xdr:spPr bwMode="auto">
        <a:xfrm>
          <a:off x="185573" y="183289575"/>
          <a:ext cx="6289784" cy="733425"/>
        </a:xfrm>
        <a:prstGeom prst="foldedCorner">
          <a:avLst>
            <a:gd name="adj" fmla="val 12500"/>
          </a:avLst>
        </a:prstGeom>
        <a:solidFill>
          <a:srgbClr val="FFFFFF"/>
        </a:solidFill>
        <a:ln w="9525">
          <a:solidFill>
            <a:srgbClr val="000000"/>
          </a:solidFill>
          <a:round/>
          <a:headEnd/>
          <a:tailEnd/>
        </a:ln>
      </xdr:spPr>
      <xdr:txBody>
        <a:bodyPr vertOverflow="clip" wrap="square" lIns="36576" tIns="18288" rIns="36576" bIns="0" anchor="t" upright="1"/>
        <a:lstStyle/>
        <a:p>
          <a:pPr algn="ctr" rtl="0">
            <a:lnSpc>
              <a:spcPts val="1400"/>
            </a:lnSpc>
            <a:defRPr sz="1000"/>
          </a:pPr>
          <a:endParaRPr lang="ja-JP" altLang="en-US" sz="1200" b="0" i="0" u="none" strike="noStrike" baseline="0">
            <a:solidFill>
              <a:srgbClr val="000000"/>
            </a:solidFill>
            <a:latin typeface="HG丸ｺﾞｼｯｸM-PRO"/>
            <a:ea typeface="HG丸ｺﾞｼｯｸM-PRO"/>
          </a:endParaRPr>
        </a:p>
        <a:p>
          <a:pPr algn="ctr" rtl="0">
            <a:lnSpc>
              <a:spcPts val="1400"/>
            </a:lnSpc>
            <a:defRPr sz="1000"/>
          </a:pPr>
          <a:r>
            <a:rPr lang="ja-JP" altLang="en-US" sz="1200" b="0" i="0" u="none" strike="noStrike" baseline="0">
              <a:solidFill>
                <a:srgbClr val="000000"/>
              </a:solidFill>
              <a:latin typeface="HG丸ｺﾞｼｯｸM-PRO"/>
              <a:ea typeface="HG丸ｺﾞｼｯｸM-PRO"/>
            </a:rPr>
            <a:t>加算の算定要件を満たしていない場合、加算の取下げが必要なケースがあります。</a:t>
          </a:r>
        </a:p>
        <a:p>
          <a:pPr algn="ctr" rtl="0">
            <a:lnSpc>
              <a:spcPts val="1300"/>
            </a:lnSpc>
            <a:defRPr sz="1000"/>
          </a:pPr>
          <a:r>
            <a:rPr lang="ja-JP" altLang="en-US" sz="1200" b="0" i="0" u="none" strike="noStrike" baseline="0">
              <a:solidFill>
                <a:srgbClr val="000000"/>
              </a:solidFill>
              <a:latin typeface="HG丸ｺﾞｼｯｸM-PRO"/>
              <a:ea typeface="HG丸ｺﾞｼｯｸM-PRO"/>
            </a:rPr>
            <a:t>まずは、横須賀市民生局福祉こども部指導監査課にご相談ください。</a:t>
          </a:r>
        </a:p>
      </xdr:txBody>
    </xdr:sp>
    <xdr:clientData/>
  </xdr:twoCellAnchor>
  <xdr:twoCellAnchor>
    <xdr:from>
      <xdr:col>0</xdr:col>
      <xdr:colOff>0</xdr:colOff>
      <xdr:row>1187</xdr:row>
      <xdr:rowOff>70339</xdr:rowOff>
    </xdr:from>
    <xdr:to>
      <xdr:col>3</xdr:col>
      <xdr:colOff>76200</xdr:colOff>
      <xdr:row>1190</xdr:row>
      <xdr:rowOff>144340</xdr:rowOff>
    </xdr:to>
    <xdr:sp macro="" textlink="">
      <xdr:nvSpPr>
        <xdr:cNvPr id="6" name="AutoShape 3">
          <a:extLst>
            <a:ext uri="{FF2B5EF4-FFF2-40B4-BE49-F238E27FC236}">
              <a16:creationId xmlns:a16="http://schemas.microsoft.com/office/drawing/2014/main" id="{A987AD53-A4E7-4DD1-8D2F-3EA457FAD76F}"/>
            </a:ext>
          </a:extLst>
        </xdr:cNvPr>
        <xdr:cNvSpPr>
          <a:spLocks noChangeArrowheads="1"/>
        </xdr:cNvSpPr>
      </xdr:nvSpPr>
      <xdr:spPr bwMode="auto">
        <a:xfrm>
          <a:off x="0" y="183055114"/>
          <a:ext cx="790575" cy="559776"/>
        </a:xfrm>
        <a:prstGeom prst="irregularSeal1">
          <a:avLst/>
        </a:prstGeom>
        <a:solidFill>
          <a:srgbClr val="FFFFFF"/>
        </a:solidFill>
        <a:ln w="9525">
          <a:solidFill>
            <a:srgbClr val="000000"/>
          </a:solidFill>
          <a:miter lim="800000"/>
          <a:headEnd/>
          <a:tailEnd/>
        </a:ln>
      </xdr:spPr>
      <xdr:txBody>
        <a:bodyPr vertOverflow="clip" wrap="square" lIns="36576" tIns="18288" rIns="36576" bIns="0" anchor="t" upright="1"/>
        <a:lstStyle/>
        <a:p>
          <a:pPr algn="ctr" rtl="0">
            <a:defRPr sz="1000"/>
          </a:pPr>
          <a:r>
            <a:rPr lang="ja-JP" altLang="en-US" sz="1200" b="0" i="0" u="none" strike="noStrike" baseline="0">
              <a:solidFill>
                <a:srgbClr val="000000"/>
              </a:solidFill>
              <a:latin typeface="HG丸ｺﾞｼｯｸM-PRO"/>
              <a:ea typeface="HG丸ｺﾞｼｯｸM-PRO"/>
            </a:rPr>
            <a:t>注意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62C4A860-883D-4A65-88B4-28905D2923B9}"/>
            </a:ext>
          </a:extLst>
        </xdr:cNvPr>
        <xdr:cNvSpPr/>
      </xdr:nvSpPr>
      <xdr:spPr>
        <a:xfrm>
          <a:off x="0" y="327025"/>
          <a:ext cx="13081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oneCellAnchor>
    <xdr:from>
      <xdr:col>5</xdr:col>
      <xdr:colOff>419100</xdr:colOff>
      <xdr:row>22</xdr:row>
      <xdr:rowOff>203200</xdr:rowOff>
    </xdr:from>
    <xdr:ext cx="4927600" cy="1092200"/>
    <xdr:sp macro="" textlink="">
      <xdr:nvSpPr>
        <xdr:cNvPr id="3" name="AutoShape 6">
          <a:extLst>
            <a:ext uri="{FF2B5EF4-FFF2-40B4-BE49-F238E27FC236}">
              <a16:creationId xmlns:a16="http://schemas.microsoft.com/office/drawing/2014/main" id="{F4E794DA-05A6-403D-A4B7-25BEACED60EA}"/>
            </a:ext>
          </a:extLst>
        </xdr:cNvPr>
        <xdr:cNvSpPr>
          <a:spLocks/>
        </xdr:cNvSpPr>
      </xdr:nvSpPr>
      <xdr:spPr bwMode="auto">
        <a:xfrm>
          <a:off x="2057400" y="5441950"/>
          <a:ext cx="4927600" cy="1092200"/>
        </a:xfrm>
        <a:prstGeom prst="borderCallout1">
          <a:avLst>
            <a:gd name="adj1" fmla="val 19046"/>
            <a:gd name="adj2" fmla="val -2352"/>
            <a:gd name="adj3" fmla="val -217459"/>
            <a:gd name="adj4" fmla="val -1000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ゴシック"/>
              <a:ea typeface="ＭＳ ゴシック"/>
            </a:rPr>
            <a:t>訪問看護と介護予防訪問看護の両サービスを提供する場合、</a:t>
          </a:r>
        </a:p>
        <a:p>
          <a:pPr algn="l" rtl="0">
            <a:defRPr sz="1000"/>
          </a:pPr>
          <a:r>
            <a:rPr lang="ja-JP" altLang="en-US" sz="1400" b="0" i="0" u="none" strike="noStrike" baseline="0">
              <a:solidFill>
                <a:srgbClr val="000000"/>
              </a:solidFill>
              <a:latin typeface="ＭＳ ゴシック"/>
              <a:ea typeface="ＭＳ ゴシック"/>
            </a:rPr>
            <a:t>職員は両サービスを兼務していることになるため、勤務形態</a:t>
          </a:r>
        </a:p>
        <a:p>
          <a:pPr algn="l" rtl="0">
            <a:defRPr sz="1000"/>
          </a:pPr>
          <a:r>
            <a:rPr lang="ja-JP" altLang="en-US" sz="1400" b="0" i="0" u="none" strike="noStrike" baseline="0">
              <a:solidFill>
                <a:srgbClr val="000000"/>
              </a:solidFill>
              <a:latin typeface="ＭＳ ゴシック"/>
              <a:ea typeface="ＭＳ ゴシック"/>
            </a:rPr>
            <a:t>は常勤職員であれば常勤兼務Ｂ、非常勤であれば非常勤兼務</a:t>
          </a:r>
        </a:p>
        <a:p>
          <a:pPr algn="l" rtl="0">
            <a:lnSpc>
              <a:spcPts val="1100"/>
            </a:lnSpc>
            <a:defRPr sz="1000"/>
          </a:pPr>
          <a:r>
            <a:rPr lang="ja-JP" altLang="en-US" sz="1400" b="0" i="0" u="none" strike="noStrike" baseline="0">
              <a:solidFill>
                <a:srgbClr val="000000"/>
              </a:solidFill>
              <a:latin typeface="ＭＳ ゴシック"/>
              <a:ea typeface="ＭＳ ゴシック"/>
            </a:rPr>
            <a:t>Ｄになります。</a:t>
          </a:r>
        </a:p>
      </xdr:txBody>
    </xdr:sp>
    <xdr:clientData/>
  </xdr:oneCellAnchor>
  <xdr:oneCellAnchor>
    <xdr:from>
      <xdr:col>8</xdr:col>
      <xdr:colOff>225424</xdr:colOff>
      <xdr:row>19</xdr:row>
      <xdr:rowOff>139700</xdr:rowOff>
    </xdr:from>
    <xdr:ext cx="4714876" cy="901700"/>
    <xdr:sp macro="" textlink="">
      <xdr:nvSpPr>
        <xdr:cNvPr id="4" name="AutoShape 7">
          <a:extLst>
            <a:ext uri="{FF2B5EF4-FFF2-40B4-BE49-F238E27FC236}">
              <a16:creationId xmlns:a16="http://schemas.microsoft.com/office/drawing/2014/main" id="{589B56FB-0D99-4159-8B8D-58CF543888F5}"/>
            </a:ext>
          </a:extLst>
        </xdr:cNvPr>
        <xdr:cNvSpPr>
          <a:spLocks/>
        </xdr:cNvSpPr>
      </xdr:nvSpPr>
      <xdr:spPr bwMode="auto">
        <a:xfrm>
          <a:off x="3349624" y="6489700"/>
          <a:ext cx="4714876" cy="901700"/>
        </a:xfrm>
        <a:prstGeom prst="borderCallout1">
          <a:avLst>
            <a:gd name="adj1" fmla="val -16461"/>
            <a:gd name="adj2" fmla="val 53888"/>
            <a:gd name="adj3" fmla="val -90077"/>
            <a:gd name="adj4" fmla="val 6349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ゴシック"/>
              <a:ea typeface="ＭＳ ゴシック"/>
            </a:rPr>
            <a:t>勤務時間数は休憩時間を除いて実労働時間を記載します。</a:t>
          </a:r>
        </a:p>
        <a:p>
          <a:pPr algn="l" rtl="0">
            <a:defRPr sz="1000"/>
          </a:pPr>
          <a:r>
            <a:rPr lang="ja-JP" altLang="en-US" sz="1400" b="0" i="0" u="none" strike="noStrike" baseline="0">
              <a:solidFill>
                <a:srgbClr val="000000"/>
              </a:solidFill>
              <a:latin typeface="ＭＳ ゴシック"/>
              <a:ea typeface="ＭＳ ゴシック"/>
            </a:rPr>
            <a:t>所定労働時間外の勤務時間数は除いて記載してください。</a:t>
          </a:r>
        </a:p>
      </xdr:txBody>
    </xdr:sp>
    <xdr:clientData/>
  </xdr:oneCellAnchor>
  <xdr:oneCellAnchor>
    <xdr:from>
      <xdr:col>32</xdr:col>
      <xdr:colOff>88900</xdr:colOff>
      <xdr:row>23</xdr:row>
      <xdr:rowOff>295275</xdr:rowOff>
    </xdr:from>
    <xdr:ext cx="5257800" cy="1787525"/>
    <xdr:sp macro="" textlink="">
      <xdr:nvSpPr>
        <xdr:cNvPr id="5" name="AutoShape 10">
          <a:extLst>
            <a:ext uri="{FF2B5EF4-FFF2-40B4-BE49-F238E27FC236}">
              <a16:creationId xmlns:a16="http://schemas.microsoft.com/office/drawing/2014/main" id="{77458FC4-7C25-40BD-B60B-BF8114B9BF72}"/>
            </a:ext>
          </a:extLst>
        </xdr:cNvPr>
        <xdr:cNvSpPr>
          <a:spLocks/>
        </xdr:cNvSpPr>
      </xdr:nvSpPr>
      <xdr:spPr bwMode="auto">
        <a:xfrm>
          <a:off x="13576300" y="8677275"/>
          <a:ext cx="5257800" cy="1787525"/>
        </a:xfrm>
        <a:prstGeom prst="borderCallout1">
          <a:avLst>
            <a:gd name="adj1" fmla="val 7060"/>
            <a:gd name="adj2" fmla="val 103375"/>
            <a:gd name="adj3" fmla="val -259059"/>
            <a:gd name="adj4" fmla="val 11564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ct val="100000"/>
            </a:lnSpc>
            <a:defRPr sz="1000"/>
          </a:pPr>
          <a:r>
            <a:rPr lang="ja-JP" altLang="en-US" sz="1400" b="0" i="0" u="none" strike="noStrike" baseline="0">
              <a:solidFill>
                <a:srgbClr val="000000"/>
              </a:solidFill>
              <a:latin typeface="ＭＳ ゴシック"/>
              <a:ea typeface="ＭＳ ゴシック"/>
            </a:rPr>
            <a:t>常勤職員は、他の職務を兼務していないのであれば、合計時間数にかかわらず、常勤換算は１となります。</a:t>
          </a:r>
        </a:p>
        <a:p>
          <a:pPr algn="l" rtl="0">
            <a:lnSpc>
              <a:spcPct val="100000"/>
            </a:lnSpc>
            <a:defRPr sz="1000"/>
          </a:pPr>
          <a:r>
            <a:rPr lang="ja-JP" altLang="en-US" sz="1400" b="0" i="0" u="none" strike="noStrike" baseline="0">
              <a:solidFill>
                <a:srgbClr val="000000"/>
              </a:solidFill>
              <a:latin typeface="ＭＳ ゴシック"/>
              <a:ea typeface="ＭＳ ゴシック"/>
            </a:rPr>
            <a:t>常勤職員が他の職務を兼務している場合、非常勤職員の場合、月途中に採用又は退職の場合は、「それらの人の勤務合計時間</a:t>
          </a:r>
          <a:r>
            <a:rPr lang="en-US" altLang="ja-JP" sz="1400" b="0" i="0" u="none" strike="noStrike" baseline="0">
              <a:solidFill>
                <a:srgbClr val="000000"/>
              </a:solidFill>
              <a:latin typeface="ＭＳ ゴシック"/>
              <a:ea typeface="ＭＳ ゴシック"/>
            </a:rPr>
            <a:t>÷</a:t>
          </a:r>
          <a:r>
            <a:rPr lang="ja-JP" altLang="en-US" sz="1400" b="0" i="0" u="none" strike="noStrike" baseline="0">
              <a:solidFill>
                <a:srgbClr val="000000"/>
              </a:solidFill>
              <a:latin typeface="ＭＳ ゴシック"/>
              <a:ea typeface="ＭＳ ゴシック"/>
            </a:rPr>
            <a:t>常勤職員の勤務すべき時間数」で常勤換算数を算出します。</a:t>
          </a:r>
        </a:p>
        <a:p>
          <a:pPr algn="l" rtl="0">
            <a:lnSpc>
              <a:spcPct val="100000"/>
            </a:lnSpc>
            <a:defRPr sz="1000"/>
          </a:pPr>
          <a:r>
            <a:rPr lang="ja-JP" altLang="en-US" sz="1400" b="0" i="0" u="none" strike="noStrike" baseline="0">
              <a:solidFill>
                <a:srgbClr val="000000"/>
              </a:solidFill>
              <a:latin typeface="ＭＳ ゴシック"/>
              <a:ea typeface="ＭＳ ゴシック"/>
            </a:rPr>
            <a:t>ただし、非常勤職員が勤務時間数として算入することができるのは、常勤職員の勤務すべき時間数までとなります。</a:t>
          </a:r>
        </a:p>
      </xdr:txBody>
    </xdr:sp>
    <xdr:clientData/>
  </xdr:oneCellAnchor>
  <xdr:twoCellAnchor>
    <xdr:from>
      <xdr:col>18</xdr:col>
      <xdr:colOff>25401</xdr:colOff>
      <xdr:row>22</xdr:row>
      <xdr:rowOff>361949</xdr:rowOff>
    </xdr:from>
    <xdr:to>
      <xdr:col>31</xdr:col>
      <xdr:colOff>203200</xdr:colOff>
      <xdr:row>25</xdr:row>
      <xdr:rowOff>165100</xdr:rowOff>
    </xdr:to>
    <xdr:sp macro="" textlink="">
      <xdr:nvSpPr>
        <xdr:cNvPr id="6" name="AutoShape 12">
          <a:extLst>
            <a:ext uri="{FF2B5EF4-FFF2-40B4-BE49-F238E27FC236}">
              <a16:creationId xmlns:a16="http://schemas.microsoft.com/office/drawing/2014/main" id="{39162FD2-6F4A-44A0-924D-FD566C650E5C}"/>
            </a:ext>
          </a:extLst>
        </xdr:cNvPr>
        <xdr:cNvSpPr>
          <a:spLocks/>
        </xdr:cNvSpPr>
      </xdr:nvSpPr>
      <xdr:spPr bwMode="auto">
        <a:xfrm>
          <a:off x="7467601" y="8235949"/>
          <a:ext cx="5791199" cy="1327151"/>
        </a:xfrm>
        <a:prstGeom prst="borderCallout1">
          <a:avLst>
            <a:gd name="adj1" fmla="val -2368"/>
            <a:gd name="adj2" fmla="val 49880"/>
            <a:gd name="adj3" fmla="val -260825"/>
            <a:gd name="adj4" fmla="val 50010"/>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ct val="100000"/>
            </a:lnSpc>
            <a:defRPr sz="1000"/>
          </a:pPr>
          <a:r>
            <a:rPr lang="ja-JP" altLang="en-US" sz="1400" b="0" i="0" u="none" strike="noStrike" baseline="0">
              <a:solidFill>
                <a:srgbClr val="000000"/>
              </a:solidFill>
              <a:latin typeface="ＭＳ Ｐゴシック"/>
              <a:ea typeface="ＭＳ Ｐゴシック"/>
            </a:rPr>
            <a:t>常勤職員の休暇等については、暦月で１月を超える休暇を除いて、常勤換算による計算上勤務したものとみなすことができます。</a:t>
          </a:r>
          <a:endParaRPr lang="en-US" altLang="ja-JP" sz="1400" b="0" i="0" u="none" strike="noStrike" baseline="0">
            <a:solidFill>
              <a:srgbClr val="000000"/>
            </a:solidFill>
            <a:latin typeface="ＭＳ Ｐゴシック"/>
            <a:ea typeface="ＭＳ Ｐゴシック"/>
          </a:endParaRPr>
        </a:p>
        <a:p>
          <a:pPr algn="l" rtl="0">
            <a:lnSpc>
              <a:spcPct val="100000"/>
            </a:lnSpc>
            <a:defRPr sz="1000"/>
          </a:pPr>
          <a:r>
            <a:rPr lang="ja-JP" altLang="en-US" sz="1400" b="0" i="0" u="none" strike="noStrike" baseline="0">
              <a:solidFill>
                <a:srgbClr val="000000"/>
              </a:solidFill>
              <a:latin typeface="ＭＳ Ｐゴシック"/>
              <a:ea typeface="ＭＳ Ｐゴシック"/>
            </a:rPr>
            <a:t>この場合、勤務形態一覧表には「休」と記載してください。</a:t>
          </a:r>
          <a:endParaRPr lang="en-US" altLang="ja-JP" sz="1400" b="0" i="0" u="none" strike="noStrike" baseline="0">
            <a:solidFill>
              <a:srgbClr val="000000"/>
            </a:solidFill>
            <a:latin typeface="ＭＳ Ｐゴシック"/>
            <a:ea typeface="ＭＳ Ｐゴシック"/>
          </a:endParaRPr>
        </a:p>
        <a:p>
          <a:pPr algn="l" rtl="0">
            <a:lnSpc>
              <a:spcPct val="100000"/>
            </a:lnSpc>
            <a:defRPr sz="1000"/>
          </a:pPr>
          <a:r>
            <a:rPr lang="ja-JP" altLang="en-US" sz="1400" b="0" i="0" u="none" strike="noStrike" baseline="0">
              <a:solidFill>
                <a:srgbClr val="000000"/>
              </a:solidFill>
              <a:latin typeface="ＭＳ Ｐゴシック"/>
              <a:ea typeface="ＭＳ Ｐゴシック"/>
            </a:rPr>
            <a:t>なお、非常勤職員の休暇等は勤務したものとしてみなすことはできません。</a:t>
          </a:r>
        </a:p>
      </xdr:txBody>
    </xdr:sp>
    <xdr:clientData/>
  </xdr:twoCellAnchor>
  <xdr:oneCellAnchor>
    <xdr:from>
      <xdr:col>51</xdr:col>
      <xdr:colOff>152400</xdr:colOff>
      <xdr:row>14</xdr:row>
      <xdr:rowOff>63501</xdr:rowOff>
    </xdr:from>
    <xdr:ext cx="1790700" cy="1270000"/>
    <xdr:sp macro="" textlink="">
      <xdr:nvSpPr>
        <xdr:cNvPr id="7" name="AutoShape 10">
          <a:extLst>
            <a:ext uri="{FF2B5EF4-FFF2-40B4-BE49-F238E27FC236}">
              <a16:creationId xmlns:a16="http://schemas.microsoft.com/office/drawing/2014/main" id="{B0D882DF-38EC-4537-BF03-BC4B91B8C45F}"/>
            </a:ext>
          </a:extLst>
        </xdr:cNvPr>
        <xdr:cNvSpPr>
          <a:spLocks/>
        </xdr:cNvSpPr>
      </xdr:nvSpPr>
      <xdr:spPr bwMode="auto">
        <a:xfrm>
          <a:off x="17640300" y="3397251"/>
          <a:ext cx="1790700" cy="1270000"/>
        </a:xfrm>
        <a:prstGeom prst="borderCallout1">
          <a:avLst>
            <a:gd name="adj1" fmla="val 7060"/>
            <a:gd name="adj2" fmla="val 103375"/>
            <a:gd name="adj3" fmla="val -251292"/>
            <a:gd name="adj4" fmla="val 77986"/>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r>
            <a:rPr lang="ja-JP" altLang="ja-JP" sz="1400" b="0" i="0" baseline="0">
              <a:effectLst/>
              <a:latin typeface="ＭＳ ゴシック" panose="020B0609070205080204" pitchFamily="49" charset="-128"/>
              <a:ea typeface="ＭＳ ゴシック" panose="020B0609070205080204" pitchFamily="49" charset="-128"/>
              <a:cs typeface="+mn-cs"/>
            </a:rPr>
            <a:t>勤務形態一覧表は、暦月（毎月１日から末日）分を作成します。</a:t>
          </a:r>
          <a:endParaRPr lang="ja-JP" altLang="ja-JP" sz="1400">
            <a:effectLst/>
            <a:latin typeface="ＭＳ ゴシック" panose="020B0609070205080204" pitchFamily="49" charset="-128"/>
            <a:ea typeface="ＭＳ ゴシック" panose="020B0609070205080204" pitchFamily="49" charset="-128"/>
          </a:endParaRPr>
        </a:p>
        <a:p>
          <a:pPr algn="l" rtl="0">
            <a:lnSpc>
              <a:spcPct val="100000"/>
            </a:lnSpc>
            <a:defRPr sz="1000"/>
          </a:pPr>
          <a:endParaRPr lang="ja-JP" altLang="en-US" sz="1400" b="0" i="0" u="none" strike="noStrike" baseline="0">
            <a:solidFill>
              <a:srgbClr val="000000"/>
            </a:solidFill>
            <a:latin typeface="ＭＳ ゴシック"/>
            <a:ea typeface="ＭＳ ゴシック"/>
          </a:endParaRPr>
        </a:p>
      </xdr:txBody>
    </xdr:sp>
    <xdr:clientData/>
  </xdr:oneCellAnchor>
  <xdr:oneCellAnchor>
    <xdr:from>
      <xdr:col>33</xdr:col>
      <xdr:colOff>9524</xdr:colOff>
      <xdr:row>19</xdr:row>
      <xdr:rowOff>76200</xdr:rowOff>
    </xdr:from>
    <xdr:ext cx="4486276" cy="800100"/>
    <xdr:sp macro="" textlink="">
      <xdr:nvSpPr>
        <xdr:cNvPr id="8" name="AutoShape 7">
          <a:extLst>
            <a:ext uri="{FF2B5EF4-FFF2-40B4-BE49-F238E27FC236}">
              <a16:creationId xmlns:a16="http://schemas.microsoft.com/office/drawing/2014/main" id="{7523C03F-BA62-47C5-A8EA-E9462B815D73}"/>
            </a:ext>
          </a:extLst>
        </xdr:cNvPr>
        <xdr:cNvSpPr>
          <a:spLocks/>
        </xdr:cNvSpPr>
      </xdr:nvSpPr>
      <xdr:spPr bwMode="auto">
        <a:xfrm>
          <a:off x="13928724" y="6426200"/>
          <a:ext cx="4486276" cy="800100"/>
        </a:xfrm>
        <a:prstGeom prst="borderCallout1">
          <a:avLst>
            <a:gd name="adj1" fmla="val 18750"/>
            <a:gd name="adj2" fmla="val -3755"/>
            <a:gd name="adj3" fmla="val -283460"/>
            <a:gd name="adj4" fmla="val -13698"/>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ct val="100000"/>
            </a:lnSpc>
            <a:defRPr sz="1000"/>
          </a:pPr>
          <a:r>
            <a:rPr lang="ja-JP" altLang="en-US" sz="1400" b="0" i="0" u="none" strike="noStrike" baseline="0">
              <a:solidFill>
                <a:srgbClr val="000000"/>
              </a:solidFill>
              <a:latin typeface="ＭＳ ゴシック"/>
              <a:ea typeface="ＭＳ ゴシック"/>
            </a:rPr>
            <a:t>緊急時訪問看護加算を算定している事業所は、日ごとに（休業日を含む。）担当者１名以上について、勤務時間数を○印で囲ってください。</a:t>
          </a:r>
        </a:p>
        <a:p>
          <a:pPr algn="l" rtl="0">
            <a:defRPr sz="1000"/>
          </a:pPr>
          <a:r>
            <a:rPr lang="ja-JP" altLang="en-US" sz="1400" b="0" i="0" u="none" strike="noStrike" baseline="0">
              <a:solidFill>
                <a:srgbClr val="000000"/>
              </a:solidFill>
              <a:latin typeface="ＭＳ ゴシック"/>
              <a:ea typeface="ＭＳ ゴシック"/>
            </a:rPr>
            <a:t>。</a:t>
          </a:r>
        </a:p>
      </xdr:txBody>
    </xdr:sp>
    <xdr:clientData/>
  </xdr:oneCellAnchor>
  <xdr:twoCellAnchor>
    <xdr:from>
      <xdr:col>16</xdr:col>
      <xdr:colOff>101600</xdr:colOff>
      <xdr:row>13</xdr:row>
      <xdr:rowOff>127000</xdr:rowOff>
    </xdr:from>
    <xdr:to>
      <xdr:col>16</xdr:col>
      <xdr:colOff>342900</xdr:colOff>
      <xdr:row>13</xdr:row>
      <xdr:rowOff>393700</xdr:rowOff>
    </xdr:to>
    <xdr:sp macro="" textlink="">
      <xdr:nvSpPr>
        <xdr:cNvPr id="98" name="楕円 97">
          <a:extLst>
            <a:ext uri="{FF2B5EF4-FFF2-40B4-BE49-F238E27FC236}">
              <a16:creationId xmlns:a16="http://schemas.microsoft.com/office/drawing/2014/main" id="{5C592CE3-87C0-4EB8-AECB-367AAEA5F7A1}"/>
            </a:ext>
          </a:extLst>
        </xdr:cNvPr>
        <xdr:cNvSpPr/>
      </xdr:nvSpPr>
      <xdr:spPr>
        <a:xfrm>
          <a:off x="7064375" y="34607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101600</xdr:colOff>
      <xdr:row>13</xdr:row>
      <xdr:rowOff>139700</xdr:rowOff>
    </xdr:from>
    <xdr:to>
      <xdr:col>18</xdr:col>
      <xdr:colOff>342900</xdr:colOff>
      <xdr:row>13</xdr:row>
      <xdr:rowOff>406400</xdr:rowOff>
    </xdr:to>
    <xdr:sp macro="" textlink="">
      <xdr:nvSpPr>
        <xdr:cNvPr id="99" name="楕円 98">
          <a:extLst>
            <a:ext uri="{FF2B5EF4-FFF2-40B4-BE49-F238E27FC236}">
              <a16:creationId xmlns:a16="http://schemas.microsoft.com/office/drawing/2014/main" id="{0D2DF4D2-5D38-44E2-9367-A435458E8D9D}"/>
            </a:ext>
          </a:extLst>
        </xdr:cNvPr>
        <xdr:cNvSpPr/>
      </xdr:nvSpPr>
      <xdr:spPr>
        <a:xfrm>
          <a:off x="792162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13</xdr:row>
      <xdr:rowOff>139700</xdr:rowOff>
    </xdr:from>
    <xdr:to>
      <xdr:col>20</xdr:col>
      <xdr:colOff>355600</xdr:colOff>
      <xdr:row>13</xdr:row>
      <xdr:rowOff>406400</xdr:rowOff>
    </xdr:to>
    <xdr:sp macro="" textlink="">
      <xdr:nvSpPr>
        <xdr:cNvPr id="100" name="楕円 99">
          <a:extLst>
            <a:ext uri="{FF2B5EF4-FFF2-40B4-BE49-F238E27FC236}">
              <a16:creationId xmlns:a16="http://schemas.microsoft.com/office/drawing/2014/main" id="{D56FBD78-BF48-427F-B692-A3D1C83172C5}"/>
            </a:ext>
          </a:extLst>
        </xdr:cNvPr>
        <xdr:cNvSpPr/>
      </xdr:nvSpPr>
      <xdr:spPr>
        <a:xfrm>
          <a:off x="879157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101600</xdr:colOff>
      <xdr:row>14</xdr:row>
      <xdr:rowOff>127000</xdr:rowOff>
    </xdr:from>
    <xdr:to>
      <xdr:col>23</xdr:col>
      <xdr:colOff>342900</xdr:colOff>
      <xdr:row>14</xdr:row>
      <xdr:rowOff>393700</xdr:rowOff>
    </xdr:to>
    <xdr:sp macro="" textlink="">
      <xdr:nvSpPr>
        <xdr:cNvPr id="101" name="楕円 100">
          <a:extLst>
            <a:ext uri="{FF2B5EF4-FFF2-40B4-BE49-F238E27FC236}">
              <a16:creationId xmlns:a16="http://schemas.microsoft.com/office/drawing/2014/main" id="{1D5B22BE-139E-4762-8877-463836EF121F}"/>
            </a:ext>
          </a:extLst>
        </xdr:cNvPr>
        <xdr:cNvSpPr/>
      </xdr:nvSpPr>
      <xdr:spPr>
        <a:xfrm>
          <a:off x="10064750" y="39655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101600</xdr:colOff>
      <xdr:row>14</xdr:row>
      <xdr:rowOff>127000</xdr:rowOff>
    </xdr:from>
    <xdr:to>
      <xdr:col>25</xdr:col>
      <xdr:colOff>342900</xdr:colOff>
      <xdr:row>14</xdr:row>
      <xdr:rowOff>393700</xdr:rowOff>
    </xdr:to>
    <xdr:sp macro="" textlink="">
      <xdr:nvSpPr>
        <xdr:cNvPr id="102" name="楕円 101">
          <a:extLst>
            <a:ext uri="{FF2B5EF4-FFF2-40B4-BE49-F238E27FC236}">
              <a16:creationId xmlns:a16="http://schemas.microsoft.com/office/drawing/2014/main" id="{4CDB97E2-6C3A-48D0-AB42-76C17B3BC8FC}"/>
            </a:ext>
          </a:extLst>
        </xdr:cNvPr>
        <xdr:cNvSpPr/>
      </xdr:nvSpPr>
      <xdr:spPr>
        <a:xfrm>
          <a:off x="10922000" y="39655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114300</xdr:colOff>
      <xdr:row>14</xdr:row>
      <xdr:rowOff>139700</xdr:rowOff>
    </xdr:from>
    <xdr:to>
      <xdr:col>27</xdr:col>
      <xdr:colOff>355600</xdr:colOff>
      <xdr:row>14</xdr:row>
      <xdr:rowOff>406400</xdr:rowOff>
    </xdr:to>
    <xdr:sp macro="" textlink="">
      <xdr:nvSpPr>
        <xdr:cNvPr id="103" name="楕円 102">
          <a:extLst>
            <a:ext uri="{FF2B5EF4-FFF2-40B4-BE49-F238E27FC236}">
              <a16:creationId xmlns:a16="http://schemas.microsoft.com/office/drawing/2014/main" id="{DD11CEB8-78B0-46B9-9D1E-A8EA3FC0C229}"/>
            </a:ext>
          </a:extLst>
        </xdr:cNvPr>
        <xdr:cNvSpPr/>
      </xdr:nvSpPr>
      <xdr:spPr>
        <a:xfrm>
          <a:off x="11791950" y="39782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88900</xdr:colOff>
      <xdr:row>13</xdr:row>
      <xdr:rowOff>139700</xdr:rowOff>
    </xdr:from>
    <xdr:to>
      <xdr:col>42</xdr:col>
      <xdr:colOff>330200</xdr:colOff>
      <xdr:row>13</xdr:row>
      <xdr:rowOff>406400</xdr:rowOff>
    </xdr:to>
    <xdr:sp macro="" textlink="">
      <xdr:nvSpPr>
        <xdr:cNvPr id="104" name="楕円 103">
          <a:extLst>
            <a:ext uri="{FF2B5EF4-FFF2-40B4-BE49-F238E27FC236}">
              <a16:creationId xmlns:a16="http://schemas.microsoft.com/office/drawing/2014/main" id="{C79740B2-E8DC-4F69-9EDE-54427F151EB1}"/>
            </a:ext>
          </a:extLst>
        </xdr:cNvPr>
        <xdr:cNvSpPr/>
      </xdr:nvSpPr>
      <xdr:spPr>
        <a:xfrm>
          <a:off x="1819592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101600</xdr:colOff>
      <xdr:row>14</xdr:row>
      <xdr:rowOff>139700</xdr:rowOff>
    </xdr:from>
    <xdr:to>
      <xdr:col>43</xdr:col>
      <xdr:colOff>342900</xdr:colOff>
      <xdr:row>14</xdr:row>
      <xdr:rowOff>406400</xdr:rowOff>
    </xdr:to>
    <xdr:sp macro="" textlink="">
      <xdr:nvSpPr>
        <xdr:cNvPr id="105" name="楕円 104">
          <a:extLst>
            <a:ext uri="{FF2B5EF4-FFF2-40B4-BE49-F238E27FC236}">
              <a16:creationId xmlns:a16="http://schemas.microsoft.com/office/drawing/2014/main" id="{02B6A790-57DF-4EFC-94CA-8E20DB56B616}"/>
            </a:ext>
          </a:extLst>
        </xdr:cNvPr>
        <xdr:cNvSpPr/>
      </xdr:nvSpPr>
      <xdr:spPr>
        <a:xfrm>
          <a:off x="18637250" y="39782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101600</xdr:colOff>
      <xdr:row>13</xdr:row>
      <xdr:rowOff>127000</xdr:rowOff>
    </xdr:from>
    <xdr:to>
      <xdr:col>22</xdr:col>
      <xdr:colOff>342900</xdr:colOff>
      <xdr:row>13</xdr:row>
      <xdr:rowOff>393700</xdr:rowOff>
    </xdr:to>
    <xdr:sp macro="" textlink="">
      <xdr:nvSpPr>
        <xdr:cNvPr id="106" name="楕円 105">
          <a:extLst>
            <a:ext uri="{FF2B5EF4-FFF2-40B4-BE49-F238E27FC236}">
              <a16:creationId xmlns:a16="http://schemas.microsoft.com/office/drawing/2014/main" id="{DF734EF4-7766-473C-8A48-5E96C50D93C7}"/>
            </a:ext>
          </a:extLst>
        </xdr:cNvPr>
        <xdr:cNvSpPr/>
      </xdr:nvSpPr>
      <xdr:spPr>
        <a:xfrm>
          <a:off x="9636125" y="34607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101600</xdr:colOff>
      <xdr:row>13</xdr:row>
      <xdr:rowOff>139700</xdr:rowOff>
    </xdr:from>
    <xdr:to>
      <xdr:col>24</xdr:col>
      <xdr:colOff>342900</xdr:colOff>
      <xdr:row>13</xdr:row>
      <xdr:rowOff>406400</xdr:rowOff>
    </xdr:to>
    <xdr:sp macro="" textlink="">
      <xdr:nvSpPr>
        <xdr:cNvPr id="107" name="楕円 106">
          <a:extLst>
            <a:ext uri="{FF2B5EF4-FFF2-40B4-BE49-F238E27FC236}">
              <a16:creationId xmlns:a16="http://schemas.microsoft.com/office/drawing/2014/main" id="{C4719A70-C122-44DF-85B3-71D45D61BA6C}"/>
            </a:ext>
          </a:extLst>
        </xdr:cNvPr>
        <xdr:cNvSpPr/>
      </xdr:nvSpPr>
      <xdr:spPr>
        <a:xfrm>
          <a:off x="1049337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101600</xdr:colOff>
      <xdr:row>13</xdr:row>
      <xdr:rowOff>139700</xdr:rowOff>
    </xdr:from>
    <xdr:to>
      <xdr:col>26</xdr:col>
      <xdr:colOff>342900</xdr:colOff>
      <xdr:row>13</xdr:row>
      <xdr:rowOff>406400</xdr:rowOff>
    </xdr:to>
    <xdr:sp macro="" textlink="">
      <xdr:nvSpPr>
        <xdr:cNvPr id="108" name="楕円 107">
          <a:extLst>
            <a:ext uri="{FF2B5EF4-FFF2-40B4-BE49-F238E27FC236}">
              <a16:creationId xmlns:a16="http://schemas.microsoft.com/office/drawing/2014/main" id="{28FC0F2C-8562-4229-BFA8-5B29AB7E6A13}"/>
            </a:ext>
          </a:extLst>
        </xdr:cNvPr>
        <xdr:cNvSpPr/>
      </xdr:nvSpPr>
      <xdr:spPr>
        <a:xfrm>
          <a:off x="1135062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101600</xdr:colOff>
      <xdr:row>14</xdr:row>
      <xdr:rowOff>114300</xdr:rowOff>
    </xdr:from>
    <xdr:to>
      <xdr:col>15</xdr:col>
      <xdr:colOff>342900</xdr:colOff>
      <xdr:row>14</xdr:row>
      <xdr:rowOff>381000</xdr:rowOff>
    </xdr:to>
    <xdr:sp macro="" textlink="">
      <xdr:nvSpPr>
        <xdr:cNvPr id="109" name="楕円 108">
          <a:extLst>
            <a:ext uri="{FF2B5EF4-FFF2-40B4-BE49-F238E27FC236}">
              <a16:creationId xmlns:a16="http://schemas.microsoft.com/office/drawing/2014/main" id="{76F39D6E-D572-46F4-87C4-CDC868D17CA9}"/>
            </a:ext>
          </a:extLst>
        </xdr:cNvPr>
        <xdr:cNvSpPr/>
      </xdr:nvSpPr>
      <xdr:spPr>
        <a:xfrm>
          <a:off x="6635750" y="39528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88900</xdr:colOff>
      <xdr:row>14</xdr:row>
      <xdr:rowOff>127000</xdr:rowOff>
    </xdr:from>
    <xdr:to>
      <xdr:col>17</xdr:col>
      <xdr:colOff>330200</xdr:colOff>
      <xdr:row>14</xdr:row>
      <xdr:rowOff>393700</xdr:rowOff>
    </xdr:to>
    <xdr:sp macro="" textlink="">
      <xdr:nvSpPr>
        <xdr:cNvPr id="110" name="楕円 109">
          <a:extLst>
            <a:ext uri="{FF2B5EF4-FFF2-40B4-BE49-F238E27FC236}">
              <a16:creationId xmlns:a16="http://schemas.microsoft.com/office/drawing/2014/main" id="{424BFEB7-57C3-4A83-8065-75EC90500D0E}"/>
            </a:ext>
          </a:extLst>
        </xdr:cNvPr>
        <xdr:cNvSpPr/>
      </xdr:nvSpPr>
      <xdr:spPr>
        <a:xfrm>
          <a:off x="7480300" y="39655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88900</xdr:colOff>
      <xdr:row>14</xdr:row>
      <xdr:rowOff>127000</xdr:rowOff>
    </xdr:from>
    <xdr:to>
      <xdr:col>19</xdr:col>
      <xdr:colOff>330200</xdr:colOff>
      <xdr:row>14</xdr:row>
      <xdr:rowOff>393700</xdr:rowOff>
    </xdr:to>
    <xdr:sp macro="" textlink="">
      <xdr:nvSpPr>
        <xdr:cNvPr id="111" name="楕円 110">
          <a:extLst>
            <a:ext uri="{FF2B5EF4-FFF2-40B4-BE49-F238E27FC236}">
              <a16:creationId xmlns:a16="http://schemas.microsoft.com/office/drawing/2014/main" id="{E6683CFB-03AE-49CB-81C5-E59ADB225268}"/>
            </a:ext>
          </a:extLst>
        </xdr:cNvPr>
        <xdr:cNvSpPr/>
      </xdr:nvSpPr>
      <xdr:spPr>
        <a:xfrm>
          <a:off x="8337550" y="39655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101600</xdr:colOff>
      <xdr:row>14</xdr:row>
      <xdr:rowOff>127000</xdr:rowOff>
    </xdr:from>
    <xdr:to>
      <xdr:col>21</xdr:col>
      <xdr:colOff>342900</xdr:colOff>
      <xdr:row>14</xdr:row>
      <xdr:rowOff>393700</xdr:rowOff>
    </xdr:to>
    <xdr:sp macro="" textlink="">
      <xdr:nvSpPr>
        <xdr:cNvPr id="112" name="楕円 111">
          <a:extLst>
            <a:ext uri="{FF2B5EF4-FFF2-40B4-BE49-F238E27FC236}">
              <a16:creationId xmlns:a16="http://schemas.microsoft.com/office/drawing/2014/main" id="{DCCBC88D-334F-4BD5-8D81-0BECFB0BCA32}"/>
            </a:ext>
          </a:extLst>
        </xdr:cNvPr>
        <xdr:cNvSpPr/>
      </xdr:nvSpPr>
      <xdr:spPr>
        <a:xfrm>
          <a:off x="9207500" y="39655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101600</xdr:colOff>
      <xdr:row>13</xdr:row>
      <xdr:rowOff>127000</xdr:rowOff>
    </xdr:from>
    <xdr:to>
      <xdr:col>30</xdr:col>
      <xdr:colOff>342900</xdr:colOff>
      <xdr:row>13</xdr:row>
      <xdr:rowOff>393700</xdr:rowOff>
    </xdr:to>
    <xdr:sp macro="" textlink="">
      <xdr:nvSpPr>
        <xdr:cNvPr id="113" name="楕円 112">
          <a:extLst>
            <a:ext uri="{FF2B5EF4-FFF2-40B4-BE49-F238E27FC236}">
              <a16:creationId xmlns:a16="http://schemas.microsoft.com/office/drawing/2014/main" id="{AD672F20-1C68-4ABC-8340-96E35CA77899}"/>
            </a:ext>
          </a:extLst>
        </xdr:cNvPr>
        <xdr:cNvSpPr/>
      </xdr:nvSpPr>
      <xdr:spPr>
        <a:xfrm>
          <a:off x="13065125" y="34607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101600</xdr:colOff>
      <xdr:row>13</xdr:row>
      <xdr:rowOff>139700</xdr:rowOff>
    </xdr:from>
    <xdr:to>
      <xdr:col>32</xdr:col>
      <xdr:colOff>342900</xdr:colOff>
      <xdr:row>13</xdr:row>
      <xdr:rowOff>406400</xdr:rowOff>
    </xdr:to>
    <xdr:sp macro="" textlink="">
      <xdr:nvSpPr>
        <xdr:cNvPr id="114" name="楕円 113">
          <a:extLst>
            <a:ext uri="{FF2B5EF4-FFF2-40B4-BE49-F238E27FC236}">
              <a16:creationId xmlns:a16="http://schemas.microsoft.com/office/drawing/2014/main" id="{DE115F2A-2D2A-4DB4-A57E-1B3A7D5F0D6B}"/>
            </a:ext>
          </a:extLst>
        </xdr:cNvPr>
        <xdr:cNvSpPr/>
      </xdr:nvSpPr>
      <xdr:spPr>
        <a:xfrm>
          <a:off x="1392237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114300</xdr:colOff>
      <xdr:row>13</xdr:row>
      <xdr:rowOff>139700</xdr:rowOff>
    </xdr:from>
    <xdr:to>
      <xdr:col>34</xdr:col>
      <xdr:colOff>355600</xdr:colOff>
      <xdr:row>13</xdr:row>
      <xdr:rowOff>406400</xdr:rowOff>
    </xdr:to>
    <xdr:sp macro="" textlink="">
      <xdr:nvSpPr>
        <xdr:cNvPr id="115" name="楕円 114">
          <a:extLst>
            <a:ext uri="{FF2B5EF4-FFF2-40B4-BE49-F238E27FC236}">
              <a16:creationId xmlns:a16="http://schemas.microsoft.com/office/drawing/2014/main" id="{A4320CA8-8A32-47CE-9FA9-B87542E72469}"/>
            </a:ext>
          </a:extLst>
        </xdr:cNvPr>
        <xdr:cNvSpPr/>
      </xdr:nvSpPr>
      <xdr:spPr>
        <a:xfrm>
          <a:off x="1479232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101600</xdr:colOff>
      <xdr:row>13</xdr:row>
      <xdr:rowOff>127000</xdr:rowOff>
    </xdr:from>
    <xdr:to>
      <xdr:col>28</xdr:col>
      <xdr:colOff>342900</xdr:colOff>
      <xdr:row>13</xdr:row>
      <xdr:rowOff>393700</xdr:rowOff>
    </xdr:to>
    <xdr:sp macro="" textlink="">
      <xdr:nvSpPr>
        <xdr:cNvPr id="116" name="楕円 115">
          <a:extLst>
            <a:ext uri="{FF2B5EF4-FFF2-40B4-BE49-F238E27FC236}">
              <a16:creationId xmlns:a16="http://schemas.microsoft.com/office/drawing/2014/main" id="{64186E7D-A6FB-49AD-AF93-D4C1846AA7B6}"/>
            </a:ext>
          </a:extLst>
        </xdr:cNvPr>
        <xdr:cNvSpPr/>
      </xdr:nvSpPr>
      <xdr:spPr>
        <a:xfrm>
          <a:off x="12207875" y="34607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101600</xdr:colOff>
      <xdr:row>13</xdr:row>
      <xdr:rowOff>127000</xdr:rowOff>
    </xdr:from>
    <xdr:to>
      <xdr:col>36</xdr:col>
      <xdr:colOff>342900</xdr:colOff>
      <xdr:row>13</xdr:row>
      <xdr:rowOff>393700</xdr:rowOff>
    </xdr:to>
    <xdr:sp macro="" textlink="">
      <xdr:nvSpPr>
        <xdr:cNvPr id="117" name="楕円 116">
          <a:extLst>
            <a:ext uri="{FF2B5EF4-FFF2-40B4-BE49-F238E27FC236}">
              <a16:creationId xmlns:a16="http://schemas.microsoft.com/office/drawing/2014/main" id="{3C30E907-8FD8-4C54-BCEA-5B43F710DDFA}"/>
            </a:ext>
          </a:extLst>
        </xdr:cNvPr>
        <xdr:cNvSpPr/>
      </xdr:nvSpPr>
      <xdr:spPr>
        <a:xfrm>
          <a:off x="15636875" y="34607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101600</xdr:colOff>
      <xdr:row>13</xdr:row>
      <xdr:rowOff>139700</xdr:rowOff>
    </xdr:from>
    <xdr:to>
      <xdr:col>38</xdr:col>
      <xdr:colOff>342900</xdr:colOff>
      <xdr:row>13</xdr:row>
      <xdr:rowOff>406400</xdr:rowOff>
    </xdr:to>
    <xdr:sp macro="" textlink="">
      <xdr:nvSpPr>
        <xdr:cNvPr id="118" name="楕円 117">
          <a:extLst>
            <a:ext uri="{FF2B5EF4-FFF2-40B4-BE49-F238E27FC236}">
              <a16:creationId xmlns:a16="http://schemas.microsoft.com/office/drawing/2014/main" id="{FDB73294-437B-4659-AD74-9F98F121F134}"/>
            </a:ext>
          </a:extLst>
        </xdr:cNvPr>
        <xdr:cNvSpPr/>
      </xdr:nvSpPr>
      <xdr:spPr>
        <a:xfrm>
          <a:off x="1649412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101600</xdr:colOff>
      <xdr:row>13</xdr:row>
      <xdr:rowOff>139700</xdr:rowOff>
    </xdr:from>
    <xdr:to>
      <xdr:col>40</xdr:col>
      <xdr:colOff>342900</xdr:colOff>
      <xdr:row>13</xdr:row>
      <xdr:rowOff>406400</xdr:rowOff>
    </xdr:to>
    <xdr:sp macro="" textlink="">
      <xdr:nvSpPr>
        <xdr:cNvPr id="119" name="楕円 118">
          <a:extLst>
            <a:ext uri="{FF2B5EF4-FFF2-40B4-BE49-F238E27FC236}">
              <a16:creationId xmlns:a16="http://schemas.microsoft.com/office/drawing/2014/main" id="{E7521C1E-693F-4F17-91C5-6597FFB49964}"/>
            </a:ext>
          </a:extLst>
        </xdr:cNvPr>
        <xdr:cNvSpPr/>
      </xdr:nvSpPr>
      <xdr:spPr>
        <a:xfrm>
          <a:off x="17351375" y="347345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101600</xdr:colOff>
      <xdr:row>14</xdr:row>
      <xdr:rowOff>139700</xdr:rowOff>
    </xdr:from>
    <xdr:to>
      <xdr:col>37</xdr:col>
      <xdr:colOff>342900</xdr:colOff>
      <xdr:row>14</xdr:row>
      <xdr:rowOff>406400</xdr:rowOff>
    </xdr:to>
    <xdr:sp macro="" textlink="">
      <xdr:nvSpPr>
        <xdr:cNvPr id="120" name="楕円 119">
          <a:extLst>
            <a:ext uri="{FF2B5EF4-FFF2-40B4-BE49-F238E27FC236}">
              <a16:creationId xmlns:a16="http://schemas.microsoft.com/office/drawing/2014/main" id="{9575DFCB-1FC4-453B-8245-47DD9C9F6CA6}"/>
            </a:ext>
          </a:extLst>
        </xdr:cNvPr>
        <xdr:cNvSpPr/>
      </xdr:nvSpPr>
      <xdr:spPr>
        <a:xfrm>
          <a:off x="16065500" y="39782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101600</xdr:colOff>
      <xdr:row>14</xdr:row>
      <xdr:rowOff>139700</xdr:rowOff>
    </xdr:from>
    <xdr:to>
      <xdr:col>39</xdr:col>
      <xdr:colOff>342900</xdr:colOff>
      <xdr:row>14</xdr:row>
      <xdr:rowOff>406400</xdr:rowOff>
    </xdr:to>
    <xdr:sp macro="" textlink="">
      <xdr:nvSpPr>
        <xdr:cNvPr id="121" name="楕円 120">
          <a:extLst>
            <a:ext uri="{FF2B5EF4-FFF2-40B4-BE49-F238E27FC236}">
              <a16:creationId xmlns:a16="http://schemas.microsoft.com/office/drawing/2014/main" id="{83953BE9-4492-4D84-8A70-16DDFA7E4E97}"/>
            </a:ext>
          </a:extLst>
        </xdr:cNvPr>
        <xdr:cNvSpPr/>
      </xdr:nvSpPr>
      <xdr:spPr>
        <a:xfrm>
          <a:off x="16922750" y="39782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101600</xdr:colOff>
      <xdr:row>14</xdr:row>
      <xdr:rowOff>139700</xdr:rowOff>
    </xdr:from>
    <xdr:to>
      <xdr:col>41</xdr:col>
      <xdr:colOff>342900</xdr:colOff>
      <xdr:row>14</xdr:row>
      <xdr:rowOff>406400</xdr:rowOff>
    </xdr:to>
    <xdr:sp macro="" textlink="">
      <xdr:nvSpPr>
        <xdr:cNvPr id="122" name="楕円 121">
          <a:extLst>
            <a:ext uri="{FF2B5EF4-FFF2-40B4-BE49-F238E27FC236}">
              <a16:creationId xmlns:a16="http://schemas.microsoft.com/office/drawing/2014/main" id="{2FD627F7-B044-4BD3-B105-BF61A71165D2}"/>
            </a:ext>
          </a:extLst>
        </xdr:cNvPr>
        <xdr:cNvSpPr/>
      </xdr:nvSpPr>
      <xdr:spPr>
        <a:xfrm>
          <a:off x="17780000" y="39782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101600</xdr:colOff>
      <xdr:row>14</xdr:row>
      <xdr:rowOff>114300</xdr:rowOff>
    </xdr:from>
    <xdr:to>
      <xdr:col>29</xdr:col>
      <xdr:colOff>342900</xdr:colOff>
      <xdr:row>14</xdr:row>
      <xdr:rowOff>381000</xdr:rowOff>
    </xdr:to>
    <xdr:sp macro="" textlink="">
      <xdr:nvSpPr>
        <xdr:cNvPr id="123" name="楕円 122">
          <a:extLst>
            <a:ext uri="{FF2B5EF4-FFF2-40B4-BE49-F238E27FC236}">
              <a16:creationId xmlns:a16="http://schemas.microsoft.com/office/drawing/2014/main" id="{54DA4EFC-09FC-493D-B73C-37620DDBC48F}"/>
            </a:ext>
          </a:extLst>
        </xdr:cNvPr>
        <xdr:cNvSpPr/>
      </xdr:nvSpPr>
      <xdr:spPr>
        <a:xfrm>
          <a:off x="12636500" y="39528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101600</xdr:colOff>
      <xdr:row>14</xdr:row>
      <xdr:rowOff>114300</xdr:rowOff>
    </xdr:from>
    <xdr:to>
      <xdr:col>31</xdr:col>
      <xdr:colOff>342900</xdr:colOff>
      <xdr:row>14</xdr:row>
      <xdr:rowOff>381000</xdr:rowOff>
    </xdr:to>
    <xdr:sp macro="" textlink="">
      <xdr:nvSpPr>
        <xdr:cNvPr id="124" name="楕円 123">
          <a:extLst>
            <a:ext uri="{FF2B5EF4-FFF2-40B4-BE49-F238E27FC236}">
              <a16:creationId xmlns:a16="http://schemas.microsoft.com/office/drawing/2014/main" id="{D915AE3B-71ED-4A61-88BB-25D3B0136350}"/>
            </a:ext>
          </a:extLst>
        </xdr:cNvPr>
        <xdr:cNvSpPr/>
      </xdr:nvSpPr>
      <xdr:spPr>
        <a:xfrm>
          <a:off x="13493750" y="39528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14</xdr:row>
      <xdr:rowOff>114300</xdr:rowOff>
    </xdr:from>
    <xdr:to>
      <xdr:col>33</xdr:col>
      <xdr:colOff>342900</xdr:colOff>
      <xdr:row>14</xdr:row>
      <xdr:rowOff>381000</xdr:rowOff>
    </xdr:to>
    <xdr:sp macro="" textlink="">
      <xdr:nvSpPr>
        <xdr:cNvPr id="125" name="楕円 124">
          <a:extLst>
            <a:ext uri="{FF2B5EF4-FFF2-40B4-BE49-F238E27FC236}">
              <a16:creationId xmlns:a16="http://schemas.microsoft.com/office/drawing/2014/main" id="{E74628FC-7D04-4C34-8B81-94CE774FE55C}"/>
            </a:ext>
          </a:extLst>
        </xdr:cNvPr>
        <xdr:cNvSpPr/>
      </xdr:nvSpPr>
      <xdr:spPr>
        <a:xfrm>
          <a:off x="14351000" y="39528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114300</xdr:colOff>
      <xdr:row>14</xdr:row>
      <xdr:rowOff>139700</xdr:rowOff>
    </xdr:from>
    <xdr:to>
      <xdr:col>35</xdr:col>
      <xdr:colOff>355600</xdr:colOff>
      <xdr:row>14</xdr:row>
      <xdr:rowOff>406400</xdr:rowOff>
    </xdr:to>
    <xdr:sp macro="" textlink="">
      <xdr:nvSpPr>
        <xdr:cNvPr id="126" name="楕円 125">
          <a:extLst>
            <a:ext uri="{FF2B5EF4-FFF2-40B4-BE49-F238E27FC236}">
              <a16:creationId xmlns:a16="http://schemas.microsoft.com/office/drawing/2014/main" id="{809ABAF0-7936-4F28-BD19-28CCBB37F68A}"/>
            </a:ext>
          </a:extLst>
        </xdr:cNvPr>
        <xdr:cNvSpPr/>
      </xdr:nvSpPr>
      <xdr:spPr>
        <a:xfrm>
          <a:off x="15220950" y="3978275"/>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101600</xdr:colOff>
      <xdr:row>13</xdr:row>
      <xdr:rowOff>139700</xdr:rowOff>
    </xdr:from>
    <xdr:to>
      <xdr:col>44</xdr:col>
      <xdr:colOff>342900</xdr:colOff>
      <xdr:row>13</xdr:row>
      <xdr:rowOff>406400</xdr:rowOff>
    </xdr:to>
    <xdr:sp macro="" textlink="">
      <xdr:nvSpPr>
        <xdr:cNvPr id="127" name="楕円 126">
          <a:extLst>
            <a:ext uri="{FF2B5EF4-FFF2-40B4-BE49-F238E27FC236}">
              <a16:creationId xmlns:a16="http://schemas.microsoft.com/office/drawing/2014/main" id="{5B5523F1-E1B7-4FBC-9AAA-ED71892342DC}"/>
            </a:ext>
          </a:extLst>
        </xdr:cNvPr>
        <xdr:cNvSpPr/>
      </xdr:nvSpPr>
      <xdr:spPr>
        <a:xfrm>
          <a:off x="17043400" y="3441700"/>
          <a:ext cx="241300" cy="26670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BDED7E4F-7590-40CA-B14B-D9F1995DB73C}"/>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a:extLst>
            <a:ext uri="{FF2B5EF4-FFF2-40B4-BE49-F238E27FC236}">
              <a16:creationId xmlns:a16="http://schemas.microsoft.com/office/drawing/2014/main" id="{4BC95CC4-D1EA-4D12-A0A9-9091A9BF4FB3}"/>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66749E9A-AC4D-4CB2-A396-1CBF29FEF2EE}"/>
            </a:ext>
          </a:extLst>
        </xdr:cNvPr>
        <xdr:cNvSpPr/>
      </xdr:nvSpPr>
      <xdr:spPr>
        <a:xfrm>
          <a:off x="42291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S1216"/>
  <sheetViews>
    <sheetView tabSelected="1" view="pageLayout" zoomScaleNormal="115" zoomScaleSheetLayoutView="100" workbookViewId="0">
      <selection sqref="A1:AA1"/>
    </sheetView>
  </sheetViews>
  <sheetFormatPr defaultColWidth="3.125" defaultRowHeight="12.75" customHeight="1" x14ac:dyDescent="0.15"/>
  <cols>
    <col min="1" max="16384" width="3.125" style="1"/>
  </cols>
  <sheetData>
    <row r="1" spans="1:28" ht="40.5" customHeight="1" x14ac:dyDescent="0.15">
      <c r="A1" s="289" t="s">
        <v>545</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row>
    <row r="2" spans="1:28" ht="30" customHeight="1" x14ac:dyDescent="0.15">
      <c r="A2" s="290" t="s">
        <v>59</v>
      </c>
      <c r="B2" s="290"/>
      <c r="C2" s="290"/>
      <c r="D2" s="290"/>
      <c r="E2" s="290"/>
      <c r="F2" s="290"/>
      <c r="G2" s="290"/>
      <c r="H2" s="290"/>
      <c r="I2" s="290"/>
      <c r="J2" s="290"/>
      <c r="K2" s="290"/>
      <c r="L2" s="290"/>
      <c r="M2" s="290"/>
      <c r="N2" s="290"/>
      <c r="O2" s="290"/>
      <c r="P2" s="290"/>
      <c r="Q2" s="290"/>
      <c r="R2" s="290"/>
      <c r="S2" s="290"/>
      <c r="T2" s="290"/>
      <c r="U2" s="290"/>
      <c r="V2" s="290"/>
      <c r="W2" s="290"/>
      <c r="X2" s="290"/>
      <c r="Y2" s="290"/>
      <c r="Z2" s="290"/>
      <c r="AA2" s="290"/>
    </row>
    <row r="4" spans="1:28" ht="12.75" customHeight="1" x14ac:dyDescent="0.15">
      <c r="A4" s="291" t="s">
        <v>60</v>
      </c>
      <c r="B4" s="292"/>
      <c r="C4" s="292"/>
      <c r="D4" s="292"/>
      <c r="E4" s="292"/>
      <c r="F4" s="292"/>
      <c r="G4" s="292"/>
      <c r="H4" s="292"/>
      <c r="I4" s="292"/>
      <c r="J4" s="293"/>
      <c r="K4" s="294" t="s">
        <v>61</v>
      </c>
      <c r="L4" s="295"/>
      <c r="M4" s="295"/>
      <c r="N4" s="295"/>
      <c r="O4" s="295"/>
      <c r="P4" s="295"/>
      <c r="Q4" s="295"/>
      <c r="R4" s="295"/>
      <c r="S4" s="295"/>
      <c r="T4" s="295"/>
      <c r="U4" s="295"/>
      <c r="V4" s="295"/>
      <c r="W4" s="295"/>
      <c r="X4" s="295"/>
      <c r="Y4" s="295"/>
      <c r="Z4" s="295"/>
      <c r="AA4" s="296"/>
    </row>
    <row r="5" spans="1:28" ht="12.75" customHeight="1" x14ac:dyDescent="0.15">
      <c r="A5" s="417" t="s">
        <v>232</v>
      </c>
      <c r="B5" s="418"/>
      <c r="C5" s="298"/>
      <c r="D5" s="418" t="s">
        <v>233</v>
      </c>
      <c r="E5" s="298"/>
      <c r="F5" s="298"/>
      <c r="G5" s="418" t="s">
        <v>234</v>
      </c>
      <c r="H5" s="298"/>
      <c r="I5" s="298"/>
      <c r="J5" s="421" t="s">
        <v>235</v>
      </c>
      <c r="K5" s="297"/>
      <c r="L5" s="298"/>
      <c r="M5" s="298"/>
      <c r="N5" s="298"/>
      <c r="O5" s="298"/>
      <c r="P5" s="298"/>
      <c r="Q5" s="298"/>
      <c r="R5" s="298"/>
      <c r="S5" s="298"/>
      <c r="T5" s="298"/>
      <c r="U5" s="298"/>
      <c r="V5" s="298"/>
      <c r="W5" s="298"/>
      <c r="X5" s="298"/>
      <c r="Y5" s="298"/>
      <c r="Z5" s="298"/>
      <c r="AA5" s="299"/>
    </row>
    <row r="6" spans="1:28" ht="12.75" customHeight="1" x14ac:dyDescent="0.15">
      <c r="A6" s="419"/>
      <c r="B6" s="420"/>
      <c r="C6" s="301"/>
      <c r="D6" s="420"/>
      <c r="E6" s="301"/>
      <c r="F6" s="301"/>
      <c r="G6" s="420"/>
      <c r="H6" s="301"/>
      <c r="I6" s="301"/>
      <c r="J6" s="422"/>
      <c r="K6" s="300"/>
      <c r="L6" s="301"/>
      <c r="M6" s="301"/>
      <c r="N6" s="301"/>
      <c r="O6" s="301"/>
      <c r="P6" s="301"/>
      <c r="Q6" s="301"/>
      <c r="R6" s="301"/>
      <c r="S6" s="301"/>
      <c r="T6" s="301"/>
      <c r="U6" s="301"/>
      <c r="V6" s="301"/>
      <c r="W6" s="301"/>
      <c r="X6" s="301"/>
      <c r="Y6" s="301"/>
      <c r="Z6" s="301"/>
      <c r="AA6" s="302"/>
      <c r="AB6" s="175"/>
    </row>
    <row r="7" spans="1:28" ht="12.75" customHeight="1" x14ac:dyDescent="0.15">
      <c r="A7" s="176"/>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8" ht="12.75" customHeight="1" x14ac:dyDescent="0.15">
      <c r="A8" s="312" t="s">
        <v>62</v>
      </c>
      <c r="B8" s="313"/>
      <c r="C8" s="318" t="s">
        <v>63</v>
      </c>
      <c r="D8" s="319"/>
      <c r="E8" s="319"/>
      <c r="F8" s="319"/>
      <c r="G8" s="320"/>
      <c r="H8" s="423" t="s">
        <v>239</v>
      </c>
      <c r="I8" s="425" t="s">
        <v>240</v>
      </c>
      <c r="J8" s="334"/>
      <c r="K8" s="334"/>
      <c r="L8" s="334"/>
      <c r="M8" s="334"/>
      <c r="N8" s="334"/>
      <c r="O8" s="334"/>
      <c r="P8" s="334"/>
      <c r="Q8" s="392"/>
      <c r="R8" s="394"/>
      <c r="S8" s="395"/>
      <c r="T8" s="395"/>
      <c r="U8" s="395"/>
      <c r="V8" s="395"/>
      <c r="W8" s="395"/>
      <c r="X8" s="395"/>
      <c r="Y8" s="395"/>
      <c r="Z8" s="395"/>
      <c r="AA8" s="396"/>
    </row>
    <row r="9" spans="1:28" ht="12.75" customHeight="1" x14ac:dyDescent="0.15">
      <c r="A9" s="314"/>
      <c r="B9" s="315"/>
      <c r="C9" s="321"/>
      <c r="D9" s="322"/>
      <c r="E9" s="322"/>
      <c r="F9" s="322"/>
      <c r="G9" s="323"/>
      <c r="H9" s="424"/>
      <c r="I9" s="426"/>
      <c r="J9" s="335"/>
      <c r="K9" s="335"/>
      <c r="L9" s="335"/>
      <c r="M9" s="335"/>
      <c r="N9" s="335"/>
      <c r="O9" s="335"/>
      <c r="P9" s="335"/>
      <c r="Q9" s="393"/>
      <c r="R9" s="397"/>
      <c r="S9" s="398"/>
      <c r="T9" s="398"/>
      <c r="U9" s="398"/>
      <c r="V9" s="398"/>
      <c r="W9" s="398"/>
      <c r="X9" s="398"/>
      <c r="Y9" s="398"/>
      <c r="Z9" s="398"/>
      <c r="AA9" s="399"/>
    </row>
    <row r="10" spans="1:28" ht="12.75" customHeight="1" x14ac:dyDescent="0.15">
      <c r="A10" s="314"/>
      <c r="B10" s="315"/>
      <c r="C10" s="303" t="s">
        <v>98</v>
      </c>
      <c r="D10" s="304"/>
      <c r="E10" s="304"/>
      <c r="F10" s="304"/>
      <c r="G10" s="305"/>
      <c r="H10" s="331"/>
      <c r="I10" s="331"/>
      <c r="J10" s="331"/>
      <c r="K10" s="331"/>
      <c r="L10" s="331"/>
      <c r="M10" s="331"/>
      <c r="N10" s="331"/>
      <c r="O10" s="331"/>
      <c r="P10" s="331"/>
      <c r="Q10" s="331"/>
      <c r="R10" s="331"/>
      <c r="S10" s="331"/>
      <c r="T10" s="331"/>
      <c r="U10" s="331"/>
      <c r="V10" s="331"/>
      <c r="W10" s="331"/>
      <c r="X10" s="331"/>
      <c r="Y10" s="331"/>
      <c r="Z10" s="331"/>
      <c r="AA10" s="331"/>
    </row>
    <row r="11" spans="1:28" ht="12.75" customHeight="1" x14ac:dyDescent="0.15">
      <c r="A11" s="314"/>
      <c r="B11" s="315"/>
      <c r="C11" s="324"/>
      <c r="D11" s="325"/>
      <c r="E11" s="325"/>
      <c r="F11" s="325"/>
      <c r="G11" s="326"/>
      <c r="H11" s="332"/>
      <c r="I11" s="332"/>
      <c r="J11" s="332"/>
      <c r="K11" s="332"/>
      <c r="L11" s="332"/>
      <c r="M11" s="332"/>
      <c r="N11" s="332"/>
      <c r="O11" s="332"/>
      <c r="P11" s="332"/>
      <c r="Q11" s="332"/>
      <c r="R11" s="332"/>
      <c r="S11" s="332"/>
      <c r="T11" s="332"/>
      <c r="U11" s="332"/>
      <c r="V11" s="332"/>
      <c r="W11" s="332"/>
      <c r="X11" s="332"/>
      <c r="Y11" s="332"/>
      <c r="Z11" s="332"/>
      <c r="AA11" s="332"/>
    </row>
    <row r="12" spans="1:28" ht="12.75" customHeight="1" x14ac:dyDescent="0.15">
      <c r="A12" s="314"/>
      <c r="B12" s="315"/>
      <c r="C12" s="306" t="s">
        <v>64</v>
      </c>
      <c r="D12" s="307"/>
      <c r="E12" s="307"/>
      <c r="F12" s="307"/>
      <c r="G12" s="308"/>
      <c r="H12" s="333"/>
      <c r="I12" s="333"/>
      <c r="J12" s="333"/>
      <c r="K12" s="333"/>
      <c r="L12" s="333"/>
      <c r="M12" s="333"/>
      <c r="N12" s="333"/>
      <c r="O12" s="333"/>
      <c r="P12" s="333"/>
      <c r="Q12" s="333"/>
      <c r="R12" s="333"/>
      <c r="S12" s="333"/>
      <c r="T12" s="333"/>
      <c r="U12" s="333"/>
      <c r="V12" s="333"/>
      <c r="W12" s="333"/>
      <c r="X12" s="333"/>
      <c r="Y12" s="333"/>
      <c r="Z12" s="333"/>
      <c r="AA12" s="333"/>
    </row>
    <row r="13" spans="1:28" ht="12.75" customHeight="1" x14ac:dyDescent="0.15">
      <c r="A13" s="314"/>
      <c r="B13" s="315"/>
      <c r="C13" s="306"/>
      <c r="D13" s="307"/>
      <c r="E13" s="307"/>
      <c r="F13" s="307"/>
      <c r="G13" s="308"/>
      <c r="H13" s="331"/>
      <c r="I13" s="331"/>
      <c r="J13" s="331"/>
      <c r="K13" s="331"/>
      <c r="L13" s="331"/>
      <c r="M13" s="331"/>
      <c r="N13" s="331"/>
      <c r="O13" s="331"/>
      <c r="P13" s="331"/>
      <c r="Q13" s="331"/>
      <c r="R13" s="331"/>
      <c r="S13" s="331"/>
      <c r="T13" s="331"/>
      <c r="U13" s="331"/>
      <c r="V13" s="331"/>
      <c r="W13" s="331"/>
      <c r="X13" s="331"/>
      <c r="Y13" s="331"/>
      <c r="Z13" s="331"/>
      <c r="AA13" s="331"/>
    </row>
    <row r="14" spans="1:28" ht="12.75" customHeight="1" x14ac:dyDescent="0.15">
      <c r="A14" s="314"/>
      <c r="B14" s="315"/>
      <c r="C14" s="309"/>
      <c r="D14" s="310"/>
      <c r="E14" s="310"/>
      <c r="F14" s="310"/>
      <c r="G14" s="311"/>
      <c r="H14" s="331"/>
      <c r="I14" s="331"/>
      <c r="J14" s="331"/>
      <c r="K14" s="331"/>
      <c r="L14" s="331"/>
      <c r="M14" s="331"/>
      <c r="N14" s="331"/>
      <c r="O14" s="331"/>
      <c r="P14" s="331"/>
      <c r="Q14" s="331"/>
      <c r="R14" s="331"/>
      <c r="S14" s="331"/>
      <c r="T14" s="331"/>
      <c r="U14" s="331"/>
      <c r="V14" s="331"/>
      <c r="W14" s="331"/>
      <c r="X14" s="331"/>
      <c r="Y14" s="331"/>
      <c r="Z14" s="331"/>
      <c r="AA14" s="331"/>
    </row>
    <row r="15" spans="1:28" ht="12.75" customHeight="1" x14ac:dyDescent="0.15">
      <c r="A15" s="314"/>
      <c r="B15" s="315"/>
      <c r="C15" s="303" t="s">
        <v>65</v>
      </c>
      <c r="D15" s="304"/>
      <c r="E15" s="304"/>
      <c r="F15" s="304"/>
      <c r="G15" s="305"/>
      <c r="H15" s="177" t="s">
        <v>99</v>
      </c>
      <c r="I15" s="262"/>
      <c r="J15" s="262"/>
      <c r="K15" s="262"/>
      <c r="L15" s="262"/>
      <c r="M15" s="262"/>
      <c r="N15" s="262"/>
      <c r="O15" s="262"/>
      <c r="P15" s="262"/>
      <c r="Q15" s="262"/>
      <c r="R15" s="262"/>
      <c r="S15" s="262"/>
      <c r="T15" s="262"/>
      <c r="U15" s="262"/>
      <c r="V15" s="262"/>
      <c r="W15" s="262"/>
      <c r="X15" s="262"/>
      <c r="Y15" s="262"/>
      <c r="Z15" s="262"/>
      <c r="AA15" s="262"/>
      <c r="AB15" s="175"/>
    </row>
    <row r="16" spans="1:28" ht="12.75" customHeight="1" x14ac:dyDescent="0.15">
      <c r="A16" s="314"/>
      <c r="B16" s="315"/>
      <c r="C16" s="306"/>
      <c r="D16" s="307"/>
      <c r="E16" s="307"/>
      <c r="F16" s="307"/>
      <c r="G16" s="308"/>
      <c r="H16" s="333"/>
      <c r="I16" s="333"/>
      <c r="J16" s="333"/>
      <c r="K16" s="333"/>
      <c r="L16" s="333"/>
      <c r="M16" s="333"/>
      <c r="N16" s="333"/>
      <c r="O16" s="333"/>
      <c r="P16" s="333"/>
      <c r="Q16" s="333"/>
      <c r="R16" s="333"/>
      <c r="S16" s="333"/>
      <c r="T16" s="333"/>
      <c r="U16" s="333"/>
      <c r="V16" s="333"/>
      <c r="W16" s="333"/>
      <c r="X16" s="333"/>
      <c r="Y16" s="333"/>
      <c r="Z16" s="333"/>
      <c r="AA16" s="400"/>
      <c r="AB16" s="175"/>
    </row>
    <row r="17" spans="1:97" ht="12.75" customHeight="1" x14ac:dyDescent="0.15">
      <c r="A17" s="316"/>
      <c r="B17" s="317"/>
      <c r="C17" s="309"/>
      <c r="D17" s="310"/>
      <c r="E17" s="310"/>
      <c r="F17" s="310"/>
      <c r="G17" s="311"/>
      <c r="H17" s="331"/>
      <c r="I17" s="331"/>
      <c r="J17" s="331"/>
      <c r="K17" s="331"/>
      <c r="L17" s="331"/>
      <c r="M17" s="331"/>
      <c r="N17" s="331"/>
      <c r="O17" s="331"/>
      <c r="P17" s="331"/>
      <c r="Q17" s="331"/>
      <c r="R17" s="331"/>
      <c r="S17" s="331"/>
      <c r="T17" s="331"/>
      <c r="U17" s="331"/>
      <c r="V17" s="331"/>
      <c r="W17" s="331"/>
      <c r="X17" s="331"/>
      <c r="Y17" s="331"/>
      <c r="Z17" s="331"/>
      <c r="AA17" s="331"/>
      <c r="AE17" s="27"/>
      <c r="AF17" s="27"/>
      <c r="AG17" s="27"/>
    </row>
    <row r="18" spans="1:97" ht="9" customHeight="1" x14ac:dyDescent="0.15">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27"/>
      <c r="AC18" s="27"/>
      <c r="AD18" s="27"/>
      <c r="AE18" s="27"/>
      <c r="AF18" s="27"/>
      <c r="AG18" s="27"/>
      <c r="AH18" s="27"/>
      <c r="AI18" s="27"/>
      <c r="AJ18" s="27"/>
    </row>
    <row r="19" spans="1:97" ht="12.75" customHeight="1" x14ac:dyDescent="0.15">
      <c r="A19" s="401" t="s">
        <v>100</v>
      </c>
      <c r="B19" s="402"/>
      <c r="C19" s="402"/>
      <c r="D19" s="402"/>
      <c r="E19" s="402"/>
      <c r="F19" s="402"/>
      <c r="G19" s="402"/>
      <c r="H19" s="402"/>
      <c r="I19" s="402"/>
      <c r="J19" s="402"/>
      <c r="K19" s="402"/>
      <c r="L19" s="402"/>
      <c r="M19" s="402"/>
      <c r="N19" s="402"/>
      <c r="O19" s="402"/>
      <c r="P19" s="402"/>
      <c r="Q19" s="402"/>
      <c r="R19" s="403"/>
      <c r="S19" s="410"/>
      <c r="T19" s="411"/>
      <c r="U19" s="411"/>
      <c r="V19" s="411"/>
      <c r="W19" s="411"/>
      <c r="X19" s="411"/>
      <c r="Y19" s="411"/>
      <c r="Z19" s="411"/>
      <c r="AA19" s="412"/>
      <c r="AB19" s="178"/>
      <c r="AC19" s="179"/>
      <c r="AD19" s="7" t="s">
        <v>227</v>
      </c>
      <c r="AE19" s="180"/>
      <c r="AF19" s="179"/>
      <c r="AG19" s="179"/>
      <c r="AH19" s="179"/>
      <c r="AI19" s="179"/>
      <c r="AJ19" s="27"/>
    </row>
    <row r="20" spans="1:97" ht="12.75" customHeight="1" x14ac:dyDescent="0.15">
      <c r="A20" s="404"/>
      <c r="B20" s="405"/>
      <c r="C20" s="405"/>
      <c r="D20" s="405"/>
      <c r="E20" s="405"/>
      <c r="F20" s="405"/>
      <c r="G20" s="405"/>
      <c r="H20" s="405"/>
      <c r="I20" s="405"/>
      <c r="J20" s="405"/>
      <c r="K20" s="405"/>
      <c r="L20" s="405"/>
      <c r="M20" s="405"/>
      <c r="N20" s="405"/>
      <c r="O20" s="405"/>
      <c r="P20" s="405"/>
      <c r="Q20" s="405"/>
      <c r="R20" s="406"/>
      <c r="S20" s="413"/>
      <c r="T20" s="298"/>
      <c r="U20" s="298"/>
      <c r="V20" s="298"/>
      <c r="W20" s="298"/>
      <c r="X20" s="298"/>
      <c r="Y20" s="298"/>
      <c r="Z20" s="298"/>
      <c r="AA20" s="299"/>
      <c r="AB20" s="178"/>
      <c r="AC20" s="179"/>
      <c r="AD20" s="7" t="s">
        <v>228</v>
      </c>
      <c r="AE20" s="7"/>
      <c r="AF20" s="179"/>
      <c r="AG20" s="179"/>
      <c r="AH20" s="179"/>
      <c r="AI20" s="179"/>
      <c r="AJ20" s="27"/>
    </row>
    <row r="21" spans="1:97" ht="12.75" customHeight="1" x14ac:dyDescent="0.15">
      <c r="A21" s="407"/>
      <c r="B21" s="408"/>
      <c r="C21" s="408"/>
      <c r="D21" s="408"/>
      <c r="E21" s="408"/>
      <c r="F21" s="408"/>
      <c r="G21" s="408"/>
      <c r="H21" s="408"/>
      <c r="I21" s="408"/>
      <c r="J21" s="408"/>
      <c r="K21" s="408"/>
      <c r="L21" s="408"/>
      <c r="M21" s="408"/>
      <c r="N21" s="408"/>
      <c r="O21" s="408"/>
      <c r="P21" s="408"/>
      <c r="Q21" s="408"/>
      <c r="R21" s="409"/>
      <c r="S21" s="414"/>
      <c r="T21" s="301"/>
      <c r="U21" s="301"/>
      <c r="V21" s="301"/>
      <c r="W21" s="301"/>
      <c r="X21" s="301"/>
      <c r="Y21" s="301"/>
      <c r="Z21" s="301"/>
      <c r="AA21" s="302"/>
      <c r="AD21" s="7"/>
      <c r="AE21" s="27"/>
      <c r="AF21" s="27"/>
      <c r="AG21" s="27"/>
      <c r="AH21" s="27"/>
      <c r="AI21" s="27"/>
      <c r="AJ21" s="27"/>
    </row>
    <row r="22" spans="1:97" ht="12.75" customHeight="1" x14ac:dyDescent="0.15">
      <c r="AE22" s="27"/>
      <c r="AF22" s="27"/>
      <c r="AG22" s="27"/>
      <c r="AH22" s="27"/>
      <c r="AI22" s="27"/>
      <c r="AJ22" s="27"/>
    </row>
    <row r="23" spans="1:97" ht="22.5" customHeight="1" x14ac:dyDescent="0.15">
      <c r="A23" s="327" t="s">
        <v>546</v>
      </c>
      <c r="B23" s="327"/>
      <c r="C23" s="327"/>
      <c r="D23" s="327"/>
      <c r="E23" s="327"/>
      <c r="F23" s="327"/>
      <c r="G23" s="327"/>
      <c r="H23" s="327"/>
      <c r="I23" s="327"/>
      <c r="J23" s="327"/>
      <c r="K23" s="327"/>
      <c r="L23" s="327"/>
      <c r="M23" s="327"/>
      <c r="N23" s="327"/>
      <c r="O23" s="327"/>
      <c r="P23" s="327"/>
      <c r="Q23" s="327"/>
      <c r="R23" s="327"/>
      <c r="S23" s="327"/>
      <c r="T23" s="327"/>
      <c r="U23" s="327"/>
      <c r="V23" s="327"/>
      <c r="W23" s="327"/>
      <c r="X23" s="327"/>
      <c r="Y23" s="327"/>
      <c r="Z23" s="327"/>
      <c r="AA23" s="327"/>
      <c r="AE23" s="27"/>
      <c r="AF23" s="27"/>
      <c r="AG23" s="27"/>
      <c r="AH23" s="27"/>
      <c r="AI23" s="27"/>
      <c r="AJ23" s="27"/>
    </row>
    <row r="24" spans="1:97" ht="12.75" customHeight="1" x14ac:dyDescent="0.15">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AF24" s="7"/>
      <c r="AG24" s="180"/>
      <c r="AH24" s="180"/>
      <c r="AI24" s="180"/>
      <c r="AJ24" s="180"/>
      <c r="AK24" s="180"/>
      <c r="AL24" s="180"/>
    </row>
    <row r="25" spans="1:97" ht="12.75" customHeight="1" x14ac:dyDescent="0.15">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AF25" s="7"/>
      <c r="AG25" s="7"/>
      <c r="AH25" s="7"/>
      <c r="AI25" s="7"/>
      <c r="AJ25" s="7"/>
      <c r="AK25" s="180"/>
      <c r="AL25" s="180"/>
    </row>
    <row r="26" spans="1:97" ht="12.75" customHeight="1" x14ac:dyDescent="0.15">
      <c r="C26" s="181"/>
      <c r="D26" s="181"/>
      <c r="E26" s="181"/>
      <c r="F26" s="181"/>
      <c r="G26" s="181"/>
      <c r="H26" s="181"/>
      <c r="I26" s="181"/>
      <c r="J26" s="181"/>
      <c r="K26" s="181"/>
      <c r="L26" s="181"/>
      <c r="M26" s="181"/>
      <c r="N26" s="181"/>
      <c r="O26" s="181"/>
      <c r="P26" s="181"/>
      <c r="Q26" s="181"/>
      <c r="R26" s="181"/>
      <c r="S26" s="181"/>
      <c r="T26" s="181"/>
      <c r="U26" s="181"/>
      <c r="V26" s="181"/>
      <c r="W26" s="181"/>
      <c r="X26" s="181"/>
      <c r="Y26" s="181"/>
    </row>
    <row r="27" spans="1:97" ht="12.75" customHeight="1" x14ac:dyDescent="0.15">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27"/>
    </row>
    <row r="28" spans="1:97" ht="12.75" customHeight="1" x14ac:dyDescent="0.15">
      <c r="C28" s="181"/>
      <c r="D28" s="181"/>
      <c r="E28" s="181"/>
      <c r="F28" s="181"/>
      <c r="G28" s="181"/>
      <c r="H28" s="181"/>
      <c r="I28" s="181"/>
      <c r="J28" s="181"/>
      <c r="K28" s="181"/>
      <c r="L28" s="181"/>
      <c r="M28" s="181"/>
      <c r="N28" s="181"/>
      <c r="O28" s="181"/>
      <c r="P28" s="181"/>
      <c r="Q28" s="181"/>
      <c r="R28" s="181"/>
      <c r="S28" s="181"/>
      <c r="T28" s="181"/>
      <c r="U28" s="181"/>
      <c r="V28" s="181"/>
      <c r="W28" s="181"/>
      <c r="X28" s="181"/>
      <c r="Y28" s="181"/>
    </row>
    <row r="29" spans="1:97" ht="12.75" customHeight="1" x14ac:dyDescent="0.15">
      <c r="C29" s="181"/>
      <c r="D29" s="181"/>
      <c r="E29" s="181"/>
      <c r="F29" s="181"/>
      <c r="G29" s="181"/>
      <c r="H29" s="181"/>
      <c r="I29" s="181"/>
      <c r="J29" s="181"/>
      <c r="K29" s="181"/>
      <c r="L29" s="181"/>
      <c r="M29" s="181"/>
      <c r="N29" s="181"/>
      <c r="O29" s="181"/>
      <c r="P29" s="181"/>
      <c r="Q29" s="181"/>
      <c r="R29" s="181"/>
      <c r="S29" s="181"/>
      <c r="T29" s="181"/>
      <c r="U29" s="181"/>
      <c r="V29" s="181"/>
      <c r="W29" s="181"/>
      <c r="X29" s="181"/>
      <c r="Y29" s="181"/>
    </row>
    <row r="30" spans="1:97" ht="12.75" customHeight="1" x14ac:dyDescent="0.15">
      <c r="C30" s="181"/>
      <c r="D30" s="181"/>
      <c r="E30" s="181"/>
      <c r="F30" s="181"/>
      <c r="G30" s="181"/>
      <c r="H30" s="181"/>
      <c r="I30" s="181"/>
      <c r="J30" s="181"/>
      <c r="K30" s="181"/>
      <c r="L30" s="181"/>
      <c r="M30" s="181"/>
      <c r="N30" s="181"/>
      <c r="O30" s="181"/>
      <c r="P30" s="181"/>
      <c r="Q30" s="181"/>
      <c r="R30" s="181"/>
      <c r="S30" s="181"/>
      <c r="T30" s="181"/>
      <c r="U30" s="181"/>
      <c r="V30" s="181"/>
      <c r="W30" s="181"/>
      <c r="X30" s="181"/>
      <c r="Y30" s="181"/>
    </row>
    <row r="31" spans="1:97" ht="12.75" customHeight="1" x14ac:dyDescent="0.15">
      <c r="C31" s="182"/>
      <c r="D31" s="182"/>
      <c r="E31" s="182"/>
      <c r="F31" s="182"/>
      <c r="G31" s="182"/>
      <c r="H31" s="182"/>
      <c r="I31" s="182"/>
      <c r="J31" s="182"/>
      <c r="K31" s="182"/>
      <c r="L31" s="182"/>
      <c r="M31" s="182"/>
      <c r="N31" s="182"/>
      <c r="O31" s="182"/>
      <c r="P31" s="182"/>
      <c r="Q31" s="182"/>
      <c r="R31" s="182"/>
      <c r="S31" s="182"/>
      <c r="T31" s="182"/>
      <c r="U31" s="182"/>
      <c r="V31" s="182"/>
      <c r="W31" s="182"/>
      <c r="X31" s="182"/>
      <c r="Y31" s="182"/>
    </row>
    <row r="32" spans="1:97" s="183" customFormat="1" ht="24" customHeight="1" x14ac:dyDescent="0.15">
      <c r="A32" s="286" t="s">
        <v>249</v>
      </c>
      <c r="B32" s="286"/>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286"/>
      <c r="AP32" s="286"/>
      <c r="AQ32" s="286"/>
      <c r="AR32" s="286"/>
      <c r="AS32" s="286"/>
      <c r="AT32" s="286"/>
      <c r="AU32" s="286"/>
      <c r="AV32" s="286"/>
      <c r="AW32" s="286"/>
      <c r="AX32" s="286"/>
      <c r="AY32" s="286"/>
      <c r="AZ32" s="286"/>
      <c r="BA32" s="286"/>
      <c r="BB32" s="286"/>
      <c r="BC32" s="286"/>
      <c r="BD32" s="286"/>
      <c r="BE32" s="286"/>
      <c r="BF32" s="286"/>
      <c r="BG32" s="286"/>
      <c r="BH32" s="286"/>
      <c r="BI32" s="286"/>
      <c r="BJ32" s="286"/>
      <c r="BK32" s="286"/>
      <c r="BL32" s="286"/>
      <c r="BM32" s="286"/>
      <c r="BN32" s="286"/>
      <c r="BO32" s="286"/>
      <c r="BP32" s="286"/>
      <c r="BQ32" s="286"/>
      <c r="BR32" s="286"/>
      <c r="BS32" s="286"/>
      <c r="BT32" s="286"/>
      <c r="BU32" s="286"/>
      <c r="BV32" s="286"/>
      <c r="BW32" s="286"/>
      <c r="BX32" s="286"/>
      <c r="BY32" s="286"/>
      <c r="BZ32" s="286"/>
      <c r="CA32" s="286"/>
      <c r="CB32" s="286"/>
      <c r="CC32" s="286"/>
      <c r="CD32" s="286"/>
      <c r="CE32" s="286"/>
      <c r="CF32" s="286"/>
      <c r="CG32" s="286"/>
      <c r="CH32" s="286"/>
      <c r="CI32" s="286"/>
      <c r="CK32" s="180"/>
      <c r="CL32" s="180"/>
      <c r="CM32" s="180"/>
      <c r="CN32" s="180"/>
      <c r="CO32" s="180"/>
      <c r="CP32" s="180"/>
      <c r="CQ32" s="180"/>
      <c r="CR32" s="180"/>
      <c r="CS32" s="180"/>
    </row>
    <row r="33" spans="1:97" s="183" customFormat="1" ht="96" customHeight="1" x14ac:dyDescent="0.15">
      <c r="A33" s="286" t="s">
        <v>200</v>
      </c>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184"/>
      <c r="AC33" s="184"/>
      <c r="AD33" s="184"/>
      <c r="AE33" s="184"/>
      <c r="AF33" s="184"/>
      <c r="AG33" s="184"/>
      <c r="AH33" s="184"/>
      <c r="AI33" s="184"/>
      <c r="AJ33" s="184"/>
      <c r="AK33" s="184"/>
      <c r="AL33" s="184"/>
      <c r="AM33" s="184"/>
      <c r="AN33" s="184"/>
      <c r="AO33" s="184"/>
      <c r="AP33" s="184"/>
      <c r="AQ33" s="184"/>
      <c r="AR33" s="184"/>
      <c r="AS33" s="184"/>
      <c r="AT33" s="184"/>
      <c r="AU33" s="184"/>
      <c r="AV33" s="184"/>
      <c r="AW33" s="184"/>
      <c r="AX33" s="184"/>
      <c r="AY33" s="184"/>
      <c r="AZ33" s="184"/>
      <c r="BA33" s="184"/>
      <c r="BB33" s="184"/>
      <c r="BC33" s="184"/>
      <c r="BD33" s="184"/>
      <c r="BE33" s="184"/>
      <c r="BF33" s="184"/>
      <c r="BG33" s="184"/>
      <c r="BH33" s="184"/>
      <c r="BI33" s="184"/>
      <c r="BJ33" s="184"/>
      <c r="BK33" s="184"/>
      <c r="BL33" s="184"/>
      <c r="BM33" s="184"/>
      <c r="BN33" s="184"/>
      <c r="BO33" s="184"/>
      <c r="BP33" s="184"/>
      <c r="BQ33" s="184"/>
      <c r="BR33" s="184"/>
      <c r="BS33" s="184"/>
      <c r="BT33" s="184"/>
      <c r="BU33" s="184"/>
      <c r="BV33" s="184"/>
      <c r="BW33" s="184"/>
      <c r="BX33" s="184"/>
      <c r="BY33" s="184"/>
      <c r="BZ33" s="184"/>
      <c r="CA33" s="184"/>
      <c r="CB33" s="184"/>
      <c r="CC33" s="184"/>
      <c r="CD33" s="184"/>
      <c r="CE33" s="184"/>
      <c r="CF33" s="184"/>
      <c r="CG33" s="184"/>
      <c r="CH33" s="184"/>
      <c r="CI33" s="184"/>
      <c r="CK33" s="180"/>
      <c r="CL33" s="180"/>
      <c r="CM33" s="180"/>
      <c r="CN33" s="180"/>
      <c r="CO33" s="180"/>
      <c r="CP33" s="180"/>
      <c r="CQ33" s="180"/>
      <c r="CR33" s="180"/>
      <c r="CS33" s="180"/>
    </row>
    <row r="34" spans="1:97" s="183" customFormat="1" ht="100.5" customHeight="1" x14ac:dyDescent="0.15">
      <c r="A34" s="286" t="s">
        <v>201</v>
      </c>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5"/>
      <c r="BT34" s="185"/>
      <c r="BU34" s="185"/>
      <c r="BV34" s="185"/>
      <c r="BW34" s="185"/>
      <c r="BX34" s="185"/>
      <c r="BY34" s="185"/>
      <c r="BZ34" s="185"/>
      <c r="CA34" s="185"/>
      <c r="CB34" s="185"/>
      <c r="CC34" s="185"/>
      <c r="CD34" s="185"/>
      <c r="CE34" s="185"/>
      <c r="CF34" s="185"/>
      <c r="CG34" s="185"/>
      <c r="CH34" s="185"/>
      <c r="CI34" s="185"/>
      <c r="CK34" s="180"/>
      <c r="CL34" s="180"/>
      <c r="CM34" s="180"/>
      <c r="CN34" s="180"/>
      <c r="CO34" s="180"/>
      <c r="CP34" s="180"/>
      <c r="CQ34" s="180"/>
      <c r="CR34" s="180"/>
      <c r="CS34" s="180"/>
    </row>
    <row r="35" spans="1:97" s="183" customFormat="1" ht="56.25" customHeight="1" x14ac:dyDescent="0.15">
      <c r="A35" s="286" t="s">
        <v>199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c r="Z35" s="286"/>
      <c r="AA35" s="286"/>
      <c r="AB35" s="185"/>
      <c r="AC35" s="185"/>
      <c r="AD35" s="185"/>
      <c r="AE35" s="185"/>
      <c r="AF35" s="185"/>
      <c r="AG35" s="185"/>
      <c r="AH35" s="185"/>
      <c r="AI35" s="185"/>
      <c r="AJ35" s="185"/>
      <c r="AK35" s="185"/>
      <c r="AL35" s="185"/>
      <c r="AM35" s="185"/>
      <c r="AN35" s="185"/>
      <c r="AO35" s="185"/>
      <c r="AP35" s="185"/>
      <c r="AQ35" s="185"/>
      <c r="AR35" s="185"/>
      <c r="AS35" s="185"/>
      <c r="AT35" s="185"/>
      <c r="AU35" s="185"/>
      <c r="AV35" s="185"/>
      <c r="AW35" s="185"/>
      <c r="AX35" s="185"/>
      <c r="AY35" s="185"/>
      <c r="AZ35" s="185"/>
      <c r="BA35" s="185"/>
      <c r="BB35" s="185"/>
      <c r="BC35" s="185"/>
      <c r="BD35" s="185"/>
      <c r="BE35" s="185"/>
      <c r="BF35" s="185"/>
      <c r="BG35" s="185"/>
      <c r="BH35" s="185"/>
      <c r="BI35" s="185"/>
      <c r="BJ35" s="185"/>
      <c r="BK35" s="185"/>
      <c r="BL35" s="185"/>
      <c r="BM35" s="185"/>
      <c r="BN35" s="185"/>
      <c r="BO35" s="185"/>
      <c r="BP35" s="185"/>
      <c r="BQ35" s="185"/>
      <c r="BR35" s="185"/>
      <c r="BS35" s="185"/>
      <c r="BT35" s="185"/>
      <c r="BU35" s="185"/>
      <c r="BV35" s="185"/>
      <c r="BW35" s="185"/>
      <c r="BX35" s="185"/>
      <c r="BY35" s="185"/>
      <c r="BZ35" s="185"/>
      <c r="CA35" s="185"/>
      <c r="CB35" s="185"/>
      <c r="CC35" s="185"/>
      <c r="CD35" s="185"/>
      <c r="CE35" s="185"/>
      <c r="CF35" s="185"/>
      <c r="CG35" s="185"/>
      <c r="CH35" s="185"/>
      <c r="CI35" s="185"/>
      <c r="CK35" s="180"/>
      <c r="CL35" s="180"/>
      <c r="CM35" s="180"/>
      <c r="CN35" s="180"/>
      <c r="CO35" s="180"/>
      <c r="CP35" s="180"/>
      <c r="CQ35" s="180"/>
      <c r="CR35" s="180"/>
      <c r="CS35" s="180"/>
    </row>
    <row r="36" spans="1:97" ht="50.25" customHeight="1" x14ac:dyDescent="0.15">
      <c r="A36" s="283" t="s">
        <v>326</v>
      </c>
      <c r="B36" s="284"/>
      <c r="C36" s="284"/>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5"/>
    </row>
    <row r="37" spans="1:97" ht="12.75" customHeight="1" x14ac:dyDescent="0.15">
      <c r="I37" s="2" t="s">
        <v>325</v>
      </c>
    </row>
    <row r="38" spans="1:97" ht="17.25" x14ac:dyDescent="0.15">
      <c r="A38" s="3" t="s">
        <v>101</v>
      </c>
    </row>
    <row r="39" spans="1:97" ht="9" customHeight="1" x14ac:dyDescent="0.15"/>
    <row r="40" spans="1:97" ht="14.25" x14ac:dyDescent="0.15">
      <c r="A40" s="4" t="s">
        <v>102</v>
      </c>
      <c r="Y40" s="328" t="s">
        <v>136</v>
      </c>
      <c r="Z40" s="329"/>
      <c r="AA40" s="330"/>
    </row>
    <row r="41" spans="1:97" ht="12.75" customHeight="1" x14ac:dyDescent="0.15">
      <c r="B41" s="227" t="s">
        <v>66</v>
      </c>
      <c r="C41" s="229" t="s">
        <v>341</v>
      </c>
      <c r="D41" s="230"/>
      <c r="E41" s="230"/>
      <c r="F41" s="230"/>
      <c r="G41" s="230"/>
      <c r="H41" s="230"/>
      <c r="I41" s="230"/>
      <c r="J41" s="230"/>
      <c r="K41" s="230"/>
      <c r="L41" s="230"/>
      <c r="M41" s="230"/>
      <c r="N41" s="230"/>
      <c r="O41" s="230"/>
      <c r="P41" s="230"/>
      <c r="Q41" s="230"/>
      <c r="R41" s="230"/>
      <c r="S41" s="230"/>
      <c r="T41" s="230"/>
      <c r="U41" s="230"/>
      <c r="V41" s="230"/>
      <c r="W41" s="230"/>
      <c r="X41" s="231"/>
      <c r="Y41" s="273"/>
      <c r="Z41" s="273"/>
      <c r="AA41" s="274"/>
      <c r="AD41" s="7" t="s">
        <v>227</v>
      </c>
      <c r="AE41" s="7"/>
      <c r="AF41" s="7"/>
      <c r="AG41" s="7"/>
      <c r="AH41" s="7"/>
      <c r="AI41" s="180"/>
      <c r="AJ41" s="180"/>
      <c r="AK41" s="180"/>
      <c r="AL41" s="180"/>
    </row>
    <row r="42" spans="1:97" ht="12.75" customHeight="1" x14ac:dyDescent="0.15">
      <c r="B42" s="228"/>
      <c r="C42" s="212"/>
      <c r="D42" s="213"/>
      <c r="E42" s="213"/>
      <c r="F42" s="213"/>
      <c r="G42" s="213"/>
      <c r="H42" s="213"/>
      <c r="I42" s="213"/>
      <c r="J42" s="213"/>
      <c r="K42" s="213"/>
      <c r="L42" s="213"/>
      <c r="M42" s="213"/>
      <c r="N42" s="213"/>
      <c r="O42" s="213"/>
      <c r="P42" s="213"/>
      <c r="Q42" s="213"/>
      <c r="R42" s="213"/>
      <c r="S42" s="213"/>
      <c r="T42" s="213"/>
      <c r="U42" s="213"/>
      <c r="V42" s="213"/>
      <c r="W42" s="213"/>
      <c r="X42" s="214"/>
      <c r="Y42" s="273"/>
      <c r="Z42" s="273"/>
      <c r="AA42" s="274"/>
      <c r="AD42" s="7" t="s">
        <v>229</v>
      </c>
      <c r="AE42" s="7" t="s">
        <v>230</v>
      </c>
      <c r="AF42" s="7" t="s">
        <v>231</v>
      </c>
      <c r="AG42" s="7"/>
      <c r="AH42" s="7"/>
      <c r="AI42" s="180"/>
      <c r="AJ42" s="180"/>
      <c r="AK42" s="180"/>
      <c r="AL42" s="180"/>
    </row>
    <row r="43" spans="1:97" ht="12.75" customHeight="1" x14ac:dyDescent="0.15">
      <c r="B43" s="228"/>
      <c r="C43" s="212"/>
      <c r="D43" s="213"/>
      <c r="E43" s="213"/>
      <c r="F43" s="213"/>
      <c r="G43" s="213"/>
      <c r="H43" s="213"/>
      <c r="I43" s="213"/>
      <c r="J43" s="213"/>
      <c r="K43" s="213"/>
      <c r="L43" s="213"/>
      <c r="M43" s="213"/>
      <c r="N43" s="213"/>
      <c r="O43" s="213"/>
      <c r="P43" s="213"/>
      <c r="Q43" s="213"/>
      <c r="R43" s="213"/>
      <c r="S43" s="213"/>
      <c r="T43" s="213"/>
      <c r="U43" s="213"/>
      <c r="V43" s="213"/>
      <c r="W43" s="213"/>
      <c r="X43" s="214"/>
      <c r="Y43" s="273"/>
      <c r="Z43" s="273"/>
      <c r="AA43" s="274"/>
    </row>
    <row r="44" spans="1:97" ht="12.75" customHeight="1" x14ac:dyDescent="0.15">
      <c r="B44" s="232"/>
      <c r="C44" s="215"/>
      <c r="D44" s="216"/>
      <c r="E44" s="216"/>
      <c r="F44" s="216"/>
      <c r="G44" s="216"/>
      <c r="H44" s="216"/>
      <c r="I44" s="216"/>
      <c r="J44" s="216"/>
      <c r="K44" s="216"/>
      <c r="L44" s="216"/>
      <c r="M44" s="216"/>
      <c r="N44" s="216"/>
      <c r="O44" s="216"/>
      <c r="P44" s="216"/>
      <c r="Q44" s="216"/>
      <c r="R44" s="216"/>
      <c r="S44" s="216"/>
      <c r="T44" s="216"/>
      <c r="U44" s="216"/>
      <c r="V44" s="216"/>
      <c r="W44" s="216"/>
      <c r="X44" s="217"/>
      <c r="Y44" s="275"/>
      <c r="Z44" s="275"/>
      <c r="AA44" s="276"/>
    </row>
    <row r="45" spans="1:97" ht="12.75" customHeight="1" x14ac:dyDescent="0.15">
      <c r="B45" s="227" t="s">
        <v>67</v>
      </c>
      <c r="C45" s="277" t="s">
        <v>103</v>
      </c>
      <c r="D45" s="278"/>
      <c r="E45" s="278"/>
      <c r="F45" s="278"/>
      <c r="G45" s="278"/>
      <c r="H45" s="278"/>
      <c r="I45" s="278"/>
      <c r="J45" s="278"/>
      <c r="K45" s="278"/>
      <c r="L45" s="278"/>
      <c r="M45" s="278"/>
      <c r="N45" s="278"/>
      <c r="O45" s="278"/>
      <c r="P45" s="278"/>
      <c r="Q45" s="278"/>
      <c r="R45" s="278"/>
      <c r="S45" s="278"/>
      <c r="T45" s="278"/>
      <c r="U45" s="278"/>
      <c r="V45" s="278"/>
      <c r="W45" s="278"/>
      <c r="X45" s="279"/>
      <c r="Y45" s="193"/>
      <c r="Z45" s="193"/>
      <c r="AA45" s="193"/>
    </row>
    <row r="46" spans="1:97" ht="12.75" customHeight="1" x14ac:dyDescent="0.15">
      <c r="B46" s="232"/>
      <c r="C46" s="280"/>
      <c r="D46" s="281"/>
      <c r="E46" s="281"/>
      <c r="F46" s="281"/>
      <c r="G46" s="281"/>
      <c r="H46" s="281"/>
      <c r="I46" s="281"/>
      <c r="J46" s="281"/>
      <c r="K46" s="281"/>
      <c r="L46" s="281"/>
      <c r="M46" s="281"/>
      <c r="N46" s="281"/>
      <c r="O46" s="281"/>
      <c r="P46" s="281"/>
      <c r="Q46" s="281"/>
      <c r="R46" s="281"/>
      <c r="S46" s="281"/>
      <c r="T46" s="281"/>
      <c r="U46" s="281"/>
      <c r="V46" s="281"/>
      <c r="W46" s="281"/>
      <c r="X46" s="282"/>
      <c r="Y46" s="193"/>
      <c r="Z46" s="193"/>
      <c r="AA46" s="193"/>
    </row>
    <row r="47" spans="1:97" ht="12.75" customHeight="1" x14ac:dyDescent="0.15">
      <c r="B47" s="227" t="s">
        <v>68</v>
      </c>
      <c r="C47" s="277" t="s">
        <v>104</v>
      </c>
      <c r="D47" s="278"/>
      <c r="E47" s="278"/>
      <c r="F47" s="278"/>
      <c r="G47" s="278"/>
      <c r="H47" s="278"/>
      <c r="I47" s="278"/>
      <c r="J47" s="278"/>
      <c r="K47" s="278"/>
      <c r="L47" s="278"/>
      <c r="M47" s="278"/>
      <c r="N47" s="278"/>
      <c r="O47" s="278"/>
      <c r="P47" s="278"/>
      <c r="Q47" s="278"/>
      <c r="R47" s="278"/>
      <c r="S47" s="278"/>
      <c r="T47" s="278"/>
      <c r="U47" s="278"/>
      <c r="V47" s="278"/>
      <c r="W47" s="278"/>
      <c r="X47" s="279"/>
      <c r="Y47" s="224"/>
      <c r="Z47" s="225"/>
      <c r="AA47" s="226"/>
    </row>
    <row r="48" spans="1:97" ht="12.75" customHeight="1" x14ac:dyDescent="0.15">
      <c r="B48" s="232"/>
      <c r="C48" s="280"/>
      <c r="D48" s="281"/>
      <c r="E48" s="281"/>
      <c r="F48" s="281"/>
      <c r="G48" s="281"/>
      <c r="H48" s="281"/>
      <c r="I48" s="281"/>
      <c r="J48" s="281"/>
      <c r="K48" s="281"/>
      <c r="L48" s="281"/>
      <c r="M48" s="281"/>
      <c r="N48" s="281"/>
      <c r="O48" s="281"/>
      <c r="P48" s="281"/>
      <c r="Q48" s="281"/>
      <c r="R48" s="281"/>
      <c r="S48" s="281"/>
      <c r="T48" s="281"/>
      <c r="U48" s="281"/>
      <c r="V48" s="281"/>
      <c r="W48" s="281"/>
      <c r="X48" s="282"/>
      <c r="Y48" s="221"/>
      <c r="Z48" s="222"/>
      <c r="AA48" s="223"/>
    </row>
    <row r="49" spans="1:27" ht="9" customHeight="1" x14ac:dyDescent="0.15"/>
    <row r="50" spans="1:27" ht="14.25" x14ac:dyDescent="0.15">
      <c r="A50" s="4" t="s">
        <v>105</v>
      </c>
    </row>
    <row r="51" spans="1:27" ht="12.75" customHeight="1" x14ac:dyDescent="0.15">
      <c r="B51" s="227" t="s">
        <v>66</v>
      </c>
      <c r="C51" s="277" t="s">
        <v>106</v>
      </c>
      <c r="D51" s="278"/>
      <c r="E51" s="278"/>
      <c r="F51" s="278"/>
      <c r="G51" s="278"/>
      <c r="H51" s="278"/>
      <c r="I51" s="278"/>
      <c r="J51" s="278"/>
      <c r="K51" s="278"/>
      <c r="L51" s="278"/>
      <c r="M51" s="278"/>
      <c r="N51" s="278"/>
      <c r="O51" s="278"/>
      <c r="P51" s="278"/>
      <c r="Q51" s="278"/>
      <c r="R51" s="278"/>
      <c r="S51" s="278"/>
      <c r="T51" s="278"/>
      <c r="U51" s="278"/>
      <c r="V51" s="278"/>
      <c r="W51" s="278"/>
      <c r="X51" s="279"/>
      <c r="Y51" s="224"/>
      <c r="Z51" s="225"/>
      <c r="AA51" s="226"/>
    </row>
    <row r="52" spans="1:27" ht="12.75" customHeight="1" x14ac:dyDescent="0.15">
      <c r="B52" s="232"/>
      <c r="C52" s="280"/>
      <c r="D52" s="281"/>
      <c r="E52" s="281"/>
      <c r="F52" s="281"/>
      <c r="G52" s="281"/>
      <c r="H52" s="281"/>
      <c r="I52" s="281"/>
      <c r="J52" s="281"/>
      <c r="K52" s="281"/>
      <c r="L52" s="281"/>
      <c r="M52" s="281"/>
      <c r="N52" s="281"/>
      <c r="O52" s="281"/>
      <c r="P52" s="281"/>
      <c r="Q52" s="281"/>
      <c r="R52" s="281"/>
      <c r="S52" s="281"/>
      <c r="T52" s="281"/>
      <c r="U52" s="281"/>
      <c r="V52" s="281"/>
      <c r="W52" s="281"/>
      <c r="X52" s="282"/>
      <c r="Y52" s="221"/>
      <c r="Z52" s="222"/>
      <c r="AA52" s="223"/>
    </row>
    <row r="53" spans="1:27" ht="12.75" customHeight="1" x14ac:dyDescent="0.15">
      <c r="B53" s="227" t="s">
        <v>67</v>
      </c>
      <c r="C53" s="277" t="s">
        <v>107</v>
      </c>
      <c r="D53" s="278"/>
      <c r="E53" s="278"/>
      <c r="F53" s="278"/>
      <c r="G53" s="278"/>
      <c r="H53" s="278"/>
      <c r="I53" s="278"/>
      <c r="J53" s="278"/>
      <c r="K53" s="278"/>
      <c r="L53" s="278"/>
      <c r="M53" s="278"/>
      <c r="N53" s="278"/>
      <c r="O53" s="278"/>
      <c r="P53" s="278"/>
      <c r="Q53" s="278"/>
      <c r="R53" s="278"/>
      <c r="S53" s="278"/>
      <c r="T53" s="278"/>
      <c r="U53" s="278"/>
      <c r="V53" s="278"/>
      <c r="W53" s="278"/>
      <c r="X53" s="279"/>
      <c r="Y53" s="224"/>
      <c r="Z53" s="225"/>
      <c r="AA53" s="226"/>
    </row>
    <row r="54" spans="1:27" ht="12.75" customHeight="1" x14ac:dyDescent="0.15">
      <c r="B54" s="232"/>
      <c r="C54" s="280"/>
      <c r="D54" s="281"/>
      <c r="E54" s="281"/>
      <c r="F54" s="281"/>
      <c r="G54" s="281"/>
      <c r="H54" s="281"/>
      <c r="I54" s="281"/>
      <c r="J54" s="281"/>
      <c r="K54" s="281"/>
      <c r="L54" s="281"/>
      <c r="M54" s="281"/>
      <c r="N54" s="281"/>
      <c r="O54" s="281"/>
      <c r="P54" s="281"/>
      <c r="Q54" s="281"/>
      <c r="R54" s="281"/>
      <c r="S54" s="281"/>
      <c r="T54" s="281"/>
      <c r="U54" s="281"/>
      <c r="V54" s="281"/>
      <c r="W54" s="281"/>
      <c r="X54" s="282"/>
      <c r="Y54" s="221"/>
      <c r="Z54" s="222"/>
      <c r="AA54" s="223"/>
    </row>
    <row r="55" spans="1:27" ht="12.75" customHeight="1" x14ac:dyDescent="0.15">
      <c r="B55" s="287" t="s">
        <v>543</v>
      </c>
      <c r="C55" s="415" t="s">
        <v>542</v>
      </c>
      <c r="D55" s="415"/>
      <c r="E55" s="415"/>
      <c r="F55" s="415"/>
      <c r="G55" s="415"/>
      <c r="H55" s="415"/>
      <c r="I55" s="415"/>
      <c r="J55" s="415"/>
      <c r="K55" s="415"/>
      <c r="L55" s="415"/>
      <c r="M55" s="415"/>
      <c r="N55" s="415"/>
      <c r="O55" s="415"/>
      <c r="P55" s="415"/>
      <c r="Q55" s="415"/>
      <c r="R55" s="415"/>
      <c r="S55" s="415"/>
      <c r="T55" s="415"/>
      <c r="U55" s="415"/>
      <c r="V55" s="415"/>
      <c r="W55" s="415"/>
      <c r="X55" s="415"/>
      <c r="Y55" s="415"/>
      <c r="Z55" s="415"/>
      <c r="AA55" s="415"/>
    </row>
    <row r="56" spans="1:27" ht="12.75" customHeight="1" x14ac:dyDescent="0.15">
      <c r="B56" s="288"/>
      <c r="C56" s="416"/>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row>
    <row r="57" spans="1:27" ht="12.75" customHeight="1" x14ac:dyDescent="0.15">
      <c r="B57" s="288"/>
      <c r="C57" s="416"/>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row>
    <row r="58" spans="1:27" ht="35.25" customHeight="1" x14ac:dyDescent="0.15">
      <c r="B58" s="288"/>
      <c r="C58" s="416"/>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row>
    <row r="60" spans="1:27" ht="17.25" x14ac:dyDescent="0.15">
      <c r="A60" s="3" t="s">
        <v>108</v>
      </c>
    </row>
    <row r="62" spans="1:27" ht="12.75" customHeight="1" x14ac:dyDescent="0.15">
      <c r="B62" s="227" t="s">
        <v>66</v>
      </c>
      <c r="C62" s="229" t="s">
        <v>146</v>
      </c>
      <c r="D62" s="230"/>
      <c r="E62" s="230"/>
      <c r="F62" s="230"/>
      <c r="G62" s="230"/>
      <c r="H62" s="230"/>
      <c r="I62" s="230"/>
      <c r="J62" s="230"/>
      <c r="K62" s="230"/>
      <c r="L62" s="230"/>
      <c r="M62" s="230"/>
      <c r="N62" s="230"/>
      <c r="O62" s="230"/>
      <c r="P62" s="230"/>
      <c r="Q62" s="230"/>
      <c r="R62" s="230"/>
      <c r="S62" s="230"/>
      <c r="T62" s="230"/>
      <c r="U62" s="230"/>
      <c r="V62" s="230"/>
      <c r="W62" s="230"/>
      <c r="X62" s="231"/>
      <c r="Y62" s="263"/>
      <c r="Z62" s="263"/>
      <c r="AA62" s="263"/>
    </row>
    <row r="63" spans="1:27" ht="12.75" customHeight="1" x14ac:dyDescent="0.15">
      <c r="B63" s="228"/>
      <c r="C63" s="212"/>
      <c r="D63" s="213"/>
      <c r="E63" s="213"/>
      <c r="F63" s="213"/>
      <c r="G63" s="213"/>
      <c r="H63" s="213"/>
      <c r="I63" s="213"/>
      <c r="J63" s="213"/>
      <c r="K63" s="213"/>
      <c r="L63" s="213"/>
      <c r="M63" s="213"/>
      <c r="N63" s="213"/>
      <c r="O63" s="213"/>
      <c r="P63" s="213"/>
      <c r="Q63" s="213"/>
      <c r="R63" s="213"/>
      <c r="S63" s="213"/>
      <c r="T63" s="213"/>
      <c r="U63" s="213"/>
      <c r="V63" s="213"/>
      <c r="W63" s="213"/>
      <c r="X63" s="214"/>
      <c r="Y63" s="263"/>
      <c r="Z63" s="263"/>
      <c r="AA63" s="263"/>
    </row>
    <row r="64" spans="1:27" ht="12.75" customHeight="1" x14ac:dyDescent="0.15">
      <c r="B64" s="228"/>
      <c r="C64" s="212"/>
      <c r="D64" s="213"/>
      <c r="E64" s="213"/>
      <c r="F64" s="213"/>
      <c r="G64" s="213"/>
      <c r="H64" s="213"/>
      <c r="I64" s="213"/>
      <c r="J64" s="213"/>
      <c r="K64" s="213"/>
      <c r="L64" s="213"/>
      <c r="M64" s="213"/>
      <c r="N64" s="213"/>
      <c r="O64" s="213"/>
      <c r="P64" s="213"/>
      <c r="Q64" s="213"/>
      <c r="R64" s="213"/>
      <c r="S64" s="213"/>
      <c r="T64" s="213"/>
      <c r="U64" s="213"/>
      <c r="V64" s="213"/>
      <c r="W64" s="213"/>
      <c r="X64" s="214"/>
      <c r="Y64" s="263"/>
      <c r="Z64" s="263"/>
      <c r="AA64" s="263"/>
    </row>
    <row r="65" spans="1:27" ht="12.75" customHeight="1" x14ac:dyDescent="0.15">
      <c r="B65" s="232"/>
      <c r="C65" s="215"/>
      <c r="D65" s="216"/>
      <c r="E65" s="216"/>
      <c r="F65" s="216"/>
      <c r="G65" s="216"/>
      <c r="H65" s="216"/>
      <c r="I65" s="216"/>
      <c r="J65" s="216"/>
      <c r="K65" s="216"/>
      <c r="L65" s="216"/>
      <c r="M65" s="216"/>
      <c r="N65" s="216"/>
      <c r="O65" s="216"/>
      <c r="P65" s="216"/>
      <c r="Q65" s="216"/>
      <c r="R65" s="216"/>
      <c r="S65" s="216"/>
      <c r="T65" s="216"/>
      <c r="U65" s="216"/>
      <c r="V65" s="216"/>
      <c r="W65" s="216"/>
      <c r="X65" s="217"/>
      <c r="Y65" s="263"/>
      <c r="Z65" s="263"/>
      <c r="AA65" s="263"/>
    </row>
    <row r="66" spans="1:27" ht="12.75" customHeight="1" x14ac:dyDescent="0.15">
      <c r="B66" s="227" t="s">
        <v>67</v>
      </c>
      <c r="C66" s="277" t="s">
        <v>109</v>
      </c>
      <c r="D66" s="278"/>
      <c r="E66" s="278"/>
      <c r="F66" s="278"/>
      <c r="G66" s="278"/>
      <c r="H66" s="278"/>
      <c r="I66" s="278"/>
      <c r="J66" s="278"/>
      <c r="K66" s="278"/>
      <c r="L66" s="278"/>
      <c r="M66" s="278"/>
      <c r="N66" s="278"/>
      <c r="O66" s="278"/>
      <c r="P66" s="278"/>
      <c r="Q66" s="278"/>
      <c r="R66" s="278"/>
      <c r="S66" s="278"/>
      <c r="T66" s="278"/>
      <c r="U66" s="278"/>
      <c r="V66" s="278"/>
      <c r="W66" s="278"/>
      <c r="X66" s="279"/>
      <c r="Y66" s="224"/>
      <c r="Z66" s="225"/>
      <c r="AA66" s="226"/>
    </row>
    <row r="67" spans="1:27" ht="12.75" customHeight="1" x14ac:dyDescent="0.15">
      <c r="B67" s="232"/>
      <c r="C67" s="280"/>
      <c r="D67" s="281"/>
      <c r="E67" s="281"/>
      <c r="F67" s="281"/>
      <c r="G67" s="281"/>
      <c r="H67" s="281"/>
      <c r="I67" s="281"/>
      <c r="J67" s="281"/>
      <c r="K67" s="281"/>
      <c r="L67" s="281"/>
      <c r="M67" s="281"/>
      <c r="N67" s="281"/>
      <c r="O67" s="281"/>
      <c r="P67" s="281"/>
      <c r="Q67" s="281"/>
      <c r="R67" s="281"/>
      <c r="S67" s="281"/>
      <c r="T67" s="281"/>
      <c r="U67" s="281"/>
      <c r="V67" s="281"/>
      <c r="W67" s="281"/>
      <c r="X67" s="282"/>
      <c r="Y67" s="221"/>
      <c r="Z67" s="222"/>
      <c r="AA67" s="223"/>
    </row>
    <row r="68" spans="1:27" ht="12.75" customHeight="1" x14ac:dyDescent="0.15">
      <c r="B68" s="227" t="s">
        <v>68</v>
      </c>
      <c r="C68" s="277" t="s">
        <v>527</v>
      </c>
      <c r="D68" s="278"/>
      <c r="E68" s="278"/>
      <c r="F68" s="278"/>
      <c r="G68" s="278"/>
      <c r="H68" s="278"/>
      <c r="I68" s="278"/>
      <c r="J68" s="278"/>
      <c r="K68" s="278"/>
      <c r="L68" s="278"/>
      <c r="M68" s="278"/>
      <c r="N68" s="278"/>
      <c r="O68" s="278"/>
      <c r="P68" s="278"/>
      <c r="Q68" s="278"/>
      <c r="R68" s="278"/>
      <c r="S68" s="278"/>
      <c r="T68" s="278"/>
      <c r="U68" s="278"/>
      <c r="V68" s="278"/>
      <c r="W68" s="278"/>
      <c r="X68" s="279"/>
      <c r="Y68" s="224"/>
      <c r="Z68" s="225"/>
      <c r="AA68" s="226"/>
    </row>
    <row r="69" spans="1:27" ht="12.75" customHeight="1" x14ac:dyDescent="0.15">
      <c r="B69" s="232"/>
      <c r="C69" s="280"/>
      <c r="D69" s="281"/>
      <c r="E69" s="281"/>
      <c r="F69" s="281"/>
      <c r="G69" s="281"/>
      <c r="H69" s="281"/>
      <c r="I69" s="281"/>
      <c r="J69" s="281"/>
      <c r="K69" s="281"/>
      <c r="L69" s="281"/>
      <c r="M69" s="281"/>
      <c r="N69" s="281"/>
      <c r="O69" s="281"/>
      <c r="P69" s="281"/>
      <c r="Q69" s="281"/>
      <c r="R69" s="281"/>
      <c r="S69" s="281"/>
      <c r="T69" s="281"/>
      <c r="U69" s="281"/>
      <c r="V69" s="281"/>
      <c r="W69" s="281"/>
      <c r="X69" s="282"/>
      <c r="Y69" s="221"/>
      <c r="Z69" s="222"/>
      <c r="AA69" s="223"/>
    </row>
    <row r="71" spans="1:27" ht="17.25" x14ac:dyDescent="0.15">
      <c r="A71" s="3" t="s">
        <v>110</v>
      </c>
    </row>
    <row r="73" spans="1:27" ht="14.25" x14ac:dyDescent="0.15">
      <c r="A73" s="4" t="s">
        <v>111</v>
      </c>
    </row>
    <row r="74" spans="1:27" ht="12.75" customHeight="1" x14ac:dyDescent="0.15">
      <c r="B74" s="227" t="s">
        <v>69</v>
      </c>
      <c r="C74" s="229" t="s">
        <v>243</v>
      </c>
      <c r="D74" s="230"/>
      <c r="E74" s="230"/>
      <c r="F74" s="230"/>
      <c r="G74" s="230"/>
      <c r="H74" s="230"/>
      <c r="I74" s="230"/>
      <c r="J74" s="230"/>
      <c r="K74" s="230"/>
      <c r="L74" s="230"/>
      <c r="M74" s="230"/>
      <c r="N74" s="230"/>
      <c r="O74" s="230"/>
      <c r="P74" s="230"/>
      <c r="Q74" s="230"/>
      <c r="R74" s="230"/>
      <c r="S74" s="230"/>
      <c r="T74" s="230"/>
      <c r="U74" s="230"/>
      <c r="V74" s="230"/>
      <c r="W74" s="230"/>
      <c r="X74" s="231"/>
      <c r="Y74" s="224"/>
      <c r="Z74" s="225"/>
      <c r="AA74" s="226"/>
    </row>
    <row r="75" spans="1:27" ht="12.75" customHeight="1" x14ac:dyDescent="0.15">
      <c r="B75" s="228"/>
      <c r="C75" s="212"/>
      <c r="D75" s="213"/>
      <c r="E75" s="213"/>
      <c r="F75" s="213"/>
      <c r="G75" s="213"/>
      <c r="H75" s="213"/>
      <c r="I75" s="213"/>
      <c r="J75" s="213"/>
      <c r="K75" s="213"/>
      <c r="L75" s="213"/>
      <c r="M75" s="213"/>
      <c r="N75" s="213"/>
      <c r="O75" s="213"/>
      <c r="P75" s="213"/>
      <c r="Q75" s="213"/>
      <c r="R75" s="213"/>
      <c r="S75" s="213"/>
      <c r="T75" s="213"/>
      <c r="U75" s="213"/>
      <c r="V75" s="213"/>
      <c r="W75" s="213"/>
      <c r="X75" s="214"/>
      <c r="Y75" s="218"/>
      <c r="Z75" s="219"/>
      <c r="AA75" s="220"/>
    </row>
    <row r="76" spans="1:27" ht="12.75" customHeight="1" x14ac:dyDescent="0.15">
      <c r="B76" s="228"/>
      <c r="C76" s="212"/>
      <c r="D76" s="213"/>
      <c r="E76" s="213"/>
      <c r="F76" s="213"/>
      <c r="G76" s="213"/>
      <c r="H76" s="213"/>
      <c r="I76" s="213"/>
      <c r="J76" s="213"/>
      <c r="K76" s="213"/>
      <c r="L76" s="213"/>
      <c r="M76" s="213"/>
      <c r="N76" s="213"/>
      <c r="O76" s="213"/>
      <c r="P76" s="213"/>
      <c r="Q76" s="213"/>
      <c r="R76" s="213"/>
      <c r="S76" s="213"/>
      <c r="T76" s="213"/>
      <c r="U76" s="213"/>
      <c r="V76" s="213"/>
      <c r="W76" s="213"/>
      <c r="X76" s="214"/>
      <c r="Y76" s="218"/>
      <c r="Z76" s="219"/>
      <c r="AA76" s="220"/>
    </row>
    <row r="77" spans="1:27" ht="12.75" customHeight="1" x14ac:dyDescent="0.15">
      <c r="B77" s="228"/>
      <c r="C77" s="212"/>
      <c r="D77" s="213"/>
      <c r="E77" s="213"/>
      <c r="F77" s="213"/>
      <c r="G77" s="213"/>
      <c r="H77" s="213"/>
      <c r="I77" s="213"/>
      <c r="J77" s="213"/>
      <c r="K77" s="213"/>
      <c r="L77" s="213"/>
      <c r="M77" s="213"/>
      <c r="N77" s="213"/>
      <c r="O77" s="213"/>
      <c r="P77" s="213"/>
      <c r="Q77" s="213"/>
      <c r="R77" s="213"/>
      <c r="S77" s="213"/>
      <c r="T77" s="213"/>
      <c r="U77" s="213"/>
      <c r="V77" s="213"/>
      <c r="W77" s="213"/>
      <c r="X77" s="214"/>
      <c r="Y77" s="218"/>
      <c r="Z77" s="219"/>
      <c r="AA77" s="220"/>
    </row>
    <row r="78" spans="1:27" ht="12.75" customHeight="1" x14ac:dyDescent="0.15">
      <c r="B78" s="228"/>
      <c r="C78" s="212"/>
      <c r="D78" s="213"/>
      <c r="E78" s="213"/>
      <c r="F78" s="213"/>
      <c r="G78" s="213"/>
      <c r="H78" s="213"/>
      <c r="I78" s="213"/>
      <c r="J78" s="213"/>
      <c r="K78" s="213"/>
      <c r="L78" s="213"/>
      <c r="M78" s="213"/>
      <c r="N78" s="213"/>
      <c r="O78" s="213"/>
      <c r="P78" s="213"/>
      <c r="Q78" s="213"/>
      <c r="R78" s="213"/>
      <c r="S78" s="213"/>
      <c r="T78" s="213"/>
      <c r="U78" s="213"/>
      <c r="V78" s="213"/>
      <c r="W78" s="213"/>
      <c r="X78" s="214"/>
      <c r="Y78" s="218"/>
      <c r="Z78" s="219"/>
      <c r="AA78" s="220"/>
    </row>
    <row r="79" spans="1:27" ht="12.75" customHeight="1" x14ac:dyDescent="0.15">
      <c r="B79" s="228"/>
      <c r="C79" s="212"/>
      <c r="D79" s="213"/>
      <c r="E79" s="213"/>
      <c r="F79" s="213"/>
      <c r="G79" s="213"/>
      <c r="H79" s="213"/>
      <c r="I79" s="213"/>
      <c r="J79" s="213"/>
      <c r="K79" s="213"/>
      <c r="L79" s="213"/>
      <c r="M79" s="213"/>
      <c r="N79" s="213"/>
      <c r="O79" s="213"/>
      <c r="P79" s="213"/>
      <c r="Q79" s="213"/>
      <c r="R79" s="213"/>
      <c r="S79" s="213"/>
      <c r="T79" s="213"/>
      <c r="U79" s="213"/>
      <c r="V79" s="213"/>
      <c r="W79" s="213"/>
      <c r="X79" s="214"/>
      <c r="Y79" s="218"/>
      <c r="Z79" s="219"/>
      <c r="AA79" s="220"/>
    </row>
    <row r="80" spans="1:27" ht="12.75" customHeight="1" x14ac:dyDescent="0.15">
      <c r="B80" s="232"/>
      <c r="C80" s="215"/>
      <c r="D80" s="216"/>
      <c r="E80" s="216"/>
      <c r="F80" s="216"/>
      <c r="G80" s="216"/>
      <c r="H80" s="216"/>
      <c r="I80" s="216"/>
      <c r="J80" s="216"/>
      <c r="K80" s="216"/>
      <c r="L80" s="216"/>
      <c r="M80" s="216"/>
      <c r="N80" s="216"/>
      <c r="O80" s="216"/>
      <c r="P80" s="216"/>
      <c r="Q80" s="216"/>
      <c r="R80" s="216"/>
      <c r="S80" s="216"/>
      <c r="T80" s="216"/>
      <c r="U80" s="216"/>
      <c r="V80" s="216"/>
      <c r="W80" s="216"/>
      <c r="X80" s="217"/>
      <c r="Y80" s="221"/>
      <c r="Z80" s="222"/>
      <c r="AA80" s="223"/>
    </row>
    <row r="82" spans="1:27" ht="14.25" x14ac:dyDescent="0.15">
      <c r="A82" s="4" t="s">
        <v>112</v>
      </c>
    </row>
    <row r="83" spans="1:27" ht="12.75" customHeight="1" x14ac:dyDescent="0.15">
      <c r="B83" s="227" t="s">
        <v>69</v>
      </c>
      <c r="C83" s="229" t="s">
        <v>342</v>
      </c>
      <c r="D83" s="230"/>
      <c r="E83" s="230"/>
      <c r="F83" s="230"/>
      <c r="G83" s="230"/>
      <c r="H83" s="230"/>
      <c r="I83" s="230"/>
      <c r="J83" s="230"/>
      <c r="K83" s="230"/>
      <c r="L83" s="230"/>
      <c r="M83" s="230"/>
      <c r="N83" s="230"/>
      <c r="O83" s="230"/>
      <c r="P83" s="230"/>
      <c r="Q83" s="230"/>
      <c r="R83" s="230"/>
      <c r="S83" s="230"/>
      <c r="T83" s="230"/>
      <c r="U83" s="230"/>
      <c r="V83" s="230"/>
      <c r="W83" s="230"/>
      <c r="X83" s="231"/>
      <c r="Y83" s="224"/>
      <c r="Z83" s="225"/>
      <c r="AA83" s="226"/>
    </row>
    <row r="84" spans="1:27" ht="12.75" customHeight="1" x14ac:dyDescent="0.15">
      <c r="B84" s="232"/>
      <c r="C84" s="215"/>
      <c r="D84" s="216"/>
      <c r="E84" s="216"/>
      <c r="F84" s="216"/>
      <c r="G84" s="216"/>
      <c r="H84" s="216"/>
      <c r="I84" s="216"/>
      <c r="J84" s="216"/>
      <c r="K84" s="216"/>
      <c r="L84" s="216"/>
      <c r="M84" s="216"/>
      <c r="N84" s="216"/>
      <c r="O84" s="216"/>
      <c r="P84" s="216"/>
      <c r="Q84" s="216"/>
      <c r="R84" s="216"/>
      <c r="S84" s="216"/>
      <c r="T84" s="216"/>
      <c r="U84" s="216"/>
      <c r="V84" s="216"/>
      <c r="W84" s="216"/>
      <c r="X84" s="217"/>
      <c r="Y84" s="221"/>
      <c r="Z84" s="222"/>
      <c r="AA84" s="223"/>
    </row>
    <row r="86" spans="1:27" ht="14.25" x14ac:dyDescent="0.15">
      <c r="A86" s="4" t="s">
        <v>113</v>
      </c>
    </row>
    <row r="87" spans="1:27" ht="12.75" customHeight="1" x14ac:dyDescent="0.15">
      <c r="B87" s="227" t="s">
        <v>69</v>
      </c>
      <c r="C87" s="229" t="s">
        <v>70</v>
      </c>
      <c r="D87" s="230"/>
      <c r="E87" s="230"/>
      <c r="F87" s="230"/>
      <c r="G87" s="230"/>
      <c r="H87" s="230"/>
      <c r="I87" s="230"/>
      <c r="J87" s="230"/>
      <c r="K87" s="230"/>
      <c r="L87" s="230"/>
      <c r="M87" s="230"/>
      <c r="N87" s="230"/>
      <c r="O87" s="230"/>
      <c r="P87" s="230"/>
      <c r="Q87" s="230"/>
      <c r="R87" s="230"/>
      <c r="S87" s="230"/>
      <c r="T87" s="230"/>
      <c r="U87" s="230"/>
      <c r="V87" s="230"/>
      <c r="W87" s="230"/>
      <c r="X87" s="231"/>
      <c r="Y87" s="224"/>
      <c r="Z87" s="225"/>
      <c r="AA87" s="226"/>
    </row>
    <row r="88" spans="1:27" ht="12.75" customHeight="1" x14ac:dyDescent="0.15">
      <c r="B88" s="228"/>
      <c r="C88" s="212"/>
      <c r="D88" s="213"/>
      <c r="E88" s="213"/>
      <c r="F88" s="213"/>
      <c r="G88" s="213"/>
      <c r="H88" s="213"/>
      <c r="I88" s="213"/>
      <c r="J88" s="213"/>
      <c r="K88" s="213"/>
      <c r="L88" s="213"/>
      <c r="M88" s="213"/>
      <c r="N88" s="213"/>
      <c r="O88" s="213"/>
      <c r="P88" s="213"/>
      <c r="Q88" s="213"/>
      <c r="R88" s="213"/>
      <c r="S88" s="213"/>
      <c r="T88" s="213"/>
      <c r="U88" s="213"/>
      <c r="V88" s="213"/>
      <c r="W88" s="213"/>
      <c r="X88" s="214"/>
      <c r="Y88" s="218"/>
      <c r="Z88" s="219"/>
      <c r="AA88" s="220"/>
    </row>
    <row r="89" spans="1:27" ht="12.75" customHeight="1" x14ac:dyDescent="0.15">
      <c r="B89" s="228"/>
      <c r="C89" s="212"/>
      <c r="D89" s="213"/>
      <c r="E89" s="213"/>
      <c r="F89" s="213"/>
      <c r="G89" s="213"/>
      <c r="H89" s="213"/>
      <c r="I89" s="213"/>
      <c r="J89" s="213"/>
      <c r="K89" s="213"/>
      <c r="L89" s="213"/>
      <c r="M89" s="213"/>
      <c r="N89" s="213"/>
      <c r="O89" s="213"/>
      <c r="P89" s="213"/>
      <c r="Q89" s="213"/>
      <c r="R89" s="213"/>
      <c r="S89" s="213"/>
      <c r="T89" s="213"/>
      <c r="U89" s="213"/>
      <c r="V89" s="213"/>
      <c r="W89" s="213"/>
      <c r="X89" s="214"/>
      <c r="Y89" s="218"/>
      <c r="Z89" s="219"/>
      <c r="AA89" s="220"/>
    </row>
    <row r="90" spans="1:27" ht="12.75" customHeight="1" x14ac:dyDescent="0.15">
      <c r="B90" s="228"/>
      <c r="C90" s="212"/>
      <c r="D90" s="213"/>
      <c r="E90" s="213"/>
      <c r="F90" s="213"/>
      <c r="G90" s="213"/>
      <c r="H90" s="213"/>
      <c r="I90" s="213"/>
      <c r="J90" s="213"/>
      <c r="K90" s="213"/>
      <c r="L90" s="213"/>
      <c r="M90" s="213"/>
      <c r="N90" s="213"/>
      <c r="O90" s="213"/>
      <c r="P90" s="213"/>
      <c r="Q90" s="213"/>
      <c r="R90" s="213"/>
      <c r="S90" s="213"/>
      <c r="T90" s="213"/>
      <c r="U90" s="213"/>
      <c r="V90" s="213"/>
      <c r="W90" s="213"/>
      <c r="X90" s="214"/>
      <c r="Y90" s="218"/>
      <c r="Z90" s="219"/>
      <c r="AA90" s="220"/>
    </row>
    <row r="91" spans="1:27" ht="12.75" customHeight="1" x14ac:dyDescent="0.15">
      <c r="B91" s="232"/>
      <c r="C91" s="215"/>
      <c r="D91" s="216"/>
      <c r="E91" s="216"/>
      <c r="F91" s="216"/>
      <c r="G91" s="216"/>
      <c r="H91" s="216"/>
      <c r="I91" s="216"/>
      <c r="J91" s="216"/>
      <c r="K91" s="216"/>
      <c r="L91" s="216"/>
      <c r="M91" s="216"/>
      <c r="N91" s="216"/>
      <c r="O91" s="216"/>
      <c r="P91" s="216"/>
      <c r="Q91" s="216"/>
      <c r="R91" s="216"/>
      <c r="S91" s="216"/>
      <c r="T91" s="216"/>
      <c r="U91" s="216"/>
      <c r="V91" s="216"/>
      <c r="W91" s="216"/>
      <c r="X91" s="217"/>
      <c r="Y91" s="221"/>
      <c r="Z91" s="222"/>
      <c r="AA91" s="223"/>
    </row>
    <row r="93" spans="1:27" ht="14.25" x14ac:dyDescent="0.15">
      <c r="A93" s="4" t="s">
        <v>114</v>
      </c>
    </row>
    <row r="94" spans="1:27" ht="12.75" customHeight="1" x14ac:dyDescent="0.15">
      <c r="B94" s="227" t="s">
        <v>66</v>
      </c>
      <c r="C94" s="229" t="s">
        <v>71</v>
      </c>
      <c r="D94" s="230"/>
      <c r="E94" s="230"/>
      <c r="F94" s="230"/>
      <c r="G94" s="230"/>
      <c r="H94" s="230"/>
      <c r="I94" s="230"/>
      <c r="J94" s="230"/>
      <c r="K94" s="230"/>
      <c r="L94" s="230"/>
      <c r="M94" s="230"/>
      <c r="N94" s="230"/>
      <c r="O94" s="230"/>
      <c r="P94" s="230"/>
      <c r="Q94" s="230"/>
      <c r="R94" s="230"/>
      <c r="S94" s="230"/>
      <c r="T94" s="230"/>
      <c r="U94" s="230"/>
      <c r="V94" s="230"/>
      <c r="W94" s="230"/>
      <c r="X94" s="231"/>
      <c r="Y94" s="193"/>
      <c r="Z94" s="193"/>
      <c r="AA94" s="193"/>
    </row>
    <row r="95" spans="1:27" ht="12.75" customHeight="1" x14ac:dyDescent="0.15">
      <c r="B95" s="228"/>
      <c r="C95" s="212"/>
      <c r="D95" s="213"/>
      <c r="E95" s="213"/>
      <c r="F95" s="213"/>
      <c r="G95" s="213"/>
      <c r="H95" s="213"/>
      <c r="I95" s="213"/>
      <c r="J95" s="213"/>
      <c r="K95" s="213"/>
      <c r="L95" s="213"/>
      <c r="M95" s="213"/>
      <c r="N95" s="213"/>
      <c r="O95" s="213"/>
      <c r="P95" s="213"/>
      <c r="Q95" s="213"/>
      <c r="R95" s="213"/>
      <c r="S95" s="213"/>
      <c r="T95" s="213"/>
      <c r="U95" s="213"/>
      <c r="V95" s="213"/>
      <c r="W95" s="213"/>
      <c r="X95" s="214"/>
      <c r="Y95" s="193"/>
      <c r="Z95" s="193"/>
      <c r="AA95" s="193"/>
    </row>
    <row r="96" spans="1:27" ht="12.75" customHeight="1" x14ac:dyDescent="0.15">
      <c r="B96" s="232"/>
      <c r="C96" s="215"/>
      <c r="D96" s="216"/>
      <c r="E96" s="216"/>
      <c r="F96" s="216"/>
      <c r="G96" s="216"/>
      <c r="H96" s="216"/>
      <c r="I96" s="216"/>
      <c r="J96" s="216"/>
      <c r="K96" s="216"/>
      <c r="L96" s="216"/>
      <c r="M96" s="216"/>
      <c r="N96" s="216"/>
      <c r="O96" s="216"/>
      <c r="P96" s="216"/>
      <c r="Q96" s="216"/>
      <c r="R96" s="216"/>
      <c r="S96" s="216"/>
      <c r="T96" s="216"/>
      <c r="U96" s="216"/>
      <c r="V96" s="216"/>
      <c r="W96" s="216"/>
      <c r="X96" s="217"/>
      <c r="Y96" s="193"/>
      <c r="Z96" s="193"/>
      <c r="AA96" s="193"/>
    </row>
    <row r="97" spans="1:27" ht="12.75" customHeight="1" x14ac:dyDescent="0.15">
      <c r="B97" s="227" t="s">
        <v>67</v>
      </c>
      <c r="C97" s="229" t="s">
        <v>72</v>
      </c>
      <c r="D97" s="230"/>
      <c r="E97" s="230"/>
      <c r="F97" s="230"/>
      <c r="G97" s="230"/>
      <c r="H97" s="230"/>
      <c r="I97" s="230"/>
      <c r="J97" s="230"/>
      <c r="K97" s="230"/>
      <c r="L97" s="230"/>
      <c r="M97" s="230"/>
      <c r="N97" s="230"/>
      <c r="O97" s="230"/>
      <c r="P97" s="230"/>
      <c r="Q97" s="230"/>
      <c r="R97" s="230"/>
      <c r="S97" s="230"/>
      <c r="T97" s="230"/>
      <c r="U97" s="230"/>
      <c r="V97" s="230"/>
      <c r="W97" s="230"/>
      <c r="X97" s="231"/>
      <c r="Y97" s="193"/>
      <c r="Z97" s="193"/>
      <c r="AA97" s="193"/>
    </row>
    <row r="98" spans="1:27" ht="12.75" customHeight="1" x14ac:dyDescent="0.15">
      <c r="B98" s="228"/>
      <c r="C98" s="212"/>
      <c r="D98" s="213"/>
      <c r="E98" s="213"/>
      <c r="F98" s="213"/>
      <c r="G98" s="213"/>
      <c r="H98" s="213"/>
      <c r="I98" s="213"/>
      <c r="J98" s="213"/>
      <c r="K98" s="213"/>
      <c r="L98" s="213"/>
      <c r="M98" s="213"/>
      <c r="N98" s="213"/>
      <c r="O98" s="213"/>
      <c r="P98" s="213"/>
      <c r="Q98" s="213"/>
      <c r="R98" s="213"/>
      <c r="S98" s="213"/>
      <c r="T98" s="213"/>
      <c r="U98" s="213"/>
      <c r="V98" s="213"/>
      <c r="W98" s="213"/>
      <c r="X98" s="214"/>
      <c r="Y98" s="193"/>
      <c r="Z98" s="193"/>
      <c r="AA98" s="193"/>
    </row>
    <row r="99" spans="1:27" ht="12.75" customHeight="1" x14ac:dyDescent="0.15">
      <c r="B99" s="232"/>
      <c r="C99" s="215"/>
      <c r="D99" s="216"/>
      <c r="E99" s="216"/>
      <c r="F99" s="216"/>
      <c r="G99" s="216"/>
      <c r="H99" s="216"/>
      <c r="I99" s="216"/>
      <c r="J99" s="216"/>
      <c r="K99" s="216"/>
      <c r="L99" s="216"/>
      <c r="M99" s="216"/>
      <c r="N99" s="216"/>
      <c r="O99" s="216"/>
      <c r="P99" s="216"/>
      <c r="Q99" s="216"/>
      <c r="R99" s="216"/>
      <c r="S99" s="216"/>
      <c r="T99" s="216"/>
      <c r="U99" s="216"/>
      <c r="V99" s="216"/>
      <c r="W99" s="216"/>
      <c r="X99" s="217"/>
      <c r="Y99" s="193"/>
      <c r="Z99" s="193"/>
      <c r="AA99" s="193"/>
    </row>
    <row r="101" spans="1:27" ht="14.25" x14ac:dyDescent="0.15">
      <c r="A101" s="4" t="s">
        <v>115</v>
      </c>
    </row>
    <row r="102" spans="1:27" ht="12.75" customHeight="1" x14ac:dyDescent="0.15">
      <c r="B102" s="227" t="s">
        <v>66</v>
      </c>
      <c r="C102" s="229" t="s">
        <v>73</v>
      </c>
      <c r="D102" s="230"/>
      <c r="E102" s="230"/>
      <c r="F102" s="230"/>
      <c r="G102" s="230"/>
      <c r="H102" s="230"/>
      <c r="I102" s="230"/>
      <c r="J102" s="230"/>
      <c r="K102" s="230"/>
      <c r="L102" s="230"/>
      <c r="M102" s="230"/>
      <c r="N102" s="230"/>
      <c r="O102" s="230"/>
      <c r="P102" s="230"/>
      <c r="Q102" s="230"/>
      <c r="R102" s="230"/>
      <c r="S102" s="230"/>
      <c r="T102" s="230"/>
      <c r="U102" s="230"/>
      <c r="V102" s="230"/>
      <c r="W102" s="230"/>
      <c r="X102" s="231"/>
      <c r="Y102" s="224"/>
      <c r="Z102" s="225"/>
      <c r="AA102" s="226"/>
    </row>
    <row r="103" spans="1:27" ht="12.75" customHeight="1" x14ac:dyDescent="0.15">
      <c r="B103" s="228"/>
      <c r="C103" s="212"/>
      <c r="D103" s="213"/>
      <c r="E103" s="213"/>
      <c r="F103" s="213"/>
      <c r="G103" s="213"/>
      <c r="H103" s="213"/>
      <c r="I103" s="213"/>
      <c r="J103" s="213"/>
      <c r="K103" s="213"/>
      <c r="L103" s="213"/>
      <c r="M103" s="213"/>
      <c r="N103" s="213"/>
      <c r="O103" s="213"/>
      <c r="P103" s="213"/>
      <c r="Q103" s="213"/>
      <c r="R103" s="213"/>
      <c r="S103" s="213"/>
      <c r="T103" s="213"/>
      <c r="U103" s="213"/>
      <c r="V103" s="213"/>
      <c r="W103" s="213"/>
      <c r="X103" s="214"/>
      <c r="Y103" s="218"/>
      <c r="Z103" s="219"/>
      <c r="AA103" s="220"/>
    </row>
    <row r="104" spans="1:27" ht="12.75" customHeight="1" x14ac:dyDescent="0.15">
      <c r="B104" s="228"/>
      <c r="C104" s="212"/>
      <c r="D104" s="213"/>
      <c r="E104" s="213"/>
      <c r="F104" s="213"/>
      <c r="G104" s="213"/>
      <c r="H104" s="213"/>
      <c r="I104" s="213"/>
      <c r="J104" s="213"/>
      <c r="K104" s="213"/>
      <c r="L104" s="213"/>
      <c r="M104" s="213"/>
      <c r="N104" s="213"/>
      <c r="O104" s="213"/>
      <c r="P104" s="213"/>
      <c r="Q104" s="213"/>
      <c r="R104" s="213"/>
      <c r="S104" s="213"/>
      <c r="T104" s="213"/>
      <c r="U104" s="213"/>
      <c r="V104" s="213"/>
      <c r="W104" s="213"/>
      <c r="X104" s="214"/>
      <c r="Y104" s="218"/>
      <c r="Z104" s="219"/>
      <c r="AA104" s="220"/>
    </row>
    <row r="105" spans="1:27" ht="12.75" customHeight="1" x14ac:dyDescent="0.15">
      <c r="B105" s="228"/>
      <c r="C105" s="212"/>
      <c r="D105" s="213"/>
      <c r="E105" s="213"/>
      <c r="F105" s="213"/>
      <c r="G105" s="213"/>
      <c r="H105" s="213"/>
      <c r="I105" s="213"/>
      <c r="J105" s="213"/>
      <c r="K105" s="213"/>
      <c r="L105" s="213"/>
      <c r="M105" s="213"/>
      <c r="N105" s="213"/>
      <c r="O105" s="213"/>
      <c r="P105" s="213"/>
      <c r="Q105" s="213"/>
      <c r="R105" s="213"/>
      <c r="S105" s="213"/>
      <c r="T105" s="213"/>
      <c r="U105" s="213"/>
      <c r="V105" s="213"/>
      <c r="W105" s="213"/>
      <c r="X105" s="214"/>
      <c r="Y105" s="218"/>
      <c r="Z105" s="219"/>
      <c r="AA105" s="220"/>
    </row>
    <row r="106" spans="1:27" ht="12.75" customHeight="1" x14ac:dyDescent="0.15">
      <c r="B106" s="232"/>
      <c r="C106" s="215"/>
      <c r="D106" s="216"/>
      <c r="E106" s="216"/>
      <c r="F106" s="216"/>
      <c r="G106" s="216"/>
      <c r="H106" s="216"/>
      <c r="I106" s="216"/>
      <c r="J106" s="216"/>
      <c r="K106" s="216"/>
      <c r="L106" s="216"/>
      <c r="M106" s="216"/>
      <c r="N106" s="216"/>
      <c r="O106" s="216"/>
      <c r="P106" s="216"/>
      <c r="Q106" s="216"/>
      <c r="R106" s="216"/>
      <c r="S106" s="216"/>
      <c r="T106" s="216"/>
      <c r="U106" s="216"/>
      <c r="V106" s="216"/>
      <c r="W106" s="216"/>
      <c r="X106" s="217"/>
      <c r="Y106" s="221"/>
      <c r="Z106" s="222"/>
      <c r="AA106" s="223"/>
    </row>
    <row r="107" spans="1:27" ht="12.75" customHeight="1" x14ac:dyDescent="0.15">
      <c r="B107" s="227" t="s">
        <v>67</v>
      </c>
      <c r="C107" s="229" t="s">
        <v>251</v>
      </c>
      <c r="D107" s="230"/>
      <c r="E107" s="230"/>
      <c r="F107" s="230"/>
      <c r="G107" s="230"/>
      <c r="H107" s="230"/>
      <c r="I107" s="230"/>
      <c r="J107" s="230"/>
      <c r="K107" s="230"/>
      <c r="L107" s="230"/>
      <c r="M107" s="230"/>
      <c r="N107" s="230"/>
      <c r="O107" s="230"/>
      <c r="P107" s="230"/>
      <c r="Q107" s="230"/>
      <c r="R107" s="230"/>
      <c r="S107" s="230"/>
      <c r="T107" s="230"/>
      <c r="U107" s="230"/>
      <c r="V107" s="230"/>
      <c r="W107" s="230"/>
      <c r="X107" s="231"/>
      <c r="Y107" s="263"/>
      <c r="Z107" s="263"/>
      <c r="AA107" s="263"/>
    </row>
    <row r="108" spans="1:27" ht="12.75" customHeight="1" x14ac:dyDescent="0.15">
      <c r="B108" s="228"/>
      <c r="C108" s="212"/>
      <c r="D108" s="213"/>
      <c r="E108" s="213"/>
      <c r="F108" s="213"/>
      <c r="G108" s="213"/>
      <c r="H108" s="213"/>
      <c r="I108" s="213"/>
      <c r="J108" s="213"/>
      <c r="K108" s="213"/>
      <c r="L108" s="213"/>
      <c r="M108" s="213"/>
      <c r="N108" s="213"/>
      <c r="O108" s="213"/>
      <c r="P108" s="213"/>
      <c r="Q108" s="213"/>
      <c r="R108" s="213"/>
      <c r="S108" s="213"/>
      <c r="T108" s="213"/>
      <c r="U108" s="213"/>
      <c r="V108" s="213"/>
      <c r="W108" s="213"/>
      <c r="X108" s="214"/>
      <c r="Y108" s="263"/>
      <c r="Z108" s="263"/>
      <c r="AA108" s="263"/>
    </row>
    <row r="109" spans="1:27" ht="12.75" customHeight="1" x14ac:dyDescent="0.15">
      <c r="B109" s="228"/>
      <c r="C109" s="212"/>
      <c r="D109" s="213"/>
      <c r="E109" s="213"/>
      <c r="F109" s="213"/>
      <c r="G109" s="213"/>
      <c r="H109" s="213"/>
      <c r="I109" s="213"/>
      <c r="J109" s="213"/>
      <c r="K109" s="213"/>
      <c r="L109" s="213"/>
      <c r="M109" s="213"/>
      <c r="N109" s="213"/>
      <c r="O109" s="213"/>
      <c r="P109" s="213"/>
      <c r="Q109" s="213"/>
      <c r="R109" s="213"/>
      <c r="S109" s="213"/>
      <c r="T109" s="213"/>
      <c r="U109" s="213"/>
      <c r="V109" s="213"/>
      <c r="W109" s="213"/>
      <c r="X109" s="214"/>
      <c r="Y109" s="263"/>
      <c r="Z109" s="263"/>
      <c r="AA109" s="263"/>
    </row>
    <row r="110" spans="1:27" ht="12.75" customHeight="1" x14ac:dyDescent="0.15">
      <c r="B110" s="232"/>
      <c r="C110" s="215"/>
      <c r="D110" s="216"/>
      <c r="E110" s="216"/>
      <c r="F110" s="216"/>
      <c r="G110" s="216"/>
      <c r="H110" s="216"/>
      <c r="I110" s="216"/>
      <c r="J110" s="216"/>
      <c r="K110" s="216"/>
      <c r="L110" s="216"/>
      <c r="M110" s="216"/>
      <c r="N110" s="216"/>
      <c r="O110" s="216"/>
      <c r="P110" s="216"/>
      <c r="Q110" s="216"/>
      <c r="R110" s="216"/>
      <c r="S110" s="216"/>
      <c r="T110" s="216"/>
      <c r="U110" s="216"/>
      <c r="V110" s="216"/>
      <c r="W110" s="216"/>
      <c r="X110" s="217"/>
      <c r="Y110" s="263"/>
      <c r="Z110" s="263"/>
      <c r="AA110" s="263"/>
    </row>
    <row r="112" spans="1:27" ht="14.25" x14ac:dyDescent="0.15">
      <c r="A112" s="4" t="s">
        <v>116</v>
      </c>
    </row>
    <row r="113" spans="1:27" ht="12.75" customHeight="1" x14ac:dyDescent="0.15">
      <c r="B113" s="227" t="s">
        <v>69</v>
      </c>
      <c r="C113" s="229" t="s">
        <v>74</v>
      </c>
      <c r="D113" s="230"/>
      <c r="E113" s="230"/>
      <c r="F113" s="230"/>
      <c r="G113" s="230"/>
      <c r="H113" s="230"/>
      <c r="I113" s="230"/>
      <c r="J113" s="230"/>
      <c r="K113" s="230"/>
      <c r="L113" s="230"/>
      <c r="M113" s="230"/>
      <c r="N113" s="230"/>
      <c r="O113" s="230"/>
      <c r="P113" s="230"/>
      <c r="Q113" s="230"/>
      <c r="R113" s="230"/>
      <c r="S113" s="230"/>
      <c r="T113" s="230"/>
      <c r="U113" s="230"/>
      <c r="V113" s="230"/>
      <c r="W113" s="230"/>
      <c r="X113" s="231"/>
      <c r="Y113" s="224"/>
      <c r="Z113" s="225"/>
      <c r="AA113" s="226"/>
    </row>
    <row r="114" spans="1:27" ht="12.75" customHeight="1" x14ac:dyDescent="0.15">
      <c r="B114" s="228"/>
      <c r="C114" s="212"/>
      <c r="D114" s="213"/>
      <c r="E114" s="213"/>
      <c r="F114" s="213"/>
      <c r="G114" s="213"/>
      <c r="H114" s="213"/>
      <c r="I114" s="213"/>
      <c r="J114" s="213"/>
      <c r="K114" s="213"/>
      <c r="L114" s="213"/>
      <c r="M114" s="213"/>
      <c r="N114" s="213"/>
      <c r="O114" s="213"/>
      <c r="P114" s="213"/>
      <c r="Q114" s="213"/>
      <c r="R114" s="213"/>
      <c r="S114" s="213"/>
      <c r="T114" s="213"/>
      <c r="U114" s="213"/>
      <c r="V114" s="213"/>
      <c r="W114" s="213"/>
      <c r="X114" s="214"/>
      <c r="Y114" s="218"/>
      <c r="Z114" s="219"/>
      <c r="AA114" s="220"/>
    </row>
    <row r="115" spans="1:27" ht="12.75" customHeight="1" x14ac:dyDescent="0.15">
      <c r="B115" s="228"/>
      <c r="C115" s="212"/>
      <c r="D115" s="213"/>
      <c r="E115" s="213"/>
      <c r="F115" s="213"/>
      <c r="G115" s="213"/>
      <c r="H115" s="213"/>
      <c r="I115" s="213"/>
      <c r="J115" s="213"/>
      <c r="K115" s="213"/>
      <c r="L115" s="213"/>
      <c r="M115" s="213"/>
      <c r="N115" s="213"/>
      <c r="O115" s="213"/>
      <c r="P115" s="213"/>
      <c r="Q115" s="213"/>
      <c r="R115" s="213"/>
      <c r="S115" s="213"/>
      <c r="T115" s="213"/>
      <c r="U115" s="213"/>
      <c r="V115" s="213"/>
      <c r="W115" s="213"/>
      <c r="X115" s="214"/>
      <c r="Y115" s="218"/>
      <c r="Z115" s="219"/>
      <c r="AA115" s="220"/>
    </row>
    <row r="116" spans="1:27" ht="12.75" customHeight="1" x14ac:dyDescent="0.15">
      <c r="B116" s="228"/>
      <c r="C116" s="212"/>
      <c r="D116" s="213"/>
      <c r="E116" s="213"/>
      <c r="F116" s="213"/>
      <c r="G116" s="213"/>
      <c r="H116" s="213"/>
      <c r="I116" s="213"/>
      <c r="J116" s="213"/>
      <c r="K116" s="213"/>
      <c r="L116" s="213"/>
      <c r="M116" s="213"/>
      <c r="N116" s="213"/>
      <c r="O116" s="213"/>
      <c r="P116" s="213"/>
      <c r="Q116" s="213"/>
      <c r="R116" s="213"/>
      <c r="S116" s="213"/>
      <c r="T116" s="213"/>
      <c r="U116" s="213"/>
      <c r="V116" s="213"/>
      <c r="W116" s="213"/>
      <c r="X116" s="214"/>
      <c r="Y116" s="218"/>
      <c r="Z116" s="219"/>
      <c r="AA116" s="220"/>
    </row>
    <row r="117" spans="1:27" ht="12.75" customHeight="1" x14ac:dyDescent="0.15">
      <c r="B117" s="232"/>
      <c r="C117" s="215"/>
      <c r="D117" s="216"/>
      <c r="E117" s="216"/>
      <c r="F117" s="216"/>
      <c r="G117" s="216"/>
      <c r="H117" s="216"/>
      <c r="I117" s="216"/>
      <c r="J117" s="216"/>
      <c r="K117" s="216"/>
      <c r="L117" s="216"/>
      <c r="M117" s="216"/>
      <c r="N117" s="216"/>
      <c r="O117" s="216"/>
      <c r="P117" s="216"/>
      <c r="Q117" s="216"/>
      <c r="R117" s="216"/>
      <c r="S117" s="216"/>
      <c r="T117" s="216"/>
      <c r="U117" s="216"/>
      <c r="V117" s="216"/>
      <c r="W117" s="216"/>
      <c r="X117" s="217"/>
      <c r="Y117" s="221"/>
      <c r="Z117" s="222"/>
      <c r="AA117" s="223"/>
    </row>
    <row r="120" spans="1:27" ht="14.25" x14ac:dyDescent="0.15">
      <c r="A120" s="4" t="s">
        <v>117</v>
      </c>
    </row>
    <row r="121" spans="1:27" ht="12.75" customHeight="1" x14ac:dyDescent="0.15">
      <c r="B121" s="227" t="s">
        <v>66</v>
      </c>
      <c r="C121" s="229" t="s">
        <v>172</v>
      </c>
      <c r="D121" s="230"/>
      <c r="E121" s="230"/>
      <c r="F121" s="230"/>
      <c r="G121" s="230"/>
      <c r="H121" s="230"/>
      <c r="I121" s="230"/>
      <c r="J121" s="230"/>
      <c r="K121" s="230"/>
      <c r="L121" s="230"/>
      <c r="M121" s="230"/>
      <c r="N121" s="230"/>
      <c r="O121" s="230"/>
      <c r="P121" s="230"/>
      <c r="Q121" s="230"/>
      <c r="R121" s="230"/>
      <c r="S121" s="230"/>
      <c r="T121" s="230"/>
      <c r="U121" s="230"/>
      <c r="V121" s="230"/>
      <c r="W121" s="230"/>
      <c r="X121" s="231"/>
      <c r="Y121" s="193"/>
      <c r="Z121" s="193"/>
      <c r="AA121" s="193"/>
    </row>
    <row r="122" spans="1:27" ht="12.75" customHeight="1" x14ac:dyDescent="0.15">
      <c r="B122" s="228"/>
      <c r="C122" s="212"/>
      <c r="D122" s="213"/>
      <c r="E122" s="213"/>
      <c r="F122" s="213"/>
      <c r="G122" s="213"/>
      <c r="H122" s="213"/>
      <c r="I122" s="213"/>
      <c r="J122" s="213"/>
      <c r="K122" s="213"/>
      <c r="L122" s="213"/>
      <c r="M122" s="213"/>
      <c r="N122" s="213"/>
      <c r="O122" s="213"/>
      <c r="P122" s="213"/>
      <c r="Q122" s="213"/>
      <c r="R122" s="213"/>
      <c r="S122" s="213"/>
      <c r="T122" s="213"/>
      <c r="U122" s="213"/>
      <c r="V122" s="213"/>
      <c r="W122" s="213"/>
      <c r="X122" s="214"/>
      <c r="Y122" s="193"/>
      <c r="Z122" s="193"/>
      <c r="AA122" s="193"/>
    </row>
    <row r="123" spans="1:27" ht="12.75" customHeight="1" x14ac:dyDescent="0.15">
      <c r="B123" s="232"/>
      <c r="C123" s="215"/>
      <c r="D123" s="216"/>
      <c r="E123" s="216"/>
      <c r="F123" s="216"/>
      <c r="G123" s="216"/>
      <c r="H123" s="216"/>
      <c r="I123" s="216"/>
      <c r="J123" s="216"/>
      <c r="K123" s="216"/>
      <c r="L123" s="216"/>
      <c r="M123" s="216"/>
      <c r="N123" s="216"/>
      <c r="O123" s="216"/>
      <c r="P123" s="216"/>
      <c r="Q123" s="216"/>
      <c r="R123" s="216"/>
      <c r="S123" s="216"/>
      <c r="T123" s="216"/>
      <c r="U123" s="216"/>
      <c r="V123" s="216"/>
      <c r="W123" s="216"/>
      <c r="X123" s="217"/>
      <c r="Y123" s="193"/>
      <c r="Z123" s="193"/>
      <c r="AA123" s="193"/>
    </row>
    <row r="124" spans="1:27" ht="12.75" customHeight="1" x14ac:dyDescent="0.15">
      <c r="B124" s="227" t="s">
        <v>67</v>
      </c>
      <c r="C124" s="229" t="s">
        <v>75</v>
      </c>
      <c r="D124" s="230"/>
      <c r="E124" s="230"/>
      <c r="F124" s="230"/>
      <c r="G124" s="230"/>
      <c r="H124" s="230"/>
      <c r="I124" s="230"/>
      <c r="J124" s="230"/>
      <c r="K124" s="230"/>
      <c r="L124" s="230"/>
      <c r="M124" s="230"/>
      <c r="N124" s="230"/>
      <c r="O124" s="230"/>
      <c r="P124" s="230"/>
      <c r="Q124" s="230"/>
      <c r="R124" s="230"/>
      <c r="S124" s="230"/>
      <c r="T124" s="230"/>
      <c r="U124" s="230"/>
      <c r="V124" s="230"/>
      <c r="W124" s="230"/>
      <c r="X124" s="231"/>
      <c r="Y124" s="224"/>
      <c r="Z124" s="225"/>
      <c r="AA124" s="226"/>
    </row>
    <row r="125" spans="1:27" ht="12.75" customHeight="1" x14ac:dyDescent="0.15">
      <c r="B125" s="228"/>
      <c r="C125" s="212"/>
      <c r="D125" s="213"/>
      <c r="E125" s="213"/>
      <c r="F125" s="213"/>
      <c r="G125" s="213"/>
      <c r="H125" s="213"/>
      <c r="I125" s="213"/>
      <c r="J125" s="213"/>
      <c r="K125" s="213"/>
      <c r="L125" s="213"/>
      <c r="M125" s="213"/>
      <c r="N125" s="213"/>
      <c r="O125" s="213"/>
      <c r="P125" s="213"/>
      <c r="Q125" s="213"/>
      <c r="R125" s="213"/>
      <c r="S125" s="213"/>
      <c r="T125" s="213"/>
      <c r="U125" s="213"/>
      <c r="V125" s="213"/>
      <c r="W125" s="213"/>
      <c r="X125" s="214"/>
      <c r="Y125" s="218"/>
      <c r="Z125" s="219"/>
      <c r="AA125" s="220"/>
    </row>
    <row r="126" spans="1:27" ht="12.75" customHeight="1" x14ac:dyDescent="0.15">
      <c r="B126" s="228"/>
      <c r="C126" s="212"/>
      <c r="D126" s="213"/>
      <c r="E126" s="213"/>
      <c r="F126" s="213"/>
      <c r="G126" s="213"/>
      <c r="H126" s="213"/>
      <c r="I126" s="213"/>
      <c r="J126" s="213"/>
      <c r="K126" s="213"/>
      <c r="L126" s="213"/>
      <c r="M126" s="213"/>
      <c r="N126" s="213"/>
      <c r="O126" s="213"/>
      <c r="P126" s="213"/>
      <c r="Q126" s="213"/>
      <c r="R126" s="213"/>
      <c r="S126" s="213"/>
      <c r="T126" s="213"/>
      <c r="U126" s="213"/>
      <c r="V126" s="213"/>
      <c r="W126" s="213"/>
      <c r="X126" s="214"/>
      <c r="Y126" s="218"/>
      <c r="Z126" s="219"/>
      <c r="AA126" s="220"/>
    </row>
    <row r="127" spans="1:27" ht="12.75" customHeight="1" x14ac:dyDescent="0.15">
      <c r="B127" s="228"/>
      <c r="C127" s="212"/>
      <c r="D127" s="213"/>
      <c r="E127" s="213"/>
      <c r="F127" s="213"/>
      <c r="G127" s="213"/>
      <c r="H127" s="213"/>
      <c r="I127" s="213"/>
      <c r="J127" s="213"/>
      <c r="K127" s="213"/>
      <c r="L127" s="213"/>
      <c r="M127" s="213"/>
      <c r="N127" s="213"/>
      <c r="O127" s="213"/>
      <c r="P127" s="213"/>
      <c r="Q127" s="213"/>
      <c r="R127" s="213"/>
      <c r="S127" s="213"/>
      <c r="T127" s="213"/>
      <c r="U127" s="213"/>
      <c r="V127" s="213"/>
      <c r="W127" s="213"/>
      <c r="X127" s="214"/>
      <c r="Y127" s="218"/>
      <c r="Z127" s="219"/>
      <c r="AA127" s="220"/>
    </row>
    <row r="128" spans="1:27" ht="12.75" customHeight="1" x14ac:dyDescent="0.15">
      <c r="B128" s="232"/>
      <c r="C128" s="215"/>
      <c r="D128" s="216"/>
      <c r="E128" s="216"/>
      <c r="F128" s="216"/>
      <c r="G128" s="216"/>
      <c r="H128" s="216"/>
      <c r="I128" s="216"/>
      <c r="J128" s="216"/>
      <c r="K128" s="216"/>
      <c r="L128" s="216"/>
      <c r="M128" s="216"/>
      <c r="N128" s="216"/>
      <c r="O128" s="216"/>
      <c r="P128" s="216"/>
      <c r="Q128" s="216"/>
      <c r="R128" s="216"/>
      <c r="S128" s="216"/>
      <c r="T128" s="216"/>
      <c r="U128" s="216"/>
      <c r="V128" s="216"/>
      <c r="W128" s="216"/>
      <c r="X128" s="217"/>
      <c r="Y128" s="221"/>
      <c r="Z128" s="222"/>
      <c r="AA128" s="223"/>
    </row>
    <row r="130" spans="1:27" ht="14.25" x14ac:dyDescent="0.15">
      <c r="A130" s="4" t="s">
        <v>118</v>
      </c>
    </row>
    <row r="131" spans="1:27" ht="12.75" customHeight="1" x14ac:dyDescent="0.15">
      <c r="B131" s="227" t="s">
        <v>69</v>
      </c>
      <c r="C131" s="229" t="s">
        <v>252</v>
      </c>
      <c r="D131" s="230"/>
      <c r="E131" s="230"/>
      <c r="F131" s="230"/>
      <c r="G131" s="230"/>
      <c r="H131" s="230"/>
      <c r="I131" s="230"/>
      <c r="J131" s="230"/>
      <c r="K131" s="230"/>
      <c r="L131" s="230"/>
      <c r="M131" s="230"/>
      <c r="N131" s="230"/>
      <c r="O131" s="230"/>
      <c r="P131" s="230"/>
      <c r="Q131" s="230"/>
      <c r="R131" s="230"/>
      <c r="S131" s="230"/>
      <c r="T131" s="230"/>
      <c r="U131" s="230"/>
      <c r="V131" s="230"/>
      <c r="W131" s="230"/>
      <c r="X131" s="231"/>
      <c r="Y131" s="224"/>
      <c r="Z131" s="225"/>
      <c r="AA131" s="226"/>
    </row>
    <row r="132" spans="1:27" ht="12.75" customHeight="1" x14ac:dyDescent="0.15">
      <c r="B132" s="228"/>
      <c r="C132" s="212"/>
      <c r="D132" s="213"/>
      <c r="E132" s="213"/>
      <c r="F132" s="213"/>
      <c r="G132" s="213"/>
      <c r="H132" s="213"/>
      <c r="I132" s="213"/>
      <c r="J132" s="213"/>
      <c r="K132" s="213"/>
      <c r="L132" s="213"/>
      <c r="M132" s="213"/>
      <c r="N132" s="213"/>
      <c r="O132" s="213"/>
      <c r="P132" s="213"/>
      <c r="Q132" s="213"/>
      <c r="R132" s="213"/>
      <c r="S132" s="213"/>
      <c r="T132" s="213"/>
      <c r="U132" s="213"/>
      <c r="V132" s="213"/>
      <c r="W132" s="213"/>
      <c r="X132" s="214"/>
      <c r="Y132" s="218"/>
      <c r="Z132" s="219"/>
      <c r="AA132" s="220"/>
    </row>
    <row r="133" spans="1:27" ht="12.75" customHeight="1" x14ac:dyDescent="0.15">
      <c r="B133" s="228"/>
      <c r="C133" s="212"/>
      <c r="D133" s="213"/>
      <c r="E133" s="213"/>
      <c r="F133" s="213"/>
      <c r="G133" s="213"/>
      <c r="H133" s="213"/>
      <c r="I133" s="213"/>
      <c r="J133" s="213"/>
      <c r="K133" s="213"/>
      <c r="L133" s="213"/>
      <c r="M133" s="213"/>
      <c r="N133" s="213"/>
      <c r="O133" s="213"/>
      <c r="P133" s="213"/>
      <c r="Q133" s="213"/>
      <c r="R133" s="213"/>
      <c r="S133" s="213"/>
      <c r="T133" s="213"/>
      <c r="U133" s="213"/>
      <c r="V133" s="213"/>
      <c r="W133" s="213"/>
      <c r="X133" s="214"/>
      <c r="Y133" s="218"/>
      <c r="Z133" s="219"/>
      <c r="AA133" s="220"/>
    </row>
    <row r="134" spans="1:27" ht="12.75" customHeight="1" x14ac:dyDescent="0.15">
      <c r="B134" s="228"/>
      <c r="C134" s="212"/>
      <c r="D134" s="213"/>
      <c r="E134" s="213"/>
      <c r="F134" s="213"/>
      <c r="G134" s="213"/>
      <c r="H134" s="213"/>
      <c r="I134" s="213"/>
      <c r="J134" s="213"/>
      <c r="K134" s="213"/>
      <c r="L134" s="213"/>
      <c r="M134" s="213"/>
      <c r="N134" s="213"/>
      <c r="O134" s="213"/>
      <c r="P134" s="213"/>
      <c r="Q134" s="213"/>
      <c r="R134" s="213"/>
      <c r="S134" s="213"/>
      <c r="T134" s="213"/>
      <c r="U134" s="213"/>
      <c r="V134" s="213"/>
      <c r="W134" s="213"/>
      <c r="X134" s="214"/>
      <c r="Y134" s="218"/>
      <c r="Z134" s="219"/>
      <c r="AA134" s="220"/>
    </row>
    <row r="135" spans="1:27" ht="12.75" customHeight="1" x14ac:dyDescent="0.15">
      <c r="B135" s="228"/>
      <c r="C135" s="212"/>
      <c r="D135" s="213"/>
      <c r="E135" s="213"/>
      <c r="F135" s="213"/>
      <c r="G135" s="213"/>
      <c r="H135" s="213"/>
      <c r="I135" s="213"/>
      <c r="J135" s="213"/>
      <c r="K135" s="213"/>
      <c r="L135" s="213"/>
      <c r="M135" s="213"/>
      <c r="N135" s="213"/>
      <c r="O135" s="213"/>
      <c r="P135" s="213"/>
      <c r="Q135" s="213"/>
      <c r="R135" s="213"/>
      <c r="S135" s="213"/>
      <c r="T135" s="213"/>
      <c r="U135" s="213"/>
      <c r="V135" s="213"/>
      <c r="W135" s="213"/>
      <c r="X135" s="214"/>
      <c r="Y135" s="218"/>
      <c r="Z135" s="219"/>
      <c r="AA135" s="220"/>
    </row>
    <row r="136" spans="1:27" ht="12.75" customHeight="1" x14ac:dyDescent="0.15">
      <c r="B136" s="228"/>
      <c r="C136" s="212"/>
      <c r="D136" s="213"/>
      <c r="E136" s="213"/>
      <c r="F136" s="213"/>
      <c r="G136" s="213"/>
      <c r="H136" s="213"/>
      <c r="I136" s="213"/>
      <c r="J136" s="213"/>
      <c r="K136" s="213"/>
      <c r="L136" s="213"/>
      <c r="M136" s="213"/>
      <c r="N136" s="213"/>
      <c r="O136" s="213"/>
      <c r="P136" s="213"/>
      <c r="Q136" s="213"/>
      <c r="R136" s="213"/>
      <c r="S136" s="213"/>
      <c r="T136" s="213"/>
      <c r="U136" s="213"/>
      <c r="V136" s="213"/>
      <c r="W136" s="213"/>
      <c r="X136" s="214"/>
      <c r="Y136" s="218"/>
      <c r="Z136" s="219"/>
      <c r="AA136" s="220"/>
    </row>
    <row r="137" spans="1:27" ht="12.75" customHeight="1" x14ac:dyDescent="0.15">
      <c r="B137" s="232"/>
      <c r="C137" s="215"/>
      <c r="D137" s="216"/>
      <c r="E137" s="216"/>
      <c r="F137" s="216"/>
      <c r="G137" s="216"/>
      <c r="H137" s="216"/>
      <c r="I137" s="216"/>
      <c r="J137" s="216"/>
      <c r="K137" s="216"/>
      <c r="L137" s="216"/>
      <c r="M137" s="216"/>
      <c r="N137" s="216"/>
      <c r="O137" s="216"/>
      <c r="P137" s="216"/>
      <c r="Q137" s="216"/>
      <c r="R137" s="216"/>
      <c r="S137" s="216"/>
      <c r="T137" s="216"/>
      <c r="U137" s="216"/>
      <c r="V137" s="216"/>
      <c r="W137" s="216"/>
      <c r="X137" s="217"/>
      <c r="Y137" s="221"/>
      <c r="Z137" s="222"/>
      <c r="AA137" s="223"/>
    </row>
    <row r="139" spans="1:27" ht="12.75" customHeight="1" x14ac:dyDescent="0.15">
      <c r="B139" s="264" t="s">
        <v>119</v>
      </c>
      <c r="C139" s="266" t="s">
        <v>253</v>
      </c>
      <c r="D139" s="266"/>
      <c r="E139" s="266"/>
      <c r="F139" s="266"/>
      <c r="G139" s="266"/>
      <c r="H139" s="266"/>
      <c r="I139" s="266"/>
      <c r="J139" s="266"/>
      <c r="K139" s="266"/>
      <c r="L139" s="266"/>
      <c r="M139" s="266"/>
      <c r="N139" s="266"/>
      <c r="O139" s="266"/>
      <c r="P139" s="266"/>
      <c r="Q139" s="266"/>
      <c r="R139" s="266"/>
      <c r="S139" s="266"/>
      <c r="T139" s="266"/>
      <c r="U139" s="266"/>
      <c r="V139" s="266"/>
      <c r="W139" s="266"/>
      <c r="X139" s="266"/>
      <c r="Y139" s="266"/>
      <c r="Z139" s="266"/>
      <c r="AA139" s="267"/>
    </row>
    <row r="140" spans="1:27" ht="12.75" customHeight="1" x14ac:dyDescent="0.15">
      <c r="B140" s="265"/>
      <c r="C140" s="268"/>
      <c r="D140" s="268"/>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9"/>
    </row>
    <row r="141" spans="1:27" ht="12.75" customHeight="1" x14ac:dyDescent="0.15">
      <c r="B141" s="5"/>
      <c r="C141" s="213" t="s">
        <v>169</v>
      </c>
      <c r="D141" s="213"/>
      <c r="E141" s="213"/>
      <c r="F141" s="213"/>
      <c r="G141" s="213"/>
      <c r="H141" s="213"/>
      <c r="I141" s="213"/>
      <c r="J141" s="213"/>
      <c r="K141" s="213"/>
      <c r="L141" s="213"/>
      <c r="M141" s="213"/>
      <c r="N141" s="213"/>
      <c r="O141" s="213"/>
      <c r="P141" s="213"/>
      <c r="Q141" s="213"/>
      <c r="R141" s="213"/>
      <c r="S141" s="213"/>
      <c r="T141" s="213"/>
      <c r="U141" s="213"/>
      <c r="V141" s="213"/>
      <c r="W141" s="213"/>
      <c r="X141" s="213"/>
      <c r="Y141" s="213"/>
      <c r="Z141" s="213"/>
      <c r="AA141" s="270"/>
    </row>
    <row r="142" spans="1:27" ht="12.75" customHeight="1" x14ac:dyDescent="0.15">
      <c r="B142" s="5"/>
      <c r="C142" s="213"/>
      <c r="D142" s="213"/>
      <c r="E142" s="213"/>
      <c r="F142" s="213"/>
      <c r="G142" s="213"/>
      <c r="H142" s="213"/>
      <c r="I142" s="213"/>
      <c r="J142" s="213"/>
      <c r="K142" s="213"/>
      <c r="L142" s="213"/>
      <c r="M142" s="213"/>
      <c r="N142" s="213"/>
      <c r="O142" s="213"/>
      <c r="P142" s="213"/>
      <c r="Q142" s="213"/>
      <c r="R142" s="213"/>
      <c r="S142" s="213"/>
      <c r="T142" s="213"/>
      <c r="U142" s="213"/>
      <c r="V142" s="213"/>
      <c r="W142" s="213"/>
      <c r="X142" s="213"/>
      <c r="Y142" s="213"/>
      <c r="Z142" s="213"/>
      <c r="AA142" s="270"/>
    </row>
    <row r="143" spans="1:27" ht="12.75" customHeight="1" x14ac:dyDescent="0.15">
      <c r="B143" s="5"/>
      <c r="C143" s="213"/>
      <c r="D143" s="213"/>
      <c r="E143" s="213"/>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70"/>
    </row>
    <row r="144" spans="1:27" ht="12.75" customHeight="1" x14ac:dyDescent="0.15">
      <c r="B144" s="5"/>
      <c r="C144" s="213"/>
      <c r="D144" s="213"/>
      <c r="E144" s="213"/>
      <c r="F144" s="213"/>
      <c r="G144" s="213"/>
      <c r="H144" s="213"/>
      <c r="I144" s="213"/>
      <c r="J144" s="213"/>
      <c r="K144" s="213"/>
      <c r="L144" s="213"/>
      <c r="M144" s="213"/>
      <c r="N144" s="213"/>
      <c r="O144" s="213"/>
      <c r="P144" s="213"/>
      <c r="Q144" s="213"/>
      <c r="R144" s="213"/>
      <c r="S144" s="213"/>
      <c r="T144" s="213"/>
      <c r="U144" s="213"/>
      <c r="V144" s="213"/>
      <c r="W144" s="213"/>
      <c r="X144" s="213"/>
      <c r="Y144" s="213"/>
      <c r="Z144" s="213"/>
      <c r="AA144" s="270"/>
    </row>
    <row r="145" spans="1:27" ht="12.75" customHeight="1" x14ac:dyDescent="0.15">
      <c r="B145" s="6"/>
      <c r="C145" s="271"/>
      <c r="D145" s="271"/>
      <c r="E145" s="271"/>
      <c r="F145" s="271"/>
      <c r="G145" s="271"/>
      <c r="H145" s="271"/>
      <c r="I145" s="271"/>
      <c r="J145" s="271"/>
      <c r="K145" s="271"/>
      <c r="L145" s="271"/>
      <c r="M145" s="271"/>
      <c r="N145" s="271"/>
      <c r="O145" s="271"/>
      <c r="P145" s="271"/>
      <c r="Q145" s="271"/>
      <c r="R145" s="271"/>
      <c r="S145" s="271"/>
      <c r="T145" s="271"/>
      <c r="U145" s="271"/>
      <c r="V145" s="271"/>
      <c r="W145" s="271"/>
      <c r="X145" s="271"/>
      <c r="Y145" s="271"/>
      <c r="Z145" s="271"/>
      <c r="AA145" s="272"/>
    </row>
    <row r="147" spans="1:27" ht="14.25" x14ac:dyDescent="0.15">
      <c r="A147" s="4" t="s">
        <v>120</v>
      </c>
    </row>
    <row r="148" spans="1:27" ht="12.75" customHeight="1" x14ac:dyDescent="0.15">
      <c r="B148" s="227" t="s">
        <v>69</v>
      </c>
      <c r="C148" s="229" t="s">
        <v>76</v>
      </c>
      <c r="D148" s="230"/>
      <c r="E148" s="230"/>
      <c r="F148" s="230"/>
      <c r="G148" s="230"/>
      <c r="H148" s="230"/>
      <c r="I148" s="230"/>
      <c r="J148" s="230"/>
      <c r="K148" s="230"/>
      <c r="L148" s="230"/>
      <c r="M148" s="230"/>
      <c r="N148" s="230"/>
      <c r="O148" s="230"/>
      <c r="P148" s="230"/>
      <c r="Q148" s="230"/>
      <c r="R148" s="230"/>
      <c r="S148" s="230"/>
      <c r="T148" s="230"/>
      <c r="U148" s="230"/>
      <c r="V148" s="230"/>
      <c r="W148" s="230"/>
      <c r="X148" s="231"/>
      <c r="Y148" s="193"/>
      <c r="Z148" s="193"/>
      <c r="AA148" s="193"/>
    </row>
    <row r="149" spans="1:27" ht="12.75" customHeight="1" x14ac:dyDescent="0.15">
      <c r="B149" s="228"/>
      <c r="C149" s="212"/>
      <c r="D149" s="213"/>
      <c r="E149" s="213"/>
      <c r="F149" s="213"/>
      <c r="G149" s="213"/>
      <c r="H149" s="213"/>
      <c r="I149" s="213"/>
      <c r="J149" s="213"/>
      <c r="K149" s="213"/>
      <c r="L149" s="213"/>
      <c r="M149" s="213"/>
      <c r="N149" s="213"/>
      <c r="O149" s="213"/>
      <c r="P149" s="213"/>
      <c r="Q149" s="213"/>
      <c r="R149" s="213"/>
      <c r="S149" s="213"/>
      <c r="T149" s="213"/>
      <c r="U149" s="213"/>
      <c r="V149" s="213"/>
      <c r="W149" s="213"/>
      <c r="X149" s="214"/>
      <c r="Y149" s="193"/>
      <c r="Z149" s="193"/>
      <c r="AA149" s="193"/>
    </row>
    <row r="150" spans="1:27" ht="12.75" customHeight="1" x14ac:dyDescent="0.15">
      <c r="B150" s="232"/>
      <c r="C150" s="215"/>
      <c r="D150" s="216"/>
      <c r="E150" s="216"/>
      <c r="F150" s="216"/>
      <c r="G150" s="216"/>
      <c r="H150" s="216"/>
      <c r="I150" s="216"/>
      <c r="J150" s="216"/>
      <c r="K150" s="216"/>
      <c r="L150" s="216"/>
      <c r="M150" s="216"/>
      <c r="N150" s="216"/>
      <c r="O150" s="216"/>
      <c r="P150" s="216"/>
      <c r="Q150" s="216"/>
      <c r="R150" s="216"/>
      <c r="S150" s="216"/>
      <c r="T150" s="216"/>
      <c r="U150" s="216"/>
      <c r="V150" s="216"/>
      <c r="W150" s="216"/>
      <c r="X150" s="217"/>
      <c r="Y150" s="193"/>
      <c r="Z150" s="193"/>
      <c r="AA150" s="193"/>
    </row>
    <row r="152" spans="1:27" ht="14.25" x14ac:dyDescent="0.15">
      <c r="A152" s="4" t="s">
        <v>121</v>
      </c>
    </row>
    <row r="153" spans="1:27" ht="12.75" customHeight="1" x14ac:dyDescent="0.15">
      <c r="B153" s="227" t="s">
        <v>69</v>
      </c>
      <c r="C153" s="229" t="s">
        <v>122</v>
      </c>
      <c r="D153" s="230"/>
      <c r="E153" s="230"/>
      <c r="F153" s="230"/>
      <c r="G153" s="230"/>
      <c r="H153" s="230"/>
      <c r="I153" s="230"/>
      <c r="J153" s="230"/>
      <c r="K153" s="230"/>
      <c r="L153" s="230"/>
      <c r="M153" s="230"/>
      <c r="N153" s="230"/>
      <c r="O153" s="230"/>
      <c r="P153" s="230"/>
      <c r="Q153" s="230"/>
      <c r="R153" s="230"/>
      <c r="S153" s="230"/>
      <c r="T153" s="230"/>
      <c r="U153" s="230"/>
      <c r="V153" s="230"/>
      <c r="W153" s="230"/>
      <c r="X153" s="231"/>
      <c r="Y153" s="193"/>
      <c r="Z153" s="193"/>
      <c r="AA153" s="193"/>
    </row>
    <row r="154" spans="1:27" ht="12.75" customHeight="1" x14ac:dyDescent="0.15">
      <c r="B154" s="228"/>
      <c r="C154" s="212"/>
      <c r="D154" s="213"/>
      <c r="E154" s="213"/>
      <c r="F154" s="213"/>
      <c r="G154" s="213"/>
      <c r="H154" s="213"/>
      <c r="I154" s="213"/>
      <c r="J154" s="213"/>
      <c r="K154" s="213"/>
      <c r="L154" s="213"/>
      <c r="M154" s="213"/>
      <c r="N154" s="213"/>
      <c r="O154" s="213"/>
      <c r="P154" s="213"/>
      <c r="Q154" s="213"/>
      <c r="R154" s="213"/>
      <c r="S154" s="213"/>
      <c r="T154" s="213"/>
      <c r="U154" s="213"/>
      <c r="V154" s="213"/>
      <c r="W154" s="213"/>
      <c r="X154" s="214"/>
      <c r="Y154" s="193"/>
      <c r="Z154" s="193"/>
      <c r="AA154" s="193"/>
    </row>
    <row r="155" spans="1:27" ht="12.75" customHeight="1" x14ac:dyDescent="0.15">
      <c r="B155" s="232"/>
      <c r="C155" s="215"/>
      <c r="D155" s="216"/>
      <c r="E155" s="216"/>
      <c r="F155" s="216"/>
      <c r="G155" s="216"/>
      <c r="H155" s="216"/>
      <c r="I155" s="216"/>
      <c r="J155" s="216"/>
      <c r="K155" s="216"/>
      <c r="L155" s="216"/>
      <c r="M155" s="216"/>
      <c r="N155" s="216"/>
      <c r="O155" s="216"/>
      <c r="P155" s="216"/>
      <c r="Q155" s="216"/>
      <c r="R155" s="216"/>
      <c r="S155" s="216"/>
      <c r="T155" s="216"/>
      <c r="U155" s="216"/>
      <c r="V155" s="216"/>
      <c r="W155" s="216"/>
      <c r="X155" s="217"/>
      <c r="Y155" s="193"/>
      <c r="Z155" s="193"/>
      <c r="AA155" s="193"/>
    </row>
    <row r="157" spans="1:27" ht="14.25" x14ac:dyDescent="0.15">
      <c r="A157" s="4" t="s">
        <v>123</v>
      </c>
    </row>
    <row r="158" spans="1:27" ht="12.75" customHeight="1" x14ac:dyDescent="0.15">
      <c r="B158" s="227" t="s">
        <v>69</v>
      </c>
      <c r="C158" s="229" t="s">
        <v>124</v>
      </c>
      <c r="D158" s="230"/>
      <c r="E158" s="230"/>
      <c r="F158" s="230"/>
      <c r="G158" s="230"/>
      <c r="H158" s="230"/>
      <c r="I158" s="230"/>
      <c r="J158" s="230"/>
      <c r="K158" s="230"/>
      <c r="L158" s="230"/>
      <c r="M158" s="230"/>
      <c r="N158" s="230"/>
      <c r="O158" s="230"/>
      <c r="P158" s="230"/>
      <c r="Q158" s="230"/>
      <c r="R158" s="230"/>
      <c r="S158" s="230"/>
      <c r="T158" s="230"/>
      <c r="U158" s="230"/>
      <c r="V158" s="230"/>
      <c r="W158" s="230"/>
      <c r="X158" s="231"/>
      <c r="Y158" s="193"/>
      <c r="Z158" s="193"/>
      <c r="AA158" s="193"/>
    </row>
    <row r="159" spans="1:27" ht="12.75" customHeight="1" x14ac:dyDescent="0.15">
      <c r="B159" s="228"/>
      <c r="C159" s="212"/>
      <c r="D159" s="213"/>
      <c r="E159" s="213"/>
      <c r="F159" s="213"/>
      <c r="G159" s="213"/>
      <c r="H159" s="213"/>
      <c r="I159" s="213"/>
      <c r="J159" s="213"/>
      <c r="K159" s="213"/>
      <c r="L159" s="213"/>
      <c r="M159" s="213"/>
      <c r="N159" s="213"/>
      <c r="O159" s="213"/>
      <c r="P159" s="213"/>
      <c r="Q159" s="213"/>
      <c r="R159" s="213"/>
      <c r="S159" s="213"/>
      <c r="T159" s="213"/>
      <c r="U159" s="213"/>
      <c r="V159" s="213"/>
      <c r="W159" s="213"/>
      <c r="X159" s="214"/>
      <c r="Y159" s="193"/>
      <c r="Z159" s="193"/>
      <c r="AA159" s="193"/>
    </row>
    <row r="160" spans="1:27" ht="12.75" customHeight="1" x14ac:dyDescent="0.15">
      <c r="B160" s="232"/>
      <c r="C160" s="215"/>
      <c r="D160" s="216"/>
      <c r="E160" s="216"/>
      <c r="F160" s="216"/>
      <c r="G160" s="216"/>
      <c r="H160" s="216"/>
      <c r="I160" s="216"/>
      <c r="J160" s="216"/>
      <c r="K160" s="216"/>
      <c r="L160" s="216"/>
      <c r="M160" s="216"/>
      <c r="N160" s="216"/>
      <c r="O160" s="216"/>
      <c r="P160" s="216"/>
      <c r="Q160" s="216"/>
      <c r="R160" s="216"/>
      <c r="S160" s="216"/>
      <c r="T160" s="216"/>
      <c r="U160" s="216"/>
      <c r="V160" s="216"/>
      <c r="W160" s="216"/>
      <c r="X160" s="217"/>
      <c r="Y160" s="193"/>
      <c r="Z160" s="193"/>
      <c r="AA160" s="193"/>
    </row>
    <row r="162" spans="1:27" ht="14.25" x14ac:dyDescent="0.15">
      <c r="A162" s="4" t="s">
        <v>125</v>
      </c>
    </row>
    <row r="163" spans="1:27" ht="12.75" customHeight="1" x14ac:dyDescent="0.15">
      <c r="B163" s="227" t="s">
        <v>66</v>
      </c>
      <c r="C163" s="229" t="s">
        <v>254</v>
      </c>
      <c r="D163" s="230"/>
      <c r="E163" s="230"/>
      <c r="F163" s="230"/>
      <c r="G163" s="230"/>
      <c r="H163" s="230"/>
      <c r="I163" s="230"/>
      <c r="J163" s="230"/>
      <c r="K163" s="230"/>
      <c r="L163" s="230"/>
      <c r="M163" s="230"/>
      <c r="N163" s="230"/>
      <c r="O163" s="230"/>
      <c r="P163" s="230"/>
      <c r="Q163" s="230"/>
      <c r="R163" s="230"/>
      <c r="S163" s="230"/>
      <c r="T163" s="230"/>
      <c r="U163" s="230"/>
      <c r="V163" s="230"/>
      <c r="W163" s="230"/>
      <c r="X163" s="231"/>
      <c r="Y163" s="224"/>
      <c r="Z163" s="225"/>
      <c r="AA163" s="226"/>
    </row>
    <row r="164" spans="1:27" ht="12.75" customHeight="1" x14ac:dyDescent="0.15">
      <c r="B164" s="228"/>
      <c r="C164" s="212"/>
      <c r="D164" s="213"/>
      <c r="E164" s="213"/>
      <c r="F164" s="213"/>
      <c r="G164" s="213"/>
      <c r="H164" s="213"/>
      <c r="I164" s="213"/>
      <c r="J164" s="213"/>
      <c r="K164" s="213"/>
      <c r="L164" s="213"/>
      <c r="M164" s="213"/>
      <c r="N164" s="213"/>
      <c r="O164" s="213"/>
      <c r="P164" s="213"/>
      <c r="Q164" s="213"/>
      <c r="R164" s="213"/>
      <c r="S164" s="213"/>
      <c r="T164" s="213"/>
      <c r="U164" s="213"/>
      <c r="V164" s="213"/>
      <c r="W164" s="213"/>
      <c r="X164" s="214"/>
      <c r="Y164" s="218"/>
      <c r="Z164" s="219"/>
      <c r="AA164" s="220"/>
    </row>
    <row r="165" spans="1:27" ht="12.75" customHeight="1" x14ac:dyDescent="0.15">
      <c r="B165" s="228"/>
      <c r="C165" s="212"/>
      <c r="D165" s="213"/>
      <c r="E165" s="213"/>
      <c r="F165" s="213"/>
      <c r="G165" s="213"/>
      <c r="H165" s="213"/>
      <c r="I165" s="213"/>
      <c r="J165" s="213"/>
      <c r="K165" s="213"/>
      <c r="L165" s="213"/>
      <c r="M165" s="213"/>
      <c r="N165" s="213"/>
      <c r="O165" s="213"/>
      <c r="P165" s="213"/>
      <c r="Q165" s="213"/>
      <c r="R165" s="213"/>
      <c r="S165" s="213"/>
      <c r="T165" s="213"/>
      <c r="U165" s="213"/>
      <c r="V165" s="213"/>
      <c r="W165" s="213"/>
      <c r="X165" s="214"/>
      <c r="Y165" s="218"/>
      <c r="Z165" s="219"/>
      <c r="AA165" s="220"/>
    </row>
    <row r="166" spans="1:27" ht="12.75" customHeight="1" x14ac:dyDescent="0.15">
      <c r="B166" s="228"/>
      <c r="C166" s="212"/>
      <c r="D166" s="213"/>
      <c r="E166" s="213"/>
      <c r="F166" s="213"/>
      <c r="G166" s="213"/>
      <c r="H166" s="213"/>
      <c r="I166" s="213"/>
      <c r="J166" s="213"/>
      <c r="K166" s="213"/>
      <c r="L166" s="213"/>
      <c r="M166" s="213"/>
      <c r="N166" s="213"/>
      <c r="O166" s="213"/>
      <c r="P166" s="213"/>
      <c r="Q166" s="213"/>
      <c r="R166" s="213"/>
      <c r="S166" s="213"/>
      <c r="T166" s="213"/>
      <c r="U166" s="213"/>
      <c r="V166" s="213"/>
      <c r="W166" s="213"/>
      <c r="X166" s="214"/>
      <c r="Y166" s="218"/>
      <c r="Z166" s="219"/>
      <c r="AA166" s="220"/>
    </row>
    <row r="167" spans="1:27" ht="12.75" customHeight="1" x14ac:dyDescent="0.15">
      <c r="B167" s="232"/>
      <c r="C167" s="215"/>
      <c r="D167" s="216"/>
      <c r="E167" s="216"/>
      <c r="F167" s="216"/>
      <c r="G167" s="216"/>
      <c r="H167" s="216"/>
      <c r="I167" s="216"/>
      <c r="J167" s="216"/>
      <c r="K167" s="216"/>
      <c r="L167" s="216"/>
      <c r="M167" s="216"/>
      <c r="N167" s="216"/>
      <c r="O167" s="216"/>
      <c r="P167" s="216"/>
      <c r="Q167" s="216"/>
      <c r="R167" s="216"/>
      <c r="S167" s="216"/>
      <c r="T167" s="216"/>
      <c r="U167" s="216"/>
      <c r="V167" s="216"/>
      <c r="W167" s="216"/>
      <c r="X167" s="217"/>
      <c r="Y167" s="221"/>
      <c r="Z167" s="222"/>
      <c r="AA167" s="223"/>
    </row>
    <row r="168" spans="1:27" ht="12.75" customHeight="1" x14ac:dyDescent="0.15">
      <c r="B168" s="227" t="s">
        <v>67</v>
      </c>
      <c r="C168" s="229" t="s">
        <v>77</v>
      </c>
      <c r="D168" s="230"/>
      <c r="E168" s="230"/>
      <c r="F168" s="230"/>
      <c r="G168" s="230"/>
      <c r="H168" s="230"/>
      <c r="I168" s="230"/>
      <c r="J168" s="230"/>
      <c r="K168" s="230"/>
      <c r="L168" s="230"/>
      <c r="M168" s="230"/>
      <c r="N168" s="230"/>
      <c r="O168" s="230"/>
      <c r="P168" s="230"/>
      <c r="Q168" s="230"/>
      <c r="R168" s="230"/>
      <c r="S168" s="230"/>
      <c r="T168" s="230"/>
      <c r="U168" s="230"/>
      <c r="V168" s="230"/>
      <c r="W168" s="230"/>
      <c r="X168" s="231"/>
      <c r="Y168" s="263"/>
      <c r="Z168" s="263"/>
      <c r="AA168" s="263"/>
    </row>
    <row r="169" spans="1:27" ht="12.75" customHeight="1" x14ac:dyDescent="0.15">
      <c r="B169" s="228"/>
      <c r="C169" s="212"/>
      <c r="D169" s="213"/>
      <c r="E169" s="213"/>
      <c r="F169" s="213"/>
      <c r="G169" s="213"/>
      <c r="H169" s="213"/>
      <c r="I169" s="213"/>
      <c r="J169" s="213"/>
      <c r="K169" s="213"/>
      <c r="L169" s="213"/>
      <c r="M169" s="213"/>
      <c r="N169" s="213"/>
      <c r="O169" s="213"/>
      <c r="P169" s="213"/>
      <c r="Q169" s="213"/>
      <c r="R169" s="213"/>
      <c r="S169" s="213"/>
      <c r="T169" s="213"/>
      <c r="U169" s="213"/>
      <c r="V169" s="213"/>
      <c r="W169" s="213"/>
      <c r="X169" s="214"/>
      <c r="Y169" s="263"/>
      <c r="Z169" s="263"/>
      <c r="AA169" s="263"/>
    </row>
    <row r="170" spans="1:27" ht="12.75" customHeight="1" x14ac:dyDescent="0.15">
      <c r="B170" s="228"/>
      <c r="C170" s="212"/>
      <c r="D170" s="213"/>
      <c r="E170" s="213"/>
      <c r="F170" s="213"/>
      <c r="G170" s="213"/>
      <c r="H170" s="213"/>
      <c r="I170" s="213"/>
      <c r="J170" s="213"/>
      <c r="K170" s="213"/>
      <c r="L170" s="213"/>
      <c r="M170" s="213"/>
      <c r="N170" s="213"/>
      <c r="O170" s="213"/>
      <c r="P170" s="213"/>
      <c r="Q170" s="213"/>
      <c r="R170" s="213"/>
      <c r="S170" s="213"/>
      <c r="T170" s="213"/>
      <c r="U170" s="213"/>
      <c r="V170" s="213"/>
      <c r="W170" s="213"/>
      <c r="X170" s="214"/>
      <c r="Y170" s="263"/>
      <c r="Z170" s="263"/>
      <c r="AA170" s="263"/>
    </row>
    <row r="171" spans="1:27" ht="12.75" customHeight="1" x14ac:dyDescent="0.15">
      <c r="B171" s="232"/>
      <c r="C171" s="215"/>
      <c r="D171" s="216"/>
      <c r="E171" s="216"/>
      <c r="F171" s="216"/>
      <c r="G171" s="216"/>
      <c r="H171" s="216"/>
      <c r="I171" s="216"/>
      <c r="J171" s="216"/>
      <c r="K171" s="216"/>
      <c r="L171" s="216"/>
      <c r="M171" s="216"/>
      <c r="N171" s="216"/>
      <c r="O171" s="216"/>
      <c r="P171" s="216"/>
      <c r="Q171" s="216"/>
      <c r="R171" s="216"/>
      <c r="S171" s="216"/>
      <c r="T171" s="216"/>
      <c r="U171" s="216"/>
      <c r="V171" s="216"/>
      <c r="W171" s="216"/>
      <c r="X171" s="217"/>
      <c r="Y171" s="263"/>
      <c r="Z171" s="263"/>
      <c r="AA171" s="263"/>
    </row>
    <row r="174" spans="1:27" ht="14.25" x14ac:dyDescent="0.15">
      <c r="A174" s="4" t="s">
        <v>126</v>
      </c>
    </row>
    <row r="175" spans="1:27" ht="12.75" customHeight="1" x14ac:dyDescent="0.15">
      <c r="B175" s="227" t="s">
        <v>66</v>
      </c>
      <c r="C175" s="229" t="s">
        <v>78</v>
      </c>
      <c r="D175" s="230"/>
      <c r="E175" s="230"/>
      <c r="F175" s="230"/>
      <c r="G175" s="230"/>
      <c r="H175" s="230"/>
      <c r="I175" s="230"/>
      <c r="J175" s="230"/>
      <c r="K175" s="230"/>
      <c r="L175" s="230"/>
      <c r="M175" s="230"/>
      <c r="N175" s="230"/>
      <c r="O175" s="230"/>
      <c r="P175" s="230"/>
      <c r="Q175" s="230"/>
      <c r="R175" s="230"/>
      <c r="S175" s="230"/>
      <c r="T175" s="230"/>
      <c r="U175" s="230"/>
      <c r="V175" s="230"/>
      <c r="W175" s="230"/>
      <c r="X175" s="231"/>
      <c r="Y175" s="224"/>
      <c r="Z175" s="225"/>
      <c r="AA175" s="226"/>
    </row>
    <row r="176" spans="1:27" ht="12.75" customHeight="1" x14ac:dyDescent="0.15">
      <c r="B176" s="228"/>
      <c r="C176" s="212"/>
      <c r="D176" s="213"/>
      <c r="E176" s="213"/>
      <c r="F176" s="213"/>
      <c r="G176" s="213"/>
      <c r="H176" s="213"/>
      <c r="I176" s="213"/>
      <c r="J176" s="213"/>
      <c r="K176" s="213"/>
      <c r="L176" s="213"/>
      <c r="M176" s="213"/>
      <c r="N176" s="213"/>
      <c r="O176" s="213"/>
      <c r="P176" s="213"/>
      <c r="Q176" s="213"/>
      <c r="R176" s="213"/>
      <c r="S176" s="213"/>
      <c r="T176" s="213"/>
      <c r="U176" s="213"/>
      <c r="V176" s="213"/>
      <c r="W176" s="213"/>
      <c r="X176" s="214"/>
      <c r="Y176" s="218"/>
      <c r="Z176" s="219"/>
      <c r="AA176" s="220"/>
    </row>
    <row r="177" spans="2:27" ht="12.75" customHeight="1" x14ac:dyDescent="0.15">
      <c r="B177" s="228"/>
      <c r="C177" s="212"/>
      <c r="D177" s="213"/>
      <c r="E177" s="213"/>
      <c r="F177" s="213"/>
      <c r="G177" s="213"/>
      <c r="H177" s="213"/>
      <c r="I177" s="213"/>
      <c r="J177" s="213"/>
      <c r="K177" s="213"/>
      <c r="L177" s="213"/>
      <c r="M177" s="213"/>
      <c r="N177" s="213"/>
      <c r="O177" s="213"/>
      <c r="P177" s="213"/>
      <c r="Q177" s="213"/>
      <c r="R177" s="213"/>
      <c r="S177" s="213"/>
      <c r="T177" s="213"/>
      <c r="U177" s="213"/>
      <c r="V177" s="213"/>
      <c r="W177" s="213"/>
      <c r="X177" s="214"/>
      <c r="Y177" s="218"/>
      <c r="Z177" s="219"/>
      <c r="AA177" s="220"/>
    </row>
    <row r="178" spans="2:27" ht="12.75" customHeight="1" x14ac:dyDescent="0.15">
      <c r="B178" s="228"/>
      <c r="C178" s="212"/>
      <c r="D178" s="213"/>
      <c r="E178" s="213"/>
      <c r="F178" s="213"/>
      <c r="G178" s="213"/>
      <c r="H178" s="213"/>
      <c r="I178" s="213"/>
      <c r="J178" s="213"/>
      <c r="K178" s="213"/>
      <c r="L178" s="213"/>
      <c r="M178" s="213"/>
      <c r="N178" s="213"/>
      <c r="O178" s="213"/>
      <c r="P178" s="213"/>
      <c r="Q178" s="213"/>
      <c r="R178" s="213"/>
      <c r="S178" s="213"/>
      <c r="T178" s="213"/>
      <c r="U178" s="213"/>
      <c r="V178" s="213"/>
      <c r="W178" s="213"/>
      <c r="X178" s="214"/>
      <c r="Y178" s="218"/>
      <c r="Z178" s="219"/>
      <c r="AA178" s="220"/>
    </row>
    <row r="179" spans="2:27" ht="12.75" customHeight="1" x14ac:dyDescent="0.15">
      <c r="B179" s="232"/>
      <c r="C179" s="215"/>
      <c r="D179" s="216"/>
      <c r="E179" s="216"/>
      <c r="F179" s="216"/>
      <c r="G179" s="216"/>
      <c r="H179" s="216"/>
      <c r="I179" s="216"/>
      <c r="J179" s="216"/>
      <c r="K179" s="216"/>
      <c r="L179" s="216"/>
      <c r="M179" s="216"/>
      <c r="N179" s="216"/>
      <c r="O179" s="216"/>
      <c r="P179" s="216"/>
      <c r="Q179" s="216"/>
      <c r="R179" s="216"/>
      <c r="S179" s="216"/>
      <c r="T179" s="216"/>
      <c r="U179" s="216"/>
      <c r="V179" s="216"/>
      <c r="W179" s="216"/>
      <c r="X179" s="217"/>
      <c r="Y179" s="221"/>
      <c r="Z179" s="222"/>
      <c r="AA179" s="223"/>
    </row>
    <row r="180" spans="2:27" ht="12.75" customHeight="1" x14ac:dyDescent="0.15">
      <c r="B180" s="227" t="s">
        <v>67</v>
      </c>
      <c r="C180" s="229" t="s">
        <v>255</v>
      </c>
      <c r="D180" s="230"/>
      <c r="E180" s="230"/>
      <c r="F180" s="230"/>
      <c r="G180" s="230"/>
      <c r="H180" s="230"/>
      <c r="I180" s="230"/>
      <c r="J180" s="230"/>
      <c r="K180" s="230"/>
      <c r="L180" s="230"/>
      <c r="M180" s="230"/>
      <c r="N180" s="230"/>
      <c r="O180" s="230"/>
      <c r="P180" s="230"/>
      <c r="Q180" s="230"/>
      <c r="R180" s="230"/>
      <c r="S180" s="230"/>
      <c r="T180" s="230"/>
      <c r="U180" s="230"/>
      <c r="V180" s="230"/>
      <c r="W180" s="230"/>
      <c r="X180" s="231"/>
      <c r="Y180" s="224"/>
      <c r="Z180" s="225"/>
      <c r="AA180" s="226"/>
    </row>
    <row r="181" spans="2:27" ht="12.75" customHeight="1" x14ac:dyDescent="0.15">
      <c r="B181" s="228"/>
      <c r="C181" s="212"/>
      <c r="D181" s="213"/>
      <c r="E181" s="213"/>
      <c r="F181" s="213"/>
      <c r="G181" s="213"/>
      <c r="H181" s="213"/>
      <c r="I181" s="213"/>
      <c r="J181" s="213"/>
      <c r="K181" s="213"/>
      <c r="L181" s="213"/>
      <c r="M181" s="213"/>
      <c r="N181" s="213"/>
      <c r="O181" s="213"/>
      <c r="P181" s="213"/>
      <c r="Q181" s="213"/>
      <c r="R181" s="213"/>
      <c r="S181" s="213"/>
      <c r="T181" s="213"/>
      <c r="U181" s="213"/>
      <c r="V181" s="213"/>
      <c r="W181" s="213"/>
      <c r="X181" s="214"/>
      <c r="Y181" s="218"/>
      <c r="Z181" s="219"/>
      <c r="AA181" s="220"/>
    </row>
    <row r="182" spans="2:27" ht="12.75" customHeight="1" x14ac:dyDescent="0.15">
      <c r="B182" s="228"/>
      <c r="C182" s="212"/>
      <c r="D182" s="213"/>
      <c r="E182" s="213"/>
      <c r="F182" s="213"/>
      <c r="G182" s="213"/>
      <c r="H182" s="213"/>
      <c r="I182" s="213"/>
      <c r="J182" s="213"/>
      <c r="K182" s="213"/>
      <c r="L182" s="213"/>
      <c r="M182" s="213"/>
      <c r="N182" s="213"/>
      <c r="O182" s="213"/>
      <c r="P182" s="213"/>
      <c r="Q182" s="213"/>
      <c r="R182" s="213"/>
      <c r="S182" s="213"/>
      <c r="T182" s="213"/>
      <c r="U182" s="213"/>
      <c r="V182" s="213"/>
      <c r="W182" s="213"/>
      <c r="X182" s="214"/>
      <c r="Y182" s="218"/>
      <c r="Z182" s="219"/>
      <c r="AA182" s="220"/>
    </row>
    <row r="183" spans="2:27" ht="12.75" customHeight="1" x14ac:dyDescent="0.15">
      <c r="B183" s="228"/>
      <c r="C183" s="212"/>
      <c r="D183" s="213"/>
      <c r="E183" s="213"/>
      <c r="F183" s="213"/>
      <c r="G183" s="213"/>
      <c r="H183" s="213"/>
      <c r="I183" s="213"/>
      <c r="J183" s="213"/>
      <c r="K183" s="213"/>
      <c r="L183" s="213"/>
      <c r="M183" s="213"/>
      <c r="N183" s="213"/>
      <c r="O183" s="213"/>
      <c r="P183" s="213"/>
      <c r="Q183" s="213"/>
      <c r="R183" s="213"/>
      <c r="S183" s="213"/>
      <c r="T183" s="213"/>
      <c r="U183" s="213"/>
      <c r="V183" s="213"/>
      <c r="W183" s="213"/>
      <c r="X183" s="214"/>
      <c r="Y183" s="218"/>
      <c r="Z183" s="219"/>
      <c r="AA183" s="220"/>
    </row>
    <row r="184" spans="2:27" ht="12.75" customHeight="1" x14ac:dyDescent="0.15">
      <c r="B184" s="228"/>
      <c r="C184" s="212"/>
      <c r="D184" s="213"/>
      <c r="E184" s="213"/>
      <c r="F184" s="213"/>
      <c r="G184" s="213"/>
      <c r="H184" s="213"/>
      <c r="I184" s="213"/>
      <c r="J184" s="213"/>
      <c r="K184" s="213"/>
      <c r="L184" s="213"/>
      <c r="M184" s="213"/>
      <c r="N184" s="213"/>
      <c r="O184" s="213"/>
      <c r="P184" s="213"/>
      <c r="Q184" s="213"/>
      <c r="R184" s="213"/>
      <c r="S184" s="213"/>
      <c r="T184" s="213"/>
      <c r="U184" s="213"/>
      <c r="V184" s="213"/>
      <c r="W184" s="213"/>
      <c r="X184" s="214"/>
      <c r="Y184" s="218"/>
      <c r="Z184" s="219"/>
      <c r="AA184" s="220"/>
    </row>
    <row r="185" spans="2:27" ht="12.75" customHeight="1" x14ac:dyDescent="0.15">
      <c r="B185" s="228"/>
      <c r="C185" s="212"/>
      <c r="D185" s="213"/>
      <c r="E185" s="213"/>
      <c r="F185" s="213"/>
      <c r="G185" s="213"/>
      <c r="H185" s="213"/>
      <c r="I185" s="213"/>
      <c r="J185" s="213"/>
      <c r="K185" s="213"/>
      <c r="L185" s="213"/>
      <c r="M185" s="213"/>
      <c r="N185" s="213"/>
      <c r="O185" s="213"/>
      <c r="P185" s="213"/>
      <c r="Q185" s="213"/>
      <c r="R185" s="213"/>
      <c r="S185" s="213"/>
      <c r="T185" s="213"/>
      <c r="U185" s="213"/>
      <c r="V185" s="213"/>
      <c r="W185" s="213"/>
      <c r="X185" s="214"/>
      <c r="Y185" s="218"/>
      <c r="Z185" s="219"/>
      <c r="AA185" s="220"/>
    </row>
    <row r="186" spans="2:27" ht="12.75" customHeight="1" x14ac:dyDescent="0.15">
      <c r="B186" s="232"/>
      <c r="C186" s="215"/>
      <c r="D186" s="216"/>
      <c r="E186" s="216"/>
      <c r="F186" s="216"/>
      <c r="G186" s="216"/>
      <c r="H186" s="216"/>
      <c r="I186" s="216"/>
      <c r="J186" s="216"/>
      <c r="K186" s="216"/>
      <c r="L186" s="216"/>
      <c r="M186" s="216"/>
      <c r="N186" s="216"/>
      <c r="O186" s="216"/>
      <c r="P186" s="216"/>
      <c r="Q186" s="216"/>
      <c r="R186" s="216"/>
      <c r="S186" s="216"/>
      <c r="T186" s="216"/>
      <c r="U186" s="216"/>
      <c r="V186" s="216"/>
      <c r="W186" s="216"/>
      <c r="X186" s="217"/>
      <c r="Y186" s="221"/>
      <c r="Z186" s="222"/>
      <c r="AA186" s="223"/>
    </row>
    <row r="187" spans="2:27" ht="12.75" customHeight="1" x14ac:dyDescent="0.15">
      <c r="B187" s="227" t="s">
        <v>68</v>
      </c>
      <c r="C187" s="229" t="s">
        <v>526</v>
      </c>
      <c r="D187" s="230"/>
      <c r="E187" s="230"/>
      <c r="F187" s="230"/>
      <c r="G187" s="230"/>
      <c r="H187" s="230"/>
      <c r="I187" s="230"/>
      <c r="J187" s="230"/>
      <c r="K187" s="230"/>
      <c r="L187" s="230"/>
      <c r="M187" s="230"/>
      <c r="N187" s="230"/>
      <c r="O187" s="230"/>
      <c r="P187" s="230"/>
      <c r="Q187" s="230"/>
      <c r="R187" s="230"/>
      <c r="S187" s="230"/>
      <c r="T187" s="230"/>
      <c r="U187" s="230"/>
      <c r="V187" s="230"/>
      <c r="W187" s="230"/>
      <c r="X187" s="231"/>
      <c r="Y187" s="193"/>
      <c r="Z187" s="193"/>
      <c r="AA187" s="193"/>
    </row>
    <row r="188" spans="2:27" ht="12.75" customHeight="1" x14ac:dyDescent="0.15">
      <c r="B188" s="228"/>
      <c r="C188" s="212"/>
      <c r="D188" s="213"/>
      <c r="E188" s="213"/>
      <c r="F188" s="213"/>
      <c r="G188" s="213"/>
      <c r="H188" s="213"/>
      <c r="I188" s="213"/>
      <c r="J188" s="213"/>
      <c r="K188" s="213"/>
      <c r="L188" s="213"/>
      <c r="M188" s="213"/>
      <c r="N188" s="213"/>
      <c r="O188" s="213"/>
      <c r="P188" s="213"/>
      <c r="Q188" s="213"/>
      <c r="R188" s="213"/>
      <c r="S188" s="213"/>
      <c r="T188" s="213"/>
      <c r="U188" s="213"/>
      <c r="V188" s="213"/>
      <c r="W188" s="213"/>
      <c r="X188" s="214"/>
      <c r="Y188" s="193"/>
      <c r="Z188" s="193"/>
      <c r="AA188" s="193"/>
    </row>
    <row r="189" spans="2:27" ht="12.75" customHeight="1" x14ac:dyDescent="0.15">
      <c r="B189" s="232"/>
      <c r="C189" s="215"/>
      <c r="D189" s="216"/>
      <c r="E189" s="216"/>
      <c r="F189" s="216"/>
      <c r="G189" s="216"/>
      <c r="H189" s="216"/>
      <c r="I189" s="216"/>
      <c r="J189" s="216"/>
      <c r="K189" s="216"/>
      <c r="L189" s="216"/>
      <c r="M189" s="216"/>
      <c r="N189" s="216"/>
      <c r="O189" s="216"/>
      <c r="P189" s="216"/>
      <c r="Q189" s="216"/>
      <c r="R189" s="216"/>
      <c r="S189" s="216"/>
      <c r="T189" s="216"/>
      <c r="U189" s="216"/>
      <c r="V189" s="216"/>
      <c r="W189" s="216"/>
      <c r="X189" s="217"/>
      <c r="Y189" s="193"/>
      <c r="Z189" s="193"/>
      <c r="AA189" s="193"/>
    </row>
    <row r="190" spans="2:27" ht="12.75" customHeight="1" x14ac:dyDescent="0.15">
      <c r="B190" s="227" t="s">
        <v>81</v>
      </c>
      <c r="C190" s="229" t="s">
        <v>343</v>
      </c>
      <c r="D190" s="230"/>
      <c r="E190" s="230"/>
      <c r="F190" s="230"/>
      <c r="G190" s="230"/>
      <c r="H190" s="230"/>
      <c r="I190" s="230"/>
      <c r="J190" s="230"/>
      <c r="K190" s="230"/>
      <c r="L190" s="230"/>
      <c r="M190" s="230"/>
      <c r="N190" s="230"/>
      <c r="O190" s="230"/>
      <c r="P190" s="230"/>
      <c r="Q190" s="230"/>
      <c r="R190" s="230"/>
      <c r="S190" s="230"/>
      <c r="T190" s="230"/>
      <c r="U190" s="230"/>
      <c r="V190" s="230"/>
      <c r="W190" s="230"/>
      <c r="X190" s="231"/>
      <c r="Y190" s="193"/>
      <c r="Z190" s="193"/>
      <c r="AA190" s="193"/>
    </row>
    <row r="191" spans="2:27" ht="12.75" customHeight="1" x14ac:dyDescent="0.15">
      <c r="B191" s="228"/>
      <c r="C191" s="212"/>
      <c r="D191" s="213"/>
      <c r="E191" s="213"/>
      <c r="F191" s="213"/>
      <c r="G191" s="213"/>
      <c r="H191" s="213"/>
      <c r="I191" s="213"/>
      <c r="J191" s="213"/>
      <c r="K191" s="213"/>
      <c r="L191" s="213"/>
      <c r="M191" s="213"/>
      <c r="N191" s="213"/>
      <c r="O191" s="213"/>
      <c r="P191" s="213"/>
      <c r="Q191" s="213"/>
      <c r="R191" s="213"/>
      <c r="S191" s="213"/>
      <c r="T191" s="213"/>
      <c r="U191" s="213"/>
      <c r="V191" s="213"/>
      <c r="W191" s="213"/>
      <c r="X191" s="214"/>
      <c r="Y191" s="193"/>
      <c r="Z191" s="193"/>
      <c r="AA191" s="193"/>
    </row>
    <row r="192" spans="2:27" ht="12.75" customHeight="1" x14ac:dyDescent="0.15">
      <c r="B192" s="232"/>
      <c r="C192" s="215"/>
      <c r="D192" s="216"/>
      <c r="E192" s="216"/>
      <c r="F192" s="216"/>
      <c r="G192" s="216"/>
      <c r="H192" s="216"/>
      <c r="I192" s="216"/>
      <c r="J192" s="216"/>
      <c r="K192" s="216"/>
      <c r="L192" s="216"/>
      <c r="M192" s="216"/>
      <c r="N192" s="216"/>
      <c r="O192" s="216"/>
      <c r="P192" s="216"/>
      <c r="Q192" s="216"/>
      <c r="R192" s="216"/>
      <c r="S192" s="216"/>
      <c r="T192" s="216"/>
      <c r="U192" s="216"/>
      <c r="V192" s="216"/>
      <c r="W192" s="216"/>
      <c r="X192" s="217"/>
      <c r="Y192" s="193"/>
      <c r="Z192" s="193"/>
      <c r="AA192" s="193"/>
    </row>
    <row r="194" spans="1:27" ht="14.25" x14ac:dyDescent="0.15">
      <c r="A194" s="4" t="s">
        <v>127</v>
      </c>
    </row>
    <row r="195" spans="1:27" ht="12.75" customHeight="1" x14ac:dyDescent="0.15">
      <c r="B195" s="227" t="s">
        <v>69</v>
      </c>
      <c r="C195" s="229" t="s">
        <v>79</v>
      </c>
      <c r="D195" s="230"/>
      <c r="E195" s="230"/>
      <c r="F195" s="230"/>
      <c r="G195" s="230"/>
      <c r="H195" s="230"/>
      <c r="I195" s="230"/>
      <c r="J195" s="230"/>
      <c r="K195" s="230"/>
      <c r="L195" s="230"/>
      <c r="M195" s="230"/>
      <c r="N195" s="230"/>
      <c r="O195" s="230"/>
      <c r="P195" s="230"/>
      <c r="Q195" s="230"/>
      <c r="R195" s="230"/>
      <c r="S195" s="230"/>
      <c r="T195" s="230"/>
      <c r="U195" s="230"/>
      <c r="V195" s="230"/>
      <c r="W195" s="230"/>
      <c r="X195" s="231"/>
      <c r="Y195" s="263"/>
      <c r="Z195" s="263"/>
      <c r="AA195" s="263"/>
    </row>
    <row r="196" spans="1:27" ht="12.75" customHeight="1" x14ac:dyDescent="0.15">
      <c r="B196" s="228"/>
      <c r="C196" s="212"/>
      <c r="D196" s="213"/>
      <c r="E196" s="213"/>
      <c r="F196" s="213"/>
      <c r="G196" s="213"/>
      <c r="H196" s="213"/>
      <c r="I196" s="213"/>
      <c r="J196" s="213"/>
      <c r="K196" s="213"/>
      <c r="L196" s="213"/>
      <c r="M196" s="213"/>
      <c r="N196" s="213"/>
      <c r="O196" s="213"/>
      <c r="P196" s="213"/>
      <c r="Q196" s="213"/>
      <c r="R196" s="213"/>
      <c r="S196" s="213"/>
      <c r="T196" s="213"/>
      <c r="U196" s="213"/>
      <c r="V196" s="213"/>
      <c r="W196" s="213"/>
      <c r="X196" s="214"/>
      <c r="Y196" s="263"/>
      <c r="Z196" s="263"/>
      <c r="AA196" s="263"/>
    </row>
    <row r="197" spans="1:27" ht="12.75" customHeight="1" x14ac:dyDescent="0.15">
      <c r="B197" s="228"/>
      <c r="C197" s="212"/>
      <c r="D197" s="213"/>
      <c r="E197" s="213"/>
      <c r="F197" s="213"/>
      <c r="G197" s="213"/>
      <c r="H197" s="213"/>
      <c r="I197" s="213"/>
      <c r="J197" s="213"/>
      <c r="K197" s="213"/>
      <c r="L197" s="213"/>
      <c r="M197" s="213"/>
      <c r="N197" s="213"/>
      <c r="O197" s="213"/>
      <c r="P197" s="213"/>
      <c r="Q197" s="213"/>
      <c r="R197" s="213"/>
      <c r="S197" s="213"/>
      <c r="T197" s="213"/>
      <c r="U197" s="213"/>
      <c r="V197" s="213"/>
      <c r="W197" s="213"/>
      <c r="X197" s="214"/>
      <c r="Y197" s="263"/>
      <c r="Z197" s="263"/>
      <c r="AA197" s="263"/>
    </row>
    <row r="198" spans="1:27" ht="12.75" customHeight="1" x14ac:dyDescent="0.15">
      <c r="B198" s="232"/>
      <c r="C198" s="215"/>
      <c r="D198" s="216"/>
      <c r="E198" s="216"/>
      <c r="F198" s="216"/>
      <c r="G198" s="216"/>
      <c r="H198" s="216"/>
      <c r="I198" s="216"/>
      <c r="J198" s="216"/>
      <c r="K198" s="216"/>
      <c r="L198" s="216"/>
      <c r="M198" s="216"/>
      <c r="N198" s="216"/>
      <c r="O198" s="216"/>
      <c r="P198" s="216"/>
      <c r="Q198" s="216"/>
      <c r="R198" s="216"/>
      <c r="S198" s="216"/>
      <c r="T198" s="216"/>
      <c r="U198" s="216"/>
      <c r="V198" s="216"/>
      <c r="W198" s="216"/>
      <c r="X198" s="217"/>
      <c r="Y198" s="263"/>
      <c r="Z198" s="263"/>
      <c r="AA198" s="263"/>
    </row>
    <row r="200" spans="1:27" ht="14.25" x14ac:dyDescent="0.15">
      <c r="A200" s="4" t="s">
        <v>128</v>
      </c>
    </row>
    <row r="201" spans="1:27" ht="12.75" customHeight="1" x14ac:dyDescent="0.15">
      <c r="B201" s="227" t="s">
        <v>66</v>
      </c>
      <c r="C201" s="229" t="s">
        <v>129</v>
      </c>
      <c r="D201" s="230"/>
      <c r="E201" s="230"/>
      <c r="F201" s="230"/>
      <c r="G201" s="230"/>
      <c r="H201" s="230"/>
      <c r="I201" s="230"/>
      <c r="J201" s="230"/>
      <c r="K201" s="230"/>
      <c r="L201" s="230"/>
      <c r="M201" s="230"/>
      <c r="N201" s="230"/>
      <c r="O201" s="230"/>
      <c r="P201" s="230"/>
      <c r="Q201" s="230"/>
      <c r="R201" s="230"/>
      <c r="S201" s="230"/>
      <c r="T201" s="230"/>
      <c r="U201" s="230"/>
      <c r="V201" s="230"/>
      <c r="W201" s="230"/>
      <c r="X201" s="231"/>
      <c r="Y201" s="193"/>
      <c r="Z201" s="193"/>
      <c r="AA201" s="193"/>
    </row>
    <row r="202" spans="1:27" ht="12.75" customHeight="1" x14ac:dyDescent="0.15">
      <c r="B202" s="228"/>
      <c r="C202" s="212"/>
      <c r="D202" s="213"/>
      <c r="E202" s="213"/>
      <c r="F202" s="213"/>
      <c r="G202" s="213"/>
      <c r="H202" s="213"/>
      <c r="I202" s="213"/>
      <c r="J202" s="213"/>
      <c r="K202" s="213"/>
      <c r="L202" s="213"/>
      <c r="M202" s="213"/>
      <c r="N202" s="213"/>
      <c r="O202" s="213"/>
      <c r="P202" s="213"/>
      <c r="Q202" s="213"/>
      <c r="R202" s="213"/>
      <c r="S202" s="213"/>
      <c r="T202" s="213"/>
      <c r="U202" s="213"/>
      <c r="V202" s="213"/>
      <c r="W202" s="213"/>
      <c r="X202" s="214"/>
      <c r="Y202" s="193"/>
      <c r="Z202" s="193"/>
      <c r="AA202" s="193"/>
    </row>
    <row r="203" spans="1:27" ht="12.75" customHeight="1" x14ac:dyDescent="0.15">
      <c r="B203" s="232"/>
      <c r="C203" s="215"/>
      <c r="D203" s="216"/>
      <c r="E203" s="216"/>
      <c r="F203" s="216"/>
      <c r="G203" s="216"/>
      <c r="H203" s="216"/>
      <c r="I203" s="216"/>
      <c r="J203" s="216"/>
      <c r="K203" s="216"/>
      <c r="L203" s="216"/>
      <c r="M203" s="216"/>
      <c r="N203" s="216"/>
      <c r="O203" s="216"/>
      <c r="P203" s="216"/>
      <c r="Q203" s="216"/>
      <c r="R203" s="216"/>
      <c r="S203" s="216"/>
      <c r="T203" s="216"/>
      <c r="U203" s="216"/>
      <c r="V203" s="216"/>
      <c r="W203" s="216"/>
      <c r="X203" s="217"/>
      <c r="Y203" s="193"/>
      <c r="Z203" s="193"/>
      <c r="AA203" s="193"/>
    </row>
    <row r="204" spans="1:27" ht="12.75" customHeight="1" x14ac:dyDescent="0.15">
      <c r="B204" s="227" t="s">
        <v>67</v>
      </c>
      <c r="C204" s="229" t="s">
        <v>80</v>
      </c>
      <c r="D204" s="230"/>
      <c r="E204" s="230"/>
      <c r="F204" s="230"/>
      <c r="G204" s="230"/>
      <c r="H204" s="230"/>
      <c r="I204" s="230"/>
      <c r="J204" s="230"/>
      <c r="K204" s="230"/>
      <c r="L204" s="230"/>
      <c r="M204" s="230"/>
      <c r="N204" s="230"/>
      <c r="O204" s="230"/>
      <c r="P204" s="230"/>
      <c r="Q204" s="230"/>
      <c r="R204" s="230"/>
      <c r="S204" s="230"/>
      <c r="T204" s="230"/>
      <c r="U204" s="230"/>
      <c r="V204" s="230"/>
      <c r="W204" s="230"/>
      <c r="X204" s="231"/>
      <c r="Y204" s="224"/>
      <c r="Z204" s="225"/>
      <c r="AA204" s="226"/>
    </row>
    <row r="205" spans="1:27" ht="12.75" customHeight="1" x14ac:dyDescent="0.15">
      <c r="B205" s="232"/>
      <c r="C205" s="215"/>
      <c r="D205" s="216"/>
      <c r="E205" s="216"/>
      <c r="F205" s="216"/>
      <c r="G205" s="216"/>
      <c r="H205" s="216"/>
      <c r="I205" s="216"/>
      <c r="J205" s="216"/>
      <c r="K205" s="216"/>
      <c r="L205" s="216"/>
      <c r="M205" s="216"/>
      <c r="N205" s="216"/>
      <c r="O205" s="216"/>
      <c r="P205" s="216"/>
      <c r="Q205" s="216"/>
      <c r="R205" s="216"/>
      <c r="S205" s="216"/>
      <c r="T205" s="216"/>
      <c r="U205" s="216"/>
      <c r="V205" s="216"/>
      <c r="W205" s="216"/>
      <c r="X205" s="217"/>
      <c r="Y205" s="221"/>
      <c r="Z205" s="222"/>
      <c r="AA205" s="223"/>
    </row>
    <row r="207" spans="1:27" ht="14.25" x14ac:dyDescent="0.15">
      <c r="A207" s="4" t="s">
        <v>130</v>
      </c>
    </row>
    <row r="208" spans="1:27" ht="12.75" customHeight="1" x14ac:dyDescent="0.15">
      <c r="B208" s="227" t="s">
        <v>66</v>
      </c>
      <c r="C208" s="229" t="s">
        <v>94</v>
      </c>
      <c r="D208" s="230"/>
      <c r="E208" s="230"/>
      <c r="F208" s="230"/>
      <c r="G208" s="230"/>
      <c r="H208" s="230"/>
      <c r="I208" s="230"/>
      <c r="J208" s="230"/>
      <c r="K208" s="230"/>
      <c r="L208" s="230"/>
      <c r="M208" s="230"/>
      <c r="N208" s="230"/>
      <c r="O208" s="230"/>
      <c r="P208" s="230"/>
      <c r="Q208" s="230"/>
      <c r="R208" s="230"/>
      <c r="S208" s="230"/>
      <c r="T208" s="230"/>
      <c r="U208" s="230"/>
      <c r="V208" s="230"/>
      <c r="W208" s="230"/>
      <c r="X208" s="231"/>
      <c r="Y208" s="224"/>
      <c r="Z208" s="225"/>
      <c r="AA208" s="226"/>
    </row>
    <row r="209" spans="2:27" ht="12.75" customHeight="1" x14ac:dyDescent="0.15">
      <c r="B209" s="228"/>
      <c r="C209" s="212"/>
      <c r="D209" s="213"/>
      <c r="E209" s="213"/>
      <c r="F209" s="213"/>
      <c r="G209" s="213"/>
      <c r="H209" s="213"/>
      <c r="I209" s="213"/>
      <c r="J209" s="213"/>
      <c r="K209" s="213"/>
      <c r="L209" s="213"/>
      <c r="M209" s="213"/>
      <c r="N209" s="213"/>
      <c r="O209" s="213"/>
      <c r="P209" s="213"/>
      <c r="Q209" s="213"/>
      <c r="R209" s="213"/>
      <c r="S209" s="213"/>
      <c r="T209" s="213"/>
      <c r="U209" s="213"/>
      <c r="V209" s="213"/>
      <c r="W209" s="213"/>
      <c r="X209" s="214"/>
      <c r="Y209" s="218"/>
      <c r="Z209" s="219"/>
      <c r="AA209" s="220"/>
    </row>
    <row r="210" spans="2:27" ht="12.75" customHeight="1" x14ac:dyDescent="0.15">
      <c r="B210" s="232"/>
      <c r="C210" s="215"/>
      <c r="D210" s="216"/>
      <c r="E210" s="216"/>
      <c r="F210" s="216"/>
      <c r="G210" s="216"/>
      <c r="H210" s="216"/>
      <c r="I210" s="216"/>
      <c r="J210" s="216"/>
      <c r="K210" s="216"/>
      <c r="L210" s="216"/>
      <c r="M210" s="216"/>
      <c r="N210" s="216"/>
      <c r="O210" s="216"/>
      <c r="P210" s="216"/>
      <c r="Q210" s="216"/>
      <c r="R210" s="216"/>
      <c r="S210" s="216"/>
      <c r="T210" s="216"/>
      <c r="U210" s="216"/>
      <c r="V210" s="216"/>
      <c r="W210" s="216"/>
      <c r="X210" s="217"/>
      <c r="Y210" s="221"/>
      <c r="Z210" s="222"/>
      <c r="AA210" s="223"/>
    </row>
    <row r="211" spans="2:27" ht="12.75" customHeight="1" x14ac:dyDescent="0.15">
      <c r="B211" s="227" t="s">
        <v>67</v>
      </c>
      <c r="C211" s="229" t="s">
        <v>84</v>
      </c>
      <c r="D211" s="230"/>
      <c r="E211" s="230"/>
      <c r="F211" s="230"/>
      <c r="G211" s="230"/>
      <c r="H211" s="230"/>
      <c r="I211" s="230"/>
      <c r="J211" s="230"/>
      <c r="K211" s="230"/>
      <c r="L211" s="230"/>
      <c r="M211" s="230"/>
      <c r="N211" s="230"/>
      <c r="O211" s="230"/>
      <c r="P211" s="230"/>
      <c r="Q211" s="230"/>
      <c r="R211" s="230"/>
      <c r="S211" s="230"/>
      <c r="T211" s="230"/>
      <c r="U211" s="230"/>
      <c r="V211" s="230"/>
      <c r="W211" s="230"/>
      <c r="X211" s="231"/>
      <c r="Y211" s="263"/>
      <c r="Z211" s="263"/>
      <c r="AA211" s="263"/>
    </row>
    <row r="212" spans="2:27" ht="12.75" customHeight="1" x14ac:dyDescent="0.15">
      <c r="B212" s="228"/>
      <c r="C212" s="212"/>
      <c r="D212" s="213"/>
      <c r="E212" s="213"/>
      <c r="F212" s="213"/>
      <c r="G212" s="213"/>
      <c r="H212" s="213"/>
      <c r="I212" s="213"/>
      <c r="J212" s="213"/>
      <c r="K212" s="213"/>
      <c r="L212" s="213"/>
      <c r="M212" s="213"/>
      <c r="N212" s="213"/>
      <c r="O212" s="213"/>
      <c r="P212" s="213"/>
      <c r="Q212" s="213"/>
      <c r="R212" s="213"/>
      <c r="S212" s="213"/>
      <c r="T212" s="213"/>
      <c r="U212" s="213"/>
      <c r="V212" s="213"/>
      <c r="W212" s="213"/>
      <c r="X212" s="214"/>
      <c r="Y212" s="263"/>
      <c r="Z212" s="263"/>
      <c r="AA212" s="263"/>
    </row>
    <row r="213" spans="2:27" ht="12.75" customHeight="1" x14ac:dyDescent="0.15">
      <c r="B213" s="232"/>
      <c r="C213" s="215"/>
      <c r="D213" s="216"/>
      <c r="E213" s="216"/>
      <c r="F213" s="216"/>
      <c r="G213" s="216"/>
      <c r="H213" s="216"/>
      <c r="I213" s="216"/>
      <c r="J213" s="216"/>
      <c r="K213" s="216"/>
      <c r="L213" s="216"/>
      <c r="M213" s="216"/>
      <c r="N213" s="216"/>
      <c r="O213" s="216"/>
      <c r="P213" s="216"/>
      <c r="Q213" s="216"/>
      <c r="R213" s="216"/>
      <c r="S213" s="216"/>
      <c r="T213" s="216"/>
      <c r="U213" s="216"/>
      <c r="V213" s="216"/>
      <c r="W213" s="216"/>
      <c r="X213" s="217"/>
      <c r="Y213" s="263"/>
      <c r="Z213" s="263"/>
      <c r="AA213" s="263"/>
    </row>
    <row r="214" spans="2:27" ht="12.75" customHeight="1" x14ac:dyDescent="0.15">
      <c r="B214" s="227" t="s">
        <v>68</v>
      </c>
      <c r="C214" s="229" t="s">
        <v>282</v>
      </c>
      <c r="D214" s="230"/>
      <c r="E214" s="230"/>
      <c r="F214" s="230"/>
      <c r="G214" s="230"/>
      <c r="H214" s="230"/>
      <c r="I214" s="230"/>
      <c r="J214" s="230"/>
      <c r="K214" s="230"/>
      <c r="L214" s="230"/>
      <c r="M214" s="230"/>
      <c r="N214" s="230"/>
      <c r="O214" s="230"/>
      <c r="P214" s="230"/>
      <c r="Q214" s="230"/>
      <c r="R214" s="230"/>
      <c r="S214" s="230"/>
      <c r="T214" s="230"/>
      <c r="U214" s="230"/>
      <c r="V214" s="230"/>
      <c r="W214" s="230"/>
      <c r="X214" s="231"/>
      <c r="Y214" s="193"/>
      <c r="Z214" s="193"/>
      <c r="AA214" s="193"/>
    </row>
    <row r="215" spans="2:27" ht="12.75" customHeight="1" x14ac:dyDescent="0.15">
      <c r="B215" s="228"/>
      <c r="C215" s="212"/>
      <c r="D215" s="213"/>
      <c r="E215" s="213"/>
      <c r="F215" s="213"/>
      <c r="G215" s="213"/>
      <c r="H215" s="213"/>
      <c r="I215" s="213"/>
      <c r="J215" s="213"/>
      <c r="K215" s="213"/>
      <c r="L215" s="213"/>
      <c r="M215" s="213"/>
      <c r="N215" s="213"/>
      <c r="O215" s="213"/>
      <c r="P215" s="213"/>
      <c r="Q215" s="213"/>
      <c r="R215" s="213"/>
      <c r="S215" s="213"/>
      <c r="T215" s="213"/>
      <c r="U215" s="213"/>
      <c r="V215" s="213"/>
      <c r="W215" s="213"/>
      <c r="X215" s="214"/>
      <c r="Y215" s="193"/>
      <c r="Z215" s="193"/>
      <c r="AA215" s="193"/>
    </row>
    <row r="216" spans="2:27" ht="12.75" customHeight="1" x14ac:dyDescent="0.15">
      <c r="B216" s="232"/>
      <c r="C216" s="215"/>
      <c r="D216" s="216"/>
      <c r="E216" s="216"/>
      <c r="F216" s="216"/>
      <c r="G216" s="216"/>
      <c r="H216" s="216"/>
      <c r="I216" s="216"/>
      <c r="J216" s="216"/>
      <c r="K216" s="216"/>
      <c r="L216" s="216"/>
      <c r="M216" s="216"/>
      <c r="N216" s="216"/>
      <c r="O216" s="216"/>
      <c r="P216" s="216"/>
      <c r="Q216" s="216"/>
      <c r="R216" s="216"/>
      <c r="S216" s="216"/>
      <c r="T216" s="216"/>
      <c r="U216" s="216"/>
      <c r="V216" s="216"/>
      <c r="W216" s="216"/>
      <c r="X216" s="217"/>
      <c r="Y216" s="193"/>
      <c r="Z216" s="193"/>
      <c r="AA216" s="193"/>
    </row>
    <row r="217" spans="2:27" ht="12.75" customHeight="1" x14ac:dyDescent="0.15">
      <c r="B217" s="227" t="s">
        <v>81</v>
      </c>
      <c r="C217" s="229" t="s">
        <v>283</v>
      </c>
      <c r="D217" s="230"/>
      <c r="E217" s="230"/>
      <c r="F217" s="230"/>
      <c r="G217" s="230"/>
      <c r="H217" s="230"/>
      <c r="I217" s="230"/>
      <c r="J217" s="230"/>
      <c r="K217" s="230"/>
      <c r="L217" s="230"/>
      <c r="M217" s="230"/>
      <c r="N217" s="230"/>
      <c r="O217" s="230"/>
      <c r="P217" s="230"/>
      <c r="Q217" s="230"/>
      <c r="R217" s="230"/>
      <c r="S217" s="230"/>
      <c r="T217" s="230"/>
      <c r="U217" s="230"/>
      <c r="V217" s="230"/>
      <c r="W217" s="230"/>
      <c r="X217" s="231"/>
      <c r="Y217" s="193"/>
      <c r="Z217" s="193"/>
      <c r="AA217" s="193"/>
    </row>
    <row r="218" spans="2:27" ht="12.75" customHeight="1" x14ac:dyDescent="0.15">
      <c r="B218" s="228"/>
      <c r="C218" s="212"/>
      <c r="D218" s="213"/>
      <c r="E218" s="213"/>
      <c r="F218" s="213"/>
      <c r="G218" s="213"/>
      <c r="H218" s="213"/>
      <c r="I218" s="213"/>
      <c r="J218" s="213"/>
      <c r="K218" s="213"/>
      <c r="L218" s="213"/>
      <c r="M218" s="213"/>
      <c r="N218" s="213"/>
      <c r="O218" s="213"/>
      <c r="P218" s="213"/>
      <c r="Q218" s="213"/>
      <c r="R218" s="213"/>
      <c r="S218" s="213"/>
      <c r="T218" s="213"/>
      <c r="U218" s="213"/>
      <c r="V218" s="213"/>
      <c r="W218" s="213"/>
      <c r="X218" s="214"/>
      <c r="Y218" s="193"/>
      <c r="Z218" s="193"/>
      <c r="AA218" s="193"/>
    </row>
    <row r="219" spans="2:27" ht="12.75" customHeight="1" x14ac:dyDescent="0.15">
      <c r="B219" s="232"/>
      <c r="C219" s="215"/>
      <c r="D219" s="216"/>
      <c r="E219" s="216"/>
      <c r="F219" s="216"/>
      <c r="G219" s="216"/>
      <c r="H219" s="216"/>
      <c r="I219" s="216"/>
      <c r="J219" s="216"/>
      <c r="K219" s="216"/>
      <c r="L219" s="216"/>
      <c r="M219" s="216"/>
      <c r="N219" s="216"/>
      <c r="O219" s="216"/>
      <c r="P219" s="216"/>
      <c r="Q219" s="216"/>
      <c r="R219" s="216"/>
      <c r="S219" s="216"/>
      <c r="T219" s="216"/>
      <c r="U219" s="216"/>
      <c r="V219" s="216"/>
      <c r="W219" s="216"/>
      <c r="X219" s="217"/>
      <c r="Y219" s="193"/>
      <c r="Z219" s="193"/>
      <c r="AA219" s="193"/>
    </row>
    <row r="220" spans="2:27" ht="12.75" customHeight="1" x14ac:dyDescent="0.15">
      <c r="B220" s="227" t="s">
        <v>82</v>
      </c>
      <c r="C220" s="229" t="s">
        <v>147</v>
      </c>
      <c r="D220" s="230"/>
      <c r="E220" s="230"/>
      <c r="F220" s="230"/>
      <c r="G220" s="230"/>
      <c r="H220" s="230"/>
      <c r="I220" s="230"/>
      <c r="J220" s="230"/>
      <c r="K220" s="230"/>
      <c r="L220" s="230"/>
      <c r="M220" s="230"/>
      <c r="N220" s="230"/>
      <c r="O220" s="230"/>
      <c r="P220" s="230"/>
      <c r="Q220" s="230"/>
      <c r="R220" s="230"/>
      <c r="S220" s="230"/>
      <c r="T220" s="230"/>
      <c r="U220" s="230"/>
      <c r="V220" s="230"/>
      <c r="W220" s="230"/>
      <c r="X220" s="231"/>
      <c r="Y220" s="193"/>
      <c r="Z220" s="193"/>
      <c r="AA220" s="193"/>
    </row>
    <row r="221" spans="2:27" ht="12.75" customHeight="1" x14ac:dyDescent="0.15">
      <c r="B221" s="228"/>
      <c r="C221" s="212"/>
      <c r="D221" s="213"/>
      <c r="E221" s="213"/>
      <c r="F221" s="213"/>
      <c r="G221" s="213"/>
      <c r="H221" s="213"/>
      <c r="I221" s="213"/>
      <c r="J221" s="213"/>
      <c r="K221" s="213"/>
      <c r="L221" s="213"/>
      <c r="M221" s="213"/>
      <c r="N221" s="213"/>
      <c r="O221" s="213"/>
      <c r="P221" s="213"/>
      <c r="Q221" s="213"/>
      <c r="R221" s="213"/>
      <c r="S221" s="213"/>
      <c r="T221" s="213"/>
      <c r="U221" s="213"/>
      <c r="V221" s="213"/>
      <c r="W221" s="213"/>
      <c r="X221" s="214"/>
      <c r="Y221" s="193"/>
      <c r="Z221" s="193"/>
      <c r="AA221" s="193"/>
    </row>
    <row r="222" spans="2:27" ht="12.75" customHeight="1" x14ac:dyDescent="0.15">
      <c r="B222" s="232"/>
      <c r="C222" s="215"/>
      <c r="D222" s="216"/>
      <c r="E222" s="216"/>
      <c r="F222" s="216"/>
      <c r="G222" s="216"/>
      <c r="H222" s="216"/>
      <c r="I222" s="216"/>
      <c r="J222" s="216"/>
      <c r="K222" s="216"/>
      <c r="L222" s="216"/>
      <c r="M222" s="216"/>
      <c r="N222" s="216"/>
      <c r="O222" s="216"/>
      <c r="P222" s="216"/>
      <c r="Q222" s="216"/>
      <c r="R222" s="216"/>
      <c r="S222" s="216"/>
      <c r="T222" s="216"/>
      <c r="U222" s="216"/>
      <c r="V222" s="216"/>
      <c r="W222" s="216"/>
      <c r="X222" s="217"/>
      <c r="Y222" s="193"/>
      <c r="Z222" s="193"/>
      <c r="AA222" s="193"/>
    </row>
    <row r="223" spans="2:27" ht="12.75" customHeight="1" x14ac:dyDescent="0.15">
      <c r="B223" s="227" t="s">
        <v>83</v>
      </c>
      <c r="C223" s="229" t="s">
        <v>85</v>
      </c>
      <c r="D223" s="230"/>
      <c r="E223" s="230"/>
      <c r="F223" s="230"/>
      <c r="G223" s="230"/>
      <c r="H223" s="230"/>
      <c r="I223" s="230"/>
      <c r="J223" s="230"/>
      <c r="K223" s="230"/>
      <c r="L223" s="230"/>
      <c r="M223" s="230"/>
      <c r="N223" s="230"/>
      <c r="O223" s="230"/>
      <c r="P223" s="230"/>
      <c r="Q223" s="230"/>
      <c r="R223" s="230"/>
      <c r="S223" s="230"/>
      <c r="T223" s="230"/>
      <c r="U223" s="230"/>
      <c r="V223" s="230"/>
      <c r="W223" s="230"/>
      <c r="X223" s="231"/>
      <c r="Y223" s="193"/>
      <c r="Z223" s="193"/>
      <c r="AA223" s="193"/>
    </row>
    <row r="224" spans="2:27" ht="12.75" customHeight="1" x14ac:dyDescent="0.15">
      <c r="B224" s="228"/>
      <c r="C224" s="212"/>
      <c r="D224" s="213"/>
      <c r="E224" s="213"/>
      <c r="F224" s="213"/>
      <c r="G224" s="213"/>
      <c r="H224" s="213"/>
      <c r="I224" s="213"/>
      <c r="J224" s="213"/>
      <c r="K224" s="213"/>
      <c r="L224" s="213"/>
      <c r="M224" s="213"/>
      <c r="N224" s="213"/>
      <c r="O224" s="213"/>
      <c r="P224" s="213"/>
      <c r="Q224" s="213"/>
      <c r="R224" s="213"/>
      <c r="S224" s="213"/>
      <c r="T224" s="213"/>
      <c r="U224" s="213"/>
      <c r="V224" s="213"/>
      <c r="W224" s="213"/>
      <c r="X224" s="214"/>
      <c r="Y224" s="193"/>
      <c r="Z224" s="193"/>
      <c r="AA224" s="193"/>
    </row>
    <row r="225" spans="1:27" ht="12.75" customHeight="1" x14ac:dyDescent="0.15">
      <c r="B225" s="232"/>
      <c r="C225" s="215"/>
      <c r="D225" s="216"/>
      <c r="E225" s="216"/>
      <c r="F225" s="216"/>
      <c r="G225" s="216"/>
      <c r="H225" s="216"/>
      <c r="I225" s="216"/>
      <c r="J225" s="216"/>
      <c r="K225" s="216"/>
      <c r="L225" s="216"/>
      <c r="M225" s="216"/>
      <c r="N225" s="216"/>
      <c r="O225" s="216"/>
      <c r="P225" s="216"/>
      <c r="Q225" s="216"/>
      <c r="R225" s="216"/>
      <c r="S225" s="216"/>
      <c r="T225" s="216"/>
      <c r="U225" s="216"/>
      <c r="V225" s="216"/>
      <c r="W225" s="216"/>
      <c r="X225" s="217"/>
      <c r="Y225" s="193"/>
      <c r="Z225" s="193"/>
      <c r="AA225" s="193"/>
    </row>
    <row r="226" spans="1:27" ht="12.75" customHeight="1" x14ac:dyDescent="0.15">
      <c r="B226" s="227" t="s">
        <v>156</v>
      </c>
      <c r="C226" s="229" t="s">
        <v>131</v>
      </c>
      <c r="D226" s="230"/>
      <c r="E226" s="230"/>
      <c r="F226" s="230"/>
      <c r="G226" s="230"/>
      <c r="H226" s="230"/>
      <c r="I226" s="230"/>
      <c r="J226" s="230"/>
      <c r="K226" s="230"/>
      <c r="L226" s="230"/>
      <c r="M226" s="230"/>
      <c r="N226" s="230"/>
      <c r="O226" s="230"/>
      <c r="P226" s="230"/>
      <c r="Q226" s="230"/>
      <c r="R226" s="230"/>
      <c r="S226" s="230"/>
      <c r="T226" s="230"/>
      <c r="U226" s="230"/>
      <c r="V226" s="230"/>
      <c r="W226" s="230"/>
      <c r="X226" s="231"/>
      <c r="Y226" s="224"/>
      <c r="Z226" s="225"/>
      <c r="AA226" s="226"/>
    </row>
    <row r="227" spans="1:27" ht="12.75" customHeight="1" x14ac:dyDescent="0.15">
      <c r="B227" s="232"/>
      <c r="C227" s="215"/>
      <c r="D227" s="216"/>
      <c r="E227" s="216"/>
      <c r="F227" s="216"/>
      <c r="G227" s="216"/>
      <c r="H227" s="216"/>
      <c r="I227" s="216"/>
      <c r="J227" s="216"/>
      <c r="K227" s="216"/>
      <c r="L227" s="216"/>
      <c r="M227" s="216"/>
      <c r="N227" s="216"/>
      <c r="O227" s="216"/>
      <c r="P227" s="216"/>
      <c r="Q227" s="216"/>
      <c r="R227" s="216"/>
      <c r="S227" s="216"/>
      <c r="T227" s="216"/>
      <c r="U227" s="216"/>
      <c r="V227" s="216"/>
      <c r="W227" s="216"/>
      <c r="X227" s="217"/>
      <c r="Y227" s="221"/>
      <c r="Z227" s="222"/>
      <c r="AA227" s="223"/>
    </row>
    <row r="229" spans="1:27" ht="14.25" x14ac:dyDescent="0.15">
      <c r="A229" s="4" t="s">
        <v>132</v>
      </c>
    </row>
    <row r="230" spans="1:27" ht="12.75" customHeight="1" x14ac:dyDescent="0.15">
      <c r="B230" s="227" t="s">
        <v>66</v>
      </c>
      <c r="C230" s="229" t="s">
        <v>86</v>
      </c>
      <c r="D230" s="230"/>
      <c r="E230" s="230"/>
      <c r="F230" s="230"/>
      <c r="G230" s="230"/>
      <c r="H230" s="230"/>
      <c r="I230" s="230"/>
      <c r="J230" s="230"/>
      <c r="K230" s="230"/>
      <c r="L230" s="230"/>
      <c r="M230" s="230"/>
      <c r="N230" s="230"/>
      <c r="O230" s="230"/>
      <c r="P230" s="230"/>
      <c r="Q230" s="230"/>
      <c r="R230" s="230"/>
      <c r="S230" s="230"/>
      <c r="T230" s="230"/>
      <c r="U230" s="230"/>
      <c r="V230" s="230"/>
      <c r="W230" s="230"/>
      <c r="X230" s="231"/>
      <c r="Y230" s="224"/>
      <c r="Z230" s="225"/>
      <c r="AA230" s="226"/>
    </row>
    <row r="231" spans="1:27" ht="12.75" customHeight="1" x14ac:dyDescent="0.15">
      <c r="B231" s="228"/>
      <c r="C231" s="212"/>
      <c r="D231" s="213"/>
      <c r="E231" s="213"/>
      <c r="F231" s="213"/>
      <c r="G231" s="213"/>
      <c r="H231" s="213"/>
      <c r="I231" s="213"/>
      <c r="J231" s="213"/>
      <c r="K231" s="213"/>
      <c r="L231" s="213"/>
      <c r="M231" s="213"/>
      <c r="N231" s="213"/>
      <c r="O231" s="213"/>
      <c r="P231" s="213"/>
      <c r="Q231" s="213"/>
      <c r="R231" s="213"/>
      <c r="S231" s="213"/>
      <c r="T231" s="213"/>
      <c r="U231" s="213"/>
      <c r="V231" s="213"/>
      <c r="W231" s="213"/>
      <c r="X231" s="214"/>
      <c r="Y231" s="218"/>
      <c r="Z231" s="219"/>
      <c r="AA231" s="220"/>
    </row>
    <row r="232" spans="1:27" ht="12.75" customHeight="1" x14ac:dyDescent="0.15">
      <c r="B232" s="232"/>
      <c r="C232" s="215"/>
      <c r="D232" s="216"/>
      <c r="E232" s="216"/>
      <c r="F232" s="216"/>
      <c r="G232" s="216"/>
      <c r="H232" s="216"/>
      <c r="I232" s="216"/>
      <c r="J232" s="216"/>
      <c r="K232" s="216"/>
      <c r="L232" s="216"/>
      <c r="M232" s="216"/>
      <c r="N232" s="216"/>
      <c r="O232" s="216"/>
      <c r="P232" s="216"/>
      <c r="Q232" s="216"/>
      <c r="R232" s="216"/>
      <c r="S232" s="216"/>
      <c r="T232" s="216"/>
      <c r="U232" s="216"/>
      <c r="V232" s="216"/>
      <c r="W232" s="216"/>
      <c r="X232" s="217"/>
      <c r="Y232" s="221"/>
      <c r="Z232" s="222"/>
      <c r="AA232" s="223"/>
    </row>
    <row r="233" spans="1:27" ht="12.75" customHeight="1" x14ac:dyDescent="0.15">
      <c r="B233" s="227" t="s">
        <v>67</v>
      </c>
      <c r="C233" s="229" t="s">
        <v>87</v>
      </c>
      <c r="D233" s="230"/>
      <c r="E233" s="230"/>
      <c r="F233" s="230"/>
      <c r="G233" s="230"/>
      <c r="H233" s="230"/>
      <c r="I233" s="230"/>
      <c r="J233" s="230"/>
      <c r="K233" s="230"/>
      <c r="L233" s="230"/>
      <c r="M233" s="230"/>
      <c r="N233" s="230"/>
      <c r="O233" s="230"/>
      <c r="P233" s="230"/>
      <c r="Q233" s="230"/>
      <c r="R233" s="230"/>
      <c r="S233" s="230"/>
      <c r="T233" s="230"/>
      <c r="U233" s="230"/>
      <c r="V233" s="230"/>
      <c r="W233" s="230"/>
      <c r="X233" s="231"/>
      <c r="Y233" s="224"/>
      <c r="Z233" s="225"/>
      <c r="AA233" s="226"/>
    </row>
    <row r="234" spans="1:27" ht="12.75" customHeight="1" x14ac:dyDescent="0.15">
      <c r="B234" s="232"/>
      <c r="C234" s="215"/>
      <c r="D234" s="216"/>
      <c r="E234" s="216"/>
      <c r="F234" s="216"/>
      <c r="G234" s="216"/>
      <c r="H234" s="216"/>
      <c r="I234" s="216"/>
      <c r="J234" s="216"/>
      <c r="K234" s="216"/>
      <c r="L234" s="216"/>
      <c r="M234" s="216"/>
      <c r="N234" s="216"/>
      <c r="O234" s="216"/>
      <c r="P234" s="216"/>
      <c r="Q234" s="216"/>
      <c r="R234" s="216"/>
      <c r="S234" s="216"/>
      <c r="T234" s="216"/>
      <c r="U234" s="216"/>
      <c r="V234" s="216"/>
      <c r="W234" s="216"/>
      <c r="X234" s="217"/>
      <c r="Y234" s="221"/>
      <c r="Z234" s="222"/>
      <c r="AA234" s="223"/>
    </row>
    <row r="235" spans="1:27" ht="12.75" customHeight="1" x14ac:dyDescent="0.15">
      <c r="B235" s="227" t="s">
        <v>68</v>
      </c>
      <c r="C235" s="229" t="s">
        <v>88</v>
      </c>
      <c r="D235" s="230"/>
      <c r="E235" s="230"/>
      <c r="F235" s="230"/>
      <c r="G235" s="230"/>
      <c r="H235" s="230"/>
      <c r="I235" s="230"/>
      <c r="J235" s="230"/>
      <c r="K235" s="230"/>
      <c r="L235" s="230"/>
      <c r="M235" s="230"/>
      <c r="N235" s="230"/>
      <c r="O235" s="230"/>
      <c r="P235" s="230"/>
      <c r="Q235" s="230"/>
      <c r="R235" s="230"/>
      <c r="S235" s="230"/>
      <c r="T235" s="230"/>
      <c r="U235" s="230"/>
      <c r="V235" s="230"/>
      <c r="W235" s="230"/>
      <c r="X235" s="231"/>
      <c r="Y235" s="224"/>
      <c r="Z235" s="225"/>
      <c r="AA235" s="226"/>
    </row>
    <row r="236" spans="1:27" ht="12.75" customHeight="1" x14ac:dyDescent="0.15">
      <c r="B236" s="228"/>
      <c r="C236" s="212"/>
      <c r="D236" s="213"/>
      <c r="E236" s="213"/>
      <c r="F236" s="213"/>
      <c r="G236" s="213"/>
      <c r="H236" s="213"/>
      <c r="I236" s="213"/>
      <c r="J236" s="213"/>
      <c r="K236" s="213"/>
      <c r="L236" s="213"/>
      <c r="M236" s="213"/>
      <c r="N236" s="213"/>
      <c r="O236" s="213"/>
      <c r="P236" s="213"/>
      <c r="Q236" s="213"/>
      <c r="R236" s="213"/>
      <c r="S236" s="213"/>
      <c r="T236" s="213"/>
      <c r="U236" s="213"/>
      <c r="V236" s="213"/>
      <c r="W236" s="213"/>
      <c r="X236" s="214"/>
      <c r="Y236" s="218"/>
      <c r="Z236" s="219"/>
      <c r="AA236" s="220"/>
    </row>
    <row r="237" spans="1:27" ht="12.75" customHeight="1" x14ac:dyDescent="0.15">
      <c r="B237" s="232"/>
      <c r="C237" s="215"/>
      <c r="D237" s="216"/>
      <c r="E237" s="216"/>
      <c r="F237" s="216"/>
      <c r="G237" s="216"/>
      <c r="H237" s="216"/>
      <c r="I237" s="216"/>
      <c r="J237" s="216"/>
      <c r="K237" s="216"/>
      <c r="L237" s="216"/>
      <c r="M237" s="216"/>
      <c r="N237" s="216"/>
      <c r="O237" s="216"/>
      <c r="P237" s="216"/>
      <c r="Q237" s="216"/>
      <c r="R237" s="216"/>
      <c r="S237" s="216"/>
      <c r="T237" s="216"/>
      <c r="U237" s="216"/>
      <c r="V237" s="216"/>
      <c r="W237" s="216"/>
      <c r="X237" s="217"/>
      <c r="Y237" s="221"/>
      <c r="Z237" s="222"/>
      <c r="AA237" s="223"/>
    </row>
    <row r="239" spans="1:27" ht="14.25" x14ac:dyDescent="0.15">
      <c r="A239" s="4" t="s">
        <v>133</v>
      </c>
    </row>
    <row r="240" spans="1:27" ht="12.75" customHeight="1" x14ac:dyDescent="0.15">
      <c r="B240" s="227" t="s">
        <v>66</v>
      </c>
      <c r="C240" s="229" t="s">
        <v>173</v>
      </c>
      <c r="D240" s="230"/>
      <c r="E240" s="230"/>
      <c r="F240" s="230"/>
      <c r="G240" s="230"/>
      <c r="H240" s="230"/>
      <c r="I240" s="230"/>
      <c r="J240" s="230"/>
      <c r="K240" s="230"/>
      <c r="L240" s="230"/>
      <c r="M240" s="230"/>
      <c r="N240" s="230"/>
      <c r="O240" s="230"/>
      <c r="P240" s="230"/>
      <c r="Q240" s="230"/>
      <c r="R240" s="230"/>
      <c r="S240" s="230"/>
      <c r="T240" s="230"/>
      <c r="U240" s="230"/>
      <c r="V240" s="230"/>
      <c r="W240" s="230"/>
      <c r="X240" s="231"/>
      <c r="Y240" s="263"/>
      <c r="Z240" s="263"/>
      <c r="AA240" s="263"/>
    </row>
    <row r="241" spans="2:27" ht="12.75" customHeight="1" x14ac:dyDescent="0.15">
      <c r="B241" s="228"/>
      <c r="C241" s="212"/>
      <c r="D241" s="213"/>
      <c r="E241" s="213"/>
      <c r="F241" s="213"/>
      <c r="G241" s="213"/>
      <c r="H241" s="213"/>
      <c r="I241" s="213"/>
      <c r="J241" s="213"/>
      <c r="K241" s="213"/>
      <c r="L241" s="213"/>
      <c r="M241" s="213"/>
      <c r="N241" s="213"/>
      <c r="O241" s="213"/>
      <c r="P241" s="213"/>
      <c r="Q241" s="213"/>
      <c r="R241" s="213"/>
      <c r="S241" s="213"/>
      <c r="T241" s="213"/>
      <c r="U241" s="213"/>
      <c r="V241" s="213"/>
      <c r="W241" s="213"/>
      <c r="X241" s="214"/>
      <c r="Y241" s="263"/>
      <c r="Z241" s="263"/>
      <c r="AA241" s="263"/>
    </row>
    <row r="242" spans="2:27" ht="12.75" customHeight="1" x14ac:dyDescent="0.15">
      <c r="B242" s="228"/>
      <c r="C242" s="212"/>
      <c r="D242" s="213"/>
      <c r="E242" s="213"/>
      <c r="F242" s="213"/>
      <c r="G242" s="213"/>
      <c r="H242" s="213"/>
      <c r="I242" s="213"/>
      <c r="J242" s="213"/>
      <c r="K242" s="213"/>
      <c r="L242" s="213"/>
      <c r="M242" s="213"/>
      <c r="N242" s="213"/>
      <c r="O242" s="213"/>
      <c r="P242" s="213"/>
      <c r="Q242" s="213"/>
      <c r="R242" s="213"/>
      <c r="S242" s="213"/>
      <c r="T242" s="213"/>
      <c r="U242" s="213"/>
      <c r="V242" s="213"/>
      <c r="W242" s="213"/>
      <c r="X242" s="214"/>
      <c r="Y242" s="263"/>
      <c r="Z242" s="263"/>
      <c r="AA242" s="263"/>
    </row>
    <row r="243" spans="2:27" ht="12.75" customHeight="1" x14ac:dyDescent="0.15">
      <c r="B243" s="232"/>
      <c r="C243" s="215"/>
      <c r="D243" s="216"/>
      <c r="E243" s="216"/>
      <c r="F243" s="216"/>
      <c r="G243" s="216"/>
      <c r="H243" s="216"/>
      <c r="I243" s="216"/>
      <c r="J243" s="216"/>
      <c r="K243" s="216"/>
      <c r="L243" s="216"/>
      <c r="M243" s="216"/>
      <c r="N243" s="216"/>
      <c r="O243" s="216"/>
      <c r="P243" s="216"/>
      <c r="Q243" s="216"/>
      <c r="R243" s="216"/>
      <c r="S243" s="216"/>
      <c r="T243" s="216"/>
      <c r="U243" s="216"/>
      <c r="V243" s="216"/>
      <c r="W243" s="216"/>
      <c r="X243" s="217"/>
      <c r="Y243" s="263"/>
      <c r="Z243" s="263"/>
      <c r="AA243" s="263"/>
    </row>
    <row r="244" spans="2:27" ht="12.75" customHeight="1" x14ac:dyDescent="0.15">
      <c r="B244" s="227" t="s">
        <v>67</v>
      </c>
      <c r="C244" s="229" t="s">
        <v>174</v>
      </c>
      <c r="D244" s="230"/>
      <c r="E244" s="230"/>
      <c r="F244" s="230"/>
      <c r="G244" s="230"/>
      <c r="H244" s="230"/>
      <c r="I244" s="230"/>
      <c r="J244" s="230"/>
      <c r="K244" s="230"/>
      <c r="L244" s="230"/>
      <c r="M244" s="230"/>
      <c r="N244" s="230"/>
      <c r="O244" s="230"/>
      <c r="P244" s="230"/>
      <c r="Q244" s="230"/>
      <c r="R244" s="230"/>
      <c r="S244" s="230"/>
      <c r="T244" s="230"/>
      <c r="U244" s="230"/>
      <c r="V244" s="230"/>
      <c r="W244" s="230"/>
      <c r="X244" s="231"/>
      <c r="Y244" s="263"/>
      <c r="Z244" s="263"/>
      <c r="AA244" s="263"/>
    </row>
    <row r="245" spans="2:27" ht="12.75" customHeight="1" x14ac:dyDescent="0.15">
      <c r="B245" s="228"/>
      <c r="C245" s="212"/>
      <c r="D245" s="213"/>
      <c r="E245" s="213"/>
      <c r="F245" s="213"/>
      <c r="G245" s="213"/>
      <c r="H245" s="213"/>
      <c r="I245" s="213"/>
      <c r="J245" s="213"/>
      <c r="K245" s="213"/>
      <c r="L245" s="213"/>
      <c r="M245" s="213"/>
      <c r="N245" s="213"/>
      <c r="O245" s="213"/>
      <c r="P245" s="213"/>
      <c r="Q245" s="213"/>
      <c r="R245" s="213"/>
      <c r="S245" s="213"/>
      <c r="T245" s="213"/>
      <c r="U245" s="213"/>
      <c r="V245" s="213"/>
      <c r="W245" s="213"/>
      <c r="X245" s="214"/>
      <c r="Y245" s="263"/>
      <c r="Z245" s="263"/>
      <c r="AA245" s="263"/>
    </row>
    <row r="246" spans="2:27" ht="12.75" customHeight="1" x14ac:dyDescent="0.15">
      <c r="B246" s="232"/>
      <c r="C246" s="215"/>
      <c r="D246" s="216"/>
      <c r="E246" s="216"/>
      <c r="F246" s="216"/>
      <c r="G246" s="216"/>
      <c r="H246" s="216"/>
      <c r="I246" s="216"/>
      <c r="J246" s="216"/>
      <c r="K246" s="216"/>
      <c r="L246" s="216"/>
      <c r="M246" s="216"/>
      <c r="N246" s="216"/>
      <c r="O246" s="216"/>
      <c r="P246" s="216"/>
      <c r="Q246" s="216"/>
      <c r="R246" s="216"/>
      <c r="S246" s="216"/>
      <c r="T246" s="216"/>
      <c r="U246" s="216"/>
      <c r="V246" s="216"/>
      <c r="W246" s="216"/>
      <c r="X246" s="217"/>
      <c r="Y246" s="263"/>
      <c r="Z246" s="263"/>
      <c r="AA246" s="263"/>
    </row>
    <row r="247" spans="2:27" ht="12.75" customHeight="1" x14ac:dyDescent="0.15">
      <c r="B247" s="227" t="s">
        <v>68</v>
      </c>
      <c r="C247" s="229" t="s">
        <v>175</v>
      </c>
      <c r="D247" s="230"/>
      <c r="E247" s="230"/>
      <c r="F247" s="230"/>
      <c r="G247" s="230"/>
      <c r="H247" s="230"/>
      <c r="I247" s="230"/>
      <c r="J247" s="230"/>
      <c r="K247" s="230"/>
      <c r="L247" s="230"/>
      <c r="M247" s="230"/>
      <c r="N247" s="230"/>
      <c r="O247" s="230"/>
      <c r="P247" s="230"/>
      <c r="Q247" s="230"/>
      <c r="R247" s="230"/>
      <c r="S247" s="230"/>
      <c r="T247" s="230"/>
      <c r="U247" s="230"/>
      <c r="V247" s="230"/>
      <c r="W247" s="230"/>
      <c r="X247" s="231"/>
      <c r="Y247" s="224"/>
      <c r="Z247" s="225"/>
      <c r="AA247" s="226"/>
    </row>
    <row r="248" spans="2:27" ht="12.75" customHeight="1" x14ac:dyDescent="0.15">
      <c r="B248" s="228"/>
      <c r="C248" s="212"/>
      <c r="D248" s="213"/>
      <c r="E248" s="213"/>
      <c r="F248" s="213"/>
      <c r="G248" s="213"/>
      <c r="H248" s="213"/>
      <c r="I248" s="213"/>
      <c r="J248" s="213"/>
      <c r="K248" s="213"/>
      <c r="L248" s="213"/>
      <c r="M248" s="213"/>
      <c r="N248" s="213"/>
      <c r="O248" s="213"/>
      <c r="P248" s="213"/>
      <c r="Q248" s="213"/>
      <c r="R248" s="213"/>
      <c r="S248" s="213"/>
      <c r="T248" s="213"/>
      <c r="U248" s="213"/>
      <c r="V248" s="213"/>
      <c r="W248" s="213"/>
      <c r="X248" s="214"/>
      <c r="Y248" s="218"/>
      <c r="Z248" s="219"/>
      <c r="AA248" s="220"/>
    </row>
    <row r="249" spans="2:27" ht="12.75" customHeight="1" x14ac:dyDescent="0.15">
      <c r="B249" s="232"/>
      <c r="C249" s="215"/>
      <c r="D249" s="216"/>
      <c r="E249" s="216"/>
      <c r="F249" s="216"/>
      <c r="G249" s="216"/>
      <c r="H249" s="216"/>
      <c r="I249" s="216"/>
      <c r="J249" s="216"/>
      <c r="K249" s="216"/>
      <c r="L249" s="216"/>
      <c r="M249" s="216"/>
      <c r="N249" s="216"/>
      <c r="O249" s="216"/>
      <c r="P249" s="216"/>
      <c r="Q249" s="216"/>
      <c r="R249" s="216"/>
      <c r="S249" s="216"/>
      <c r="T249" s="216"/>
      <c r="U249" s="216"/>
      <c r="V249" s="216"/>
      <c r="W249" s="216"/>
      <c r="X249" s="217"/>
      <c r="Y249" s="221"/>
      <c r="Z249" s="222"/>
      <c r="AA249" s="223"/>
    </row>
    <row r="250" spans="2:27" ht="12.75" customHeight="1" x14ac:dyDescent="0.15">
      <c r="B250" s="227" t="s">
        <v>81</v>
      </c>
      <c r="C250" s="229" t="s">
        <v>176</v>
      </c>
      <c r="D250" s="230"/>
      <c r="E250" s="230"/>
      <c r="F250" s="230"/>
      <c r="G250" s="230"/>
      <c r="H250" s="230"/>
      <c r="I250" s="230"/>
      <c r="J250" s="230"/>
      <c r="K250" s="230"/>
      <c r="L250" s="230"/>
      <c r="M250" s="230"/>
      <c r="N250" s="230"/>
      <c r="O250" s="230"/>
      <c r="P250" s="230"/>
      <c r="Q250" s="230"/>
      <c r="R250" s="230"/>
      <c r="S250" s="230"/>
      <c r="T250" s="230"/>
      <c r="U250" s="230"/>
      <c r="V250" s="230"/>
      <c r="W250" s="230"/>
      <c r="X250" s="231"/>
      <c r="Y250" s="224"/>
      <c r="Z250" s="225"/>
      <c r="AA250" s="226"/>
    </row>
    <row r="251" spans="2:27" ht="12.75" customHeight="1" x14ac:dyDescent="0.15">
      <c r="B251" s="228"/>
      <c r="C251" s="212"/>
      <c r="D251" s="213"/>
      <c r="E251" s="213"/>
      <c r="F251" s="213"/>
      <c r="G251" s="213"/>
      <c r="H251" s="213"/>
      <c r="I251" s="213"/>
      <c r="J251" s="213"/>
      <c r="K251" s="213"/>
      <c r="L251" s="213"/>
      <c r="M251" s="213"/>
      <c r="N251" s="213"/>
      <c r="O251" s="213"/>
      <c r="P251" s="213"/>
      <c r="Q251" s="213"/>
      <c r="R251" s="213"/>
      <c r="S251" s="213"/>
      <c r="T251" s="213"/>
      <c r="U251" s="213"/>
      <c r="V251" s="213"/>
      <c r="W251" s="213"/>
      <c r="X251" s="214"/>
      <c r="Y251" s="218"/>
      <c r="Z251" s="219"/>
      <c r="AA251" s="220"/>
    </row>
    <row r="252" spans="2:27" ht="12.75" customHeight="1" x14ac:dyDescent="0.15">
      <c r="B252" s="232"/>
      <c r="C252" s="215"/>
      <c r="D252" s="216"/>
      <c r="E252" s="216"/>
      <c r="F252" s="216"/>
      <c r="G252" s="216"/>
      <c r="H252" s="216"/>
      <c r="I252" s="216"/>
      <c r="J252" s="216"/>
      <c r="K252" s="216"/>
      <c r="L252" s="216"/>
      <c r="M252" s="216"/>
      <c r="N252" s="216"/>
      <c r="O252" s="216"/>
      <c r="P252" s="216"/>
      <c r="Q252" s="216"/>
      <c r="R252" s="216"/>
      <c r="S252" s="216"/>
      <c r="T252" s="216"/>
      <c r="U252" s="216"/>
      <c r="V252" s="216"/>
      <c r="W252" s="216"/>
      <c r="X252" s="217"/>
      <c r="Y252" s="221"/>
      <c r="Z252" s="222"/>
      <c r="AA252" s="223"/>
    </row>
    <row r="253" spans="2:27" ht="12.75" customHeight="1" x14ac:dyDescent="0.15">
      <c r="B253" s="227" t="s">
        <v>82</v>
      </c>
      <c r="C253" s="229" t="s">
        <v>177</v>
      </c>
      <c r="D253" s="230"/>
      <c r="E253" s="230"/>
      <c r="F253" s="230"/>
      <c r="G253" s="230"/>
      <c r="H253" s="230"/>
      <c r="I253" s="230"/>
      <c r="J253" s="230"/>
      <c r="K253" s="230"/>
      <c r="L253" s="230"/>
      <c r="M253" s="230"/>
      <c r="N253" s="230"/>
      <c r="O253" s="230"/>
      <c r="P253" s="230"/>
      <c r="Q253" s="230"/>
      <c r="R253" s="230"/>
      <c r="S253" s="230"/>
      <c r="T253" s="230"/>
      <c r="U253" s="230"/>
      <c r="V253" s="230"/>
      <c r="W253" s="230"/>
      <c r="X253" s="231"/>
      <c r="Y253" s="224"/>
      <c r="Z253" s="225"/>
      <c r="AA253" s="226"/>
    </row>
    <row r="254" spans="2:27" ht="12.75" customHeight="1" x14ac:dyDescent="0.15">
      <c r="B254" s="228"/>
      <c r="C254" s="212"/>
      <c r="D254" s="213"/>
      <c r="E254" s="213"/>
      <c r="F254" s="213"/>
      <c r="G254" s="213"/>
      <c r="H254" s="213"/>
      <c r="I254" s="213"/>
      <c r="J254" s="213"/>
      <c r="K254" s="213"/>
      <c r="L254" s="213"/>
      <c r="M254" s="213"/>
      <c r="N254" s="213"/>
      <c r="O254" s="213"/>
      <c r="P254" s="213"/>
      <c r="Q254" s="213"/>
      <c r="R254" s="213"/>
      <c r="S254" s="213"/>
      <c r="T254" s="213"/>
      <c r="U254" s="213"/>
      <c r="V254" s="213"/>
      <c r="W254" s="213"/>
      <c r="X254" s="214"/>
      <c r="Y254" s="218"/>
      <c r="Z254" s="219"/>
      <c r="AA254" s="220"/>
    </row>
    <row r="255" spans="2:27" ht="12.75" customHeight="1" x14ac:dyDescent="0.15">
      <c r="B255" s="232"/>
      <c r="C255" s="215"/>
      <c r="D255" s="216"/>
      <c r="E255" s="216"/>
      <c r="F255" s="216"/>
      <c r="G255" s="216"/>
      <c r="H255" s="216"/>
      <c r="I255" s="216"/>
      <c r="J255" s="216"/>
      <c r="K255" s="216"/>
      <c r="L255" s="216"/>
      <c r="M255" s="216"/>
      <c r="N255" s="216"/>
      <c r="O255" s="216"/>
      <c r="P255" s="216"/>
      <c r="Q255" s="216"/>
      <c r="R255" s="216"/>
      <c r="S255" s="216"/>
      <c r="T255" s="216"/>
      <c r="U255" s="216"/>
      <c r="V255" s="216"/>
      <c r="W255" s="216"/>
      <c r="X255" s="217"/>
      <c r="Y255" s="221"/>
      <c r="Z255" s="222"/>
      <c r="AA255" s="223"/>
    </row>
    <row r="256" spans="2:27" ht="12.75" customHeight="1" x14ac:dyDescent="0.15">
      <c r="B256" s="227" t="s">
        <v>83</v>
      </c>
      <c r="C256" s="229" t="s">
        <v>134</v>
      </c>
      <c r="D256" s="230"/>
      <c r="E256" s="230"/>
      <c r="F256" s="230"/>
      <c r="G256" s="230"/>
      <c r="H256" s="230"/>
      <c r="I256" s="230"/>
      <c r="J256" s="230"/>
      <c r="K256" s="230"/>
      <c r="L256" s="230"/>
      <c r="M256" s="230"/>
      <c r="N256" s="230"/>
      <c r="O256" s="230"/>
      <c r="P256" s="230"/>
      <c r="Q256" s="230"/>
      <c r="R256" s="230"/>
      <c r="S256" s="230"/>
      <c r="T256" s="230"/>
      <c r="U256" s="230"/>
      <c r="V256" s="230"/>
      <c r="W256" s="230"/>
      <c r="X256" s="231"/>
      <c r="Y256" s="224"/>
      <c r="Z256" s="225"/>
      <c r="AA256" s="226"/>
    </row>
    <row r="257" spans="2:27" ht="12.75" customHeight="1" x14ac:dyDescent="0.15">
      <c r="B257" s="228"/>
      <c r="C257" s="212"/>
      <c r="D257" s="213"/>
      <c r="E257" s="213"/>
      <c r="F257" s="213"/>
      <c r="G257" s="213"/>
      <c r="H257" s="213"/>
      <c r="I257" s="213"/>
      <c r="J257" s="213"/>
      <c r="K257" s="213"/>
      <c r="L257" s="213"/>
      <c r="M257" s="213"/>
      <c r="N257" s="213"/>
      <c r="O257" s="213"/>
      <c r="P257" s="213"/>
      <c r="Q257" s="213"/>
      <c r="R257" s="213"/>
      <c r="S257" s="213"/>
      <c r="T257" s="213"/>
      <c r="U257" s="213"/>
      <c r="V257" s="213"/>
      <c r="W257" s="213"/>
      <c r="X257" s="214"/>
      <c r="Y257" s="218"/>
      <c r="Z257" s="219"/>
      <c r="AA257" s="220"/>
    </row>
    <row r="258" spans="2:27" ht="12.75" customHeight="1" x14ac:dyDescent="0.15">
      <c r="B258" s="232"/>
      <c r="C258" s="215"/>
      <c r="D258" s="216"/>
      <c r="E258" s="216"/>
      <c r="F258" s="216"/>
      <c r="G258" s="216"/>
      <c r="H258" s="216"/>
      <c r="I258" s="216"/>
      <c r="J258" s="216"/>
      <c r="K258" s="216"/>
      <c r="L258" s="216"/>
      <c r="M258" s="216"/>
      <c r="N258" s="216"/>
      <c r="O258" s="216"/>
      <c r="P258" s="216"/>
      <c r="Q258" s="216"/>
      <c r="R258" s="216"/>
      <c r="S258" s="216"/>
      <c r="T258" s="216"/>
      <c r="U258" s="216"/>
      <c r="V258" s="216"/>
      <c r="W258" s="216"/>
      <c r="X258" s="217"/>
      <c r="Y258" s="221"/>
      <c r="Z258" s="222"/>
      <c r="AA258" s="223"/>
    </row>
    <row r="259" spans="2:27" s="7" customFormat="1" ht="12.75" customHeight="1" x14ac:dyDescent="0.15">
      <c r="B259" s="339" t="s">
        <v>137</v>
      </c>
      <c r="C259" s="229" t="s">
        <v>178</v>
      </c>
      <c r="D259" s="230"/>
      <c r="E259" s="230"/>
      <c r="F259" s="230"/>
      <c r="G259" s="230"/>
      <c r="H259" s="230"/>
      <c r="I259" s="230"/>
      <c r="J259" s="230"/>
      <c r="K259" s="230"/>
      <c r="L259" s="230"/>
      <c r="M259" s="230"/>
      <c r="N259" s="230"/>
      <c r="O259" s="230"/>
      <c r="P259" s="230"/>
      <c r="Q259" s="230"/>
      <c r="R259" s="230"/>
      <c r="S259" s="230"/>
      <c r="T259" s="230"/>
      <c r="U259" s="230"/>
      <c r="V259" s="230"/>
      <c r="W259" s="230"/>
      <c r="X259" s="231"/>
      <c r="Y259" s="263"/>
      <c r="Z259" s="263"/>
      <c r="AA259" s="263"/>
    </row>
    <row r="260" spans="2:27" s="7" customFormat="1" ht="12.75" customHeight="1" x14ac:dyDescent="0.15">
      <c r="B260" s="340"/>
      <c r="C260" s="212"/>
      <c r="D260" s="213"/>
      <c r="E260" s="213"/>
      <c r="F260" s="213"/>
      <c r="G260" s="213"/>
      <c r="H260" s="213"/>
      <c r="I260" s="213"/>
      <c r="J260" s="213"/>
      <c r="K260" s="213"/>
      <c r="L260" s="213"/>
      <c r="M260" s="213"/>
      <c r="N260" s="213"/>
      <c r="O260" s="213"/>
      <c r="P260" s="213"/>
      <c r="Q260" s="213"/>
      <c r="R260" s="213"/>
      <c r="S260" s="213"/>
      <c r="T260" s="213"/>
      <c r="U260" s="213"/>
      <c r="V260" s="213"/>
      <c r="W260" s="213"/>
      <c r="X260" s="214"/>
      <c r="Y260" s="263"/>
      <c r="Z260" s="263"/>
      <c r="AA260" s="263"/>
    </row>
    <row r="261" spans="2:27" s="7" customFormat="1" ht="12.75" customHeight="1" x14ac:dyDescent="0.15">
      <c r="B261" s="340"/>
      <c r="C261" s="212"/>
      <c r="D261" s="213"/>
      <c r="E261" s="213"/>
      <c r="F261" s="213"/>
      <c r="G261" s="213"/>
      <c r="H261" s="213"/>
      <c r="I261" s="213"/>
      <c r="J261" s="213"/>
      <c r="K261" s="213"/>
      <c r="L261" s="213"/>
      <c r="M261" s="213"/>
      <c r="N261" s="213"/>
      <c r="O261" s="213"/>
      <c r="P261" s="213"/>
      <c r="Q261" s="213"/>
      <c r="R261" s="213"/>
      <c r="S261" s="213"/>
      <c r="T261" s="213"/>
      <c r="U261" s="213"/>
      <c r="V261" s="213"/>
      <c r="W261" s="213"/>
      <c r="X261" s="214"/>
      <c r="Y261" s="263"/>
      <c r="Z261" s="263"/>
      <c r="AA261" s="263"/>
    </row>
    <row r="262" spans="2:27" s="7" customFormat="1" ht="12.75" customHeight="1" x14ac:dyDescent="0.15">
      <c r="B262" s="341"/>
      <c r="C262" s="215"/>
      <c r="D262" s="216"/>
      <c r="E262" s="216"/>
      <c r="F262" s="216"/>
      <c r="G262" s="216"/>
      <c r="H262" s="216"/>
      <c r="I262" s="216"/>
      <c r="J262" s="216"/>
      <c r="K262" s="216"/>
      <c r="L262" s="216"/>
      <c r="M262" s="216"/>
      <c r="N262" s="216"/>
      <c r="O262" s="216"/>
      <c r="P262" s="216"/>
      <c r="Q262" s="216"/>
      <c r="R262" s="216"/>
      <c r="S262" s="216"/>
      <c r="T262" s="216"/>
      <c r="U262" s="216"/>
      <c r="V262" s="216"/>
      <c r="W262" s="216"/>
      <c r="X262" s="217"/>
      <c r="Y262" s="263"/>
      <c r="Z262" s="263"/>
      <c r="AA262" s="263"/>
    </row>
    <row r="263" spans="2:27" s="7" customFormat="1" ht="12.75" customHeight="1" x14ac:dyDescent="0.15">
      <c r="B263" s="339" t="s">
        <v>159</v>
      </c>
      <c r="C263" s="229" t="s">
        <v>163</v>
      </c>
      <c r="D263" s="230"/>
      <c r="E263" s="230"/>
      <c r="F263" s="230"/>
      <c r="G263" s="230"/>
      <c r="H263" s="230"/>
      <c r="I263" s="230"/>
      <c r="J263" s="230"/>
      <c r="K263" s="230"/>
      <c r="L263" s="230"/>
      <c r="M263" s="230"/>
      <c r="N263" s="230"/>
      <c r="O263" s="230"/>
      <c r="P263" s="230"/>
      <c r="Q263" s="230"/>
      <c r="R263" s="230"/>
      <c r="S263" s="230"/>
      <c r="T263" s="230"/>
      <c r="U263" s="230"/>
      <c r="V263" s="230"/>
      <c r="W263" s="230"/>
      <c r="X263" s="231"/>
      <c r="Y263" s="263"/>
      <c r="Z263" s="263"/>
      <c r="AA263" s="263"/>
    </row>
    <row r="264" spans="2:27" s="7" customFormat="1" ht="12.75" customHeight="1" x14ac:dyDescent="0.15">
      <c r="B264" s="340"/>
      <c r="C264" s="212"/>
      <c r="D264" s="213"/>
      <c r="E264" s="213"/>
      <c r="F264" s="213"/>
      <c r="G264" s="213"/>
      <c r="H264" s="213"/>
      <c r="I264" s="213"/>
      <c r="J264" s="213"/>
      <c r="K264" s="213"/>
      <c r="L264" s="213"/>
      <c r="M264" s="213"/>
      <c r="N264" s="213"/>
      <c r="O264" s="213"/>
      <c r="P264" s="213"/>
      <c r="Q264" s="213"/>
      <c r="R264" s="213"/>
      <c r="S264" s="213"/>
      <c r="T264" s="213"/>
      <c r="U264" s="213"/>
      <c r="V264" s="213"/>
      <c r="W264" s="213"/>
      <c r="X264" s="214"/>
      <c r="Y264" s="263"/>
      <c r="Z264" s="263"/>
      <c r="AA264" s="263"/>
    </row>
    <row r="265" spans="2:27" s="7" customFormat="1" ht="12.75" customHeight="1" x14ac:dyDescent="0.15">
      <c r="B265" s="340"/>
      <c r="C265" s="212"/>
      <c r="D265" s="213"/>
      <c r="E265" s="213"/>
      <c r="F265" s="213"/>
      <c r="G265" s="213"/>
      <c r="H265" s="213"/>
      <c r="I265" s="213"/>
      <c r="J265" s="213"/>
      <c r="K265" s="213"/>
      <c r="L265" s="213"/>
      <c r="M265" s="213"/>
      <c r="N265" s="213"/>
      <c r="O265" s="213"/>
      <c r="P265" s="213"/>
      <c r="Q265" s="213"/>
      <c r="R265" s="213"/>
      <c r="S265" s="213"/>
      <c r="T265" s="213"/>
      <c r="U265" s="213"/>
      <c r="V265" s="213"/>
      <c r="W265" s="213"/>
      <c r="X265" s="214"/>
      <c r="Y265" s="263"/>
      <c r="Z265" s="263"/>
      <c r="AA265" s="263"/>
    </row>
    <row r="266" spans="2:27" s="7" customFormat="1" ht="9.75" customHeight="1" x14ac:dyDescent="0.15">
      <c r="B266" s="341"/>
      <c r="C266" s="215"/>
      <c r="D266" s="216"/>
      <c r="E266" s="216"/>
      <c r="F266" s="216"/>
      <c r="G266" s="216"/>
      <c r="H266" s="216"/>
      <c r="I266" s="216"/>
      <c r="J266" s="216"/>
      <c r="K266" s="216"/>
      <c r="L266" s="216"/>
      <c r="M266" s="216"/>
      <c r="N266" s="216"/>
      <c r="O266" s="216"/>
      <c r="P266" s="216"/>
      <c r="Q266" s="216"/>
      <c r="R266" s="216"/>
      <c r="S266" s="216"/>
      <c r="T266" s="216"/>
      <c r="U266" s="216"/>
      <c r="V266" s="216"/>
      <c r="W266" s="216"/>
      <c r="X266" s="217"/>
      <c r="Y266" s="263"/>
      <c r="Z266" s="263"/>
      <c r="AA266" s="263"/>
    </row>
    <row r="267" spans="2:27" s="7" customFormat="1" ht="12.75" customHeight="1" x14ac:dyDescent="0.15">
      <c r="B267" s="339" t="s">
        <v>160</v>
      </c>
      <c r="C267" s="229" t="s">
        <v>332</v>
      </c>
      <c r="D267" s="230"/>
      <c r="E267" s="230"/>
      <c r="F267" s="230"/>
      <c r="G267" s="230"/>
      <c r="H267" s="230"/>
      <c r="I267" s="230"/>
      <c r="J267" s="230"/>
      <c r="K267" s="230"/>
      <c r="L267" s="230"/>
      <c r="M267" s="230"/>
      <c r="N267" s="230"/>
      <c r="O267" s="230"/>
      <c r="P267" s="230"/>
      <c r="Q267" s="230"/>
      <c r="R267" s="230"/>
      <c r="S267" s="230"/>
      <c r="T267" s="230"/>
      <c r="U267" s="230"/>
      <c r="V267" s="230"/>
      <c r="W267" s="230"/>
      <c r="X267" s="231"/>
      <c r="Y267" s="224"/>
      <c r="Z267" s="225"/>
      <c r="AA267" s="226"/>
    </row>
    <row r="268" spans="2:27" s="7" customFormat="1" ht="12.75" customHeight="1" x14ac:dyDescent="0.15">
      <c r="B268" s="340"/>
      <c r="C268" s="212"/>
      <c r="D268" s="213"/>
      <c r="E268" s="213"/>
      <c r="F268" s="213"/>
      <c r="G268" s="213"/>
      <c r="H268" s="213"/>
      <c r="I268" s="213"/>
      <c r="J268" s="213"/>
      <c r="K268" s="213"/>
      <c r="L268" s="213"/>
      <c r="M268" s="213"/>
      <c r="N268" s="213"/>
      <c r="O268" s="213"/>
      <c r="P268" s="213"/>
      <c r="Q268" s="213"/>
      <c r="R268" s="213"/>
      <c r="S268" s="213"/>
      <c r="T268" s="213"/>
      <c r="U268" s="213"/>
      <c r="V268" s="213"/>
      <c r="W268" s="213"/>
      <c r="X268" s="214"/>
      <c r="Y268" s="218"/>
      <c r="Z268" s="219"/>
      <c r="AA268" s="220"/>
    </row>
    <row r="269" spans="2:27" s="7" customFormat="1" ht="12.75" customHeight="1" x14ac:dyDescent="0.15">
      <c r="B269" s="340"/>
      <c r="C269" s="212"/>
      <c r="D269" s="213"/>
      <c r="E269" s="213"/>
      <c r="F269" s="213"/>
      <c r="G269" s="213"/>
      <c r="H269" s="213"/>
      <c r="I269" s="213"/>
      <c r="J269" s="213"/>
      <c r="K269" s="213"/>
      <c r="L269" s="213"/>
      <c r="M269" s="213"/>
      <c r="N269" s="213"/>
      <c r="O269" s="213"/>
      <c r="P269" s="213"/>
      <c r="Q269" s="213"/>
      <c r="R269" s="213"/>
      <c r="S269" s="213"/>
      <c r="T269" s="213"/>
      <c r="U269" s="213"/>
      <c r="V269" s="213"/>
      <c r="W269" s="213"/>
      <c r="X269" s="214"/>
      <c r="Y269" s="218"/>
      <c r="Z269" s="219"/>
      <c r="AA269" s="220"/>
    </row>
    <row r="270" spans="2:27" s="7" customFormat="1" ht="12.75" customHeight="1" x14ac:dyDescent="0.15">
      <c r="B270" s="340"/>
      <c r="C270" s="212"/>
      <c r="D270" s="213"/>
      <c r="E270" s="213"/>
      <c r="F270" s="213"/>
      <c r="G270" s="213"/>
      <c r="H270" s="213"/>
      <c r="I270" s="213"/>
      <c r="J270" s="213"/>
      <c r="K270" s="213"/>
      <c r="L270" s="213"/>
      <c r="M270" s="213"/>
      <c r="N270" s="213"/>
      <c r="O270" s="213"/>
      <c r="P270" s="213"/>
      <c r="Q270" s="213"/>
      <c r="R270" s="213"/>
      <c r="S270" s="213"/>
      <c r="T270" s="213"/>
      <c r="U270" s="213"/>
      <c r="V270" s="213"/>
      <c r="W270" s="213"/>
      <c r="X270" s="214"/>
      <c r="Y270" s="218"/>
      <c r="Z270" s="219"/>
      <c r="AA270" s="220"/>
    </row>
    <row r="271" spans="2:27" s="7" customFormat="1" ht="12.75" customHeight="1" x14ac:dyDescent="0.15">
      <c r="B271" s="340"/>
      <c r="C271" s="212"/>
      <c r="D271" s="213"/>
      <c r="E271" s="213"/>
      <c r="F271" s="213"/>
      <c r="G271" s="213"/>
      <c r="H271" s="213"/>
      <c r="I271" s="213"/>
      <c r="J271" s="213"/>
      <c r="K271" s="213"/>
      <c r="L271" s="213"/>
      <c r="M271" s="213"/>
      <c r="N271" s="213"/>
      <c r="O271" s="213"/>
      <c r="P271" s="213"/>
      <c r="Q271" s="213"/>
      <c r="R271" s="213"/>
      <c r="S271" s="213"/>
      <c r="T271" s="213"/>
      <c r="U271" s="213"/>
      <c r="V271" s="213"/>
      <c r="W271" s="213"/>
      <c r="X271" s="214"/>
      <c r="Y271" s="218"/>
      <c r="Z271" s="219"/>
      <c r="AA271" s="220"/>
    </row>
    <row r="272" spans="2:27" s="7" customFormat="1" ht="12.75" customHeight="1" x14ac:dyDescent="0.15">
      <c r="B272" s="340"/>
      <c r="C272" s="212"/>
      <c r="D272" s="213"/>
      <c r="E272" s="213"/>
      <c r="F272" s="213"/>
      <c r="G272" s="213"/>
      <c r="H272" s="213"/>
      <c r="I272" s="213"/>
      <c r="J272" s="213"/>
      <c r="K272" s="213"/>
      <c r="L272" s="213"/>
      <c r="M272" s="213"/>
      <c r="N272" s="213"/>
      <c r="O272" s="213"/>
      <c r="P272" s="213"/>
      <c r="Q272" s="213"/>
      <c r="R272" s="213"/>
      <c r="S272" s="213"/>
      <c r="T272" s="213"/>
      <c r="U272" s="213"/>
      <c r="V272" s="213"/>
      <c r="W272" s="213"/>
      <c r="X272" s="214"/>
      <c r="Y272" s="218"/>
      <c r="Z272" s="219"/>
      <c r="AA272" s="220"/>
    </row>
    <row r="273" spans="1:27" s="7" customFormat="1" ht="12.75" customHeight="1" x14ac:dyDescent="0.15">
      <c r="B273" s="341"/>
      <c r="C273" s="215"/>
      <c r="D273" s="216"/>
      <c r="E273" s="216"/>
      <c r="F273" s="216"/>
      <c r="G273" s="216"/>
      <c r="H273" s="216"/>
      <c r="I273" s="216"/>
      <c r="J273" s="216"/>
      <c r="K273" s="216"/>
      <c r="L273" s="216"/>
      <c r="M273" s="216"/>
      <c r="N273" s="216"/>
      <c r="O273" s="216"/>
      <c r="P273" s="216"/>
      <c r="Q273" s="216"/>
      <c r="R273" s="216"/>
      <c r="S273" s="216"/>
      <c r="T273" s="216"/>
      <c r="U273" s="216"/>
      <c r="V273" s="216"/>
      <c r="W273" s="216"/>
      <c r="X273" s="217"/>
      <c r="Y273" s="221"/>
      <c r="Z273" s="222"/>
      <c r="AA273" s="223"/>
    </row>
    <row r="274" spans="1:27" s="7" customFormat="1" ht="12.75" customHeight="1" x14ac:dyDescent="0.15">
      <c r="B274" s="336" t="s">
        <v>220</v>
      </c>
      <c r="C274" s="229" t="s">
        <v>333</v>
      </c>
      <c r="D274" s="230"/>
      <c r="E274" s="230"/>
      <c r="F274" s="230"/>
      <c r="G274" s="230"/>
      <c r="H274" s="230"/>
      <c r="I274" s="230"/>
      <c r="J274" s="230"/>
      <c r="K274" s="230"/>
      <c r="L274" s="230"/>
      <c r="M274" s="230"/>
      <c r="N274" s="230"/>
      <c r="O274" s="230"/>
      <c r="P274" s="230"/>
      <c r="Q274" s="230"/>
      <c r="R274" s="230"/>
      <c r="S274" s="230"/>
      <c r="T274" s="230"/>
      <c r="U274" s="230"/>
      <c r="V274" s="230"/>
      <c r="W274" s="230"/>
      <c r="X274" s="231"/>
      <c r="Y274" s="224"/>
      <c r="Z274" s="225"/>
      <c r="AA274" s="226"/>
    </row>
    <row r="275" spans="1:27" s="7" customFormat="1" ht="12.75" customHeight="1" x14ac:dyDescent="0.15">
      <c r="B275" s="337"/>
      <c r="C275" s="212"/>
      <c r="D275" s="213"/>
      <c r="E275" s="213"/>
      <c r="F275" s="213"/>
      <c r="G275" s="213"/>
      <c r="H275" s="213"/>
      <c r="I275" s="213"/>
      <c r="J275" s="213"/>
      <c r="K275" s="213"/>
      <c r="L275" s="213"/>
      <c r="M275" s="213"/>
      <c r="N275" s="213"/>
      <c r="O275" s="213"/>
      <c r="P275" s="213"/>
      <c r="Q275" s="213"/>
      <c r="R275" s="213"/>
      <c r="S275" s="213"/>
      <c r="T275" s="213"/>
      <c r="U275" s="213"/>
      <c r="V275" s="213"/>
      <c r="W275" s="213"/>
      <c r="X275" s="214"/>
      <c r="Y275" s="218"/>
      <c r="Z275" s="219"/>
      <c r="AA275" s="220"/>
    </row>
    <row r="276" spans="1:27" s="7" customFormat="1" ht="12.75" customHeight="1" x14ac:dyDescent="0.15">
      <c r="B276" s="338"/>
      <c r="C276" s="215"/>
      <c r="D276" s="216"/>
      <c r="E276" s="216"/>
      <c r="F276" s="216"/>
      <c r="G276" s="216"/>
      <c r="H276" s="216"/>
      <c r="I276" s="216"/>
      <c r="J276" s="216"/>
      <c r="K276" s="216"/>
      <c r="L276" s="216"/>
      <c r="M276" s="216"/>
      <c r="N276" s="216"/>
      <c r="O276" s="216"/>
      <c r="P276" s="216"/>
      <c r="Q276" s="216"/>
      <c r="R276" s="216"/>
      <c r="S276" s="216"/>
      <c r="T276" s="216"/>
      <c r="U276" s="216"/>
      <c r="V276" s="216"/>
      <c r="W276" s="216"/>
      <c r="X276" s="217"/>
      <c r="Y276" s="221"/>
      <c r="Z276" s="222"/>
      <c r="AA276" s="223"/>
    </row>
    <row r="278" spans="1:27" ht="14.25" x14ac:dyDescent="0.15">
      <c r="A278" s="4" t="s">
        <v>135</v>
      </c>
    </row>
    <row r="279" spans="1:27" ht="12.75" customHeight="1" x14ac:dyDescent="0.15">
      <c r="B279" s="227" t="s">
        <v>69</v>
      </c>
      <c r="C279" s="229" t="s">
        <v>344</v>
      </c>
      <c r="D279" s="230"/>
      <c r="E279" s="230"/>
      <c r="F279" s="230"/>
      <c r="G279" s="230"/>
      <c r="H279" s="230"/>
      <c r="I279" s="230"/>
      <c r="J279" s="230"/>
      <c r="K279" s="230"/>
      <c r="L279" s="230"/>
      <c r="M279" s="230"/>
      <c r="N279" s="230"/>
      <c r="O279" s="230"/>
      <c r="P279" s="230"/>
      <c r="Q279" s="230"/>
      <c r="R279" s="230"/>
      <c r="S279" s="230"/>
      <c r="T279" s="230"/>
      <c r="U279" s="230"/>
      <c r="V279" s="230"/>
      <c r="W279" s="230"/>
      <c r="X279" s="231"/>
      <c r="Y279" s="224"/>
      <c r="Z279" s="225"/>
      <c r="AA279" s="226"/>
    </row>
    <row r="280" spans="1:27" ht="12.75" customHeight="1" x14ac:dyDescent="0.15">
      <c r="B280" s="228"/>
      <c r="C280" s="212"/>
      <c r="D280" s="213"/>
      <c r="E280" s="213"/>
      <c r="F280" s="213"/>
      <c r="G280" s="213"/>
      <c r="H280" s="213"/>
      <c r="I280" s="213"/>
      <c r="J280" s="213"/>
      <c r="K280" s="213"/>
      <c r="L280" s="213"/>
      <c r="M280" s="213"/>
      <c r="N280" s="213"/>
      <c r="O280" s="213"/>
      <c r="P280" s="213"/>
      <c r="Q280" s="213"/>
      <c r="R280" s="213"/>
      <c r="S280" s="213"/>
      <c r="T280" s="213"/>
      <c r="U280" s="213"/>
      <c r="V280" s="213"/>
      <c r="W280" s="213"/>
      <c r="X280" s="214"/>
      <c r="Y280" s="218"/>
      <c r="Z280" s="219"/>
      <c r="AA280" s="220"/>
    </row>
    <row r="281" spans="1:27" ht="12.75" customHeight="1" x14ac:dyDescent="0.15">
      <c r="B281" s="232"/>
      <c r="C281" s="215"/>
      <c r="D281" s="216"/>
      <c r="E281" s="216"/>
      <c r="F281" s="216"/>
      <c r="G281" s="216"/>
      <c r="H281" s="216"/>
      <c r="I281" s="216"/>
      <c r="J281" s="216"/>
      <c r="K281" s="216"/>
      <c r="L281" s="216"/>
      <c r="M281" s="216"/>
      <c r="N281" s="216"/>
      <c r="O281" s="216"/>
      <c r="P281" s="216"/>
      <c r="Q281" s="216"/>
      <c r="R281" s="216"/>
      <c r="S281" s="216"/>
      <c r="T281" s="216"/>
      <c r="U281" s="216"/>
      <c r="V281" s="216"/>
      <c r="W281" s="216"/>
      <c r="X281" s="217"/>
      <c r="Y281" s="221"/>
      <c r="Z281" s="222"/>
      <c r="AA281" s="223"/>
    </row>
    <row r="283" spans="1:27" ht="14.25" x14ac:dyDescent="0.15">
      <c r="A283" s="4" t="s">
        <v>0</v>
      </c>
    </row>
    <row r="284" spans="1:27" ht="12.75" customHeight="1" x14ac:dyDescent="0.15">
      <c r="B284" s="227" t="s">
        <v>69</v>
      </c>
      <c r="C284" s="229" t="s">
        <v>170</v>
      </c>
      <c r="D284" s="230"/>
      <c r="E284" s="230"/>
      <c r="F284" s="230"/>
      <c r="G284" s="230"/>
      <c r="H284" s="230"/>
      <c r="I284" s="230"/>
      <c r="J284" s="230"/>
      <c r="K284" s="230"/>
      <c r="L284" s="230"/>
      <c r="M284" s="230"/>
      <c r="N284" s="230"/>
      <c r="O284" s="230"/>
      <c r="P284" s="230"/>
      <c r="Q284" s="230"/>
      <c r="R284" s="230"/>
      <c r="S284" s="230"/>
      <c r="T284" s="230"/>
      <c r="U284" s="230"/>
      <c r="V284" s="230"/>
      <c r="W284" s="230"/>
      <c r="X284" s="231"/>
      <c r="Y284" s="224"/>
      <c r="Z284" s="225"/>
      <c r="AA284" s="226"/>
    </row>
    <row r="285" spans="1:27" ht="12.75" customHeight="1" x14ac:dyDescent="0.15">
      <c r="B285" s="228"/>
      <c r="C285" s="212"/>
      <c r="D285" s="213"/>
      <c r="E285" s="213"/>
      <c r="F285" s="213"/>
      <c r="G285" s="213"/>
      <c r="H285" s="213"/>
      <c r="I285" s="213"/>
      <c r="J285" s="213"/>
      <c r="K285" s="213"/>
      <c r="L285" s="213"/>
      <c r="M285" s="213"/>
      <c r="N285" s="213"/>
      <c r="O285" s="213"/>
      <c r="P285" s="213"/>
      <c r="Q285" s="213"/>
      <c r="R285" s="213"/>
      <c r="S285" s="213"/>
      <c r="T285" s="213"/>
      <c r="U285" s="213"/>
      <c r="V285" s="213"/>
      <c r="W285" s="213"/>
      <c r="X285" s="214"/>
      <c r="Y285" s="218"/>
      <c r="Z285" s="219"/>
      <c r="AA285" s="220"/>
    </row>
    <row r="286" spans="1:27" ht="12.75" customHeight="1" x14ac:dyDescent="0.15">
      <c r="B286" s="228"/>
      <c r="C286" s="212"/>
      <c r="D286" s="213"/>
      <c r="E286" s="213"/>
      <c r="F286" s="213"/>
      <c r="G286" s="213"/>
      <c r="H286" s="213"/>
      <c r="I286" s="213"/>
      <c r="J286" s="213"/>
      <c r="K286" s="213"/>
      <c r="L286" s="213"/>
      <c r="M286" s="213"/>
      <c r="N286" s="213"/>
      <c r="O286" s="213"/>
      <c r="P286" s="213"/>
      <c r="Q286" s="213"/>
      <c r="R286" s="213"/>
      <c r="S286" s="213"/>
      <c r="T286" s="213"/>
      <c r="U286" s="213"/>
      <c r="V286" s="213"/>
      <c r="W286" s="213"/>
      <c r="X286" s="214"/>
      <c r="Y286" s="218"/>
      <c r="Z286" s="219"/>
      <c r="AA286" s="220"/>
    </row>
    <row r="287" spans="1:27" ht="12.75" customHeight="1" x14ac:dyDescent="0.15">
      <c r="B287" s="228"/>
      <c r="C287" s="212"/>
      <c r="D287" s="213"/>
      <c r="E287" s="213"/>
      <c r="F287" s="213"/>
      <c r="G287" s="213"/>
      <c r="H287" s="213"/>
      <c r="I287" s="213"/>
      <c r="J287" s="213"/>
      <c r="K287" s="213"/>
      <c r="L287" s="213"/>
      <c r="M287" s="213"/>
      <c r="N287" s="213"/>
      <c r="O287" s="213"/>
      <c r="P287" s="213"/>
      <c r="Q287" s="213"/>
      <c r="R287" s="213"/>
      <c r="S287" s="213"/>
      <c r="T287" s="213"/>
      <c r="U287" s="213"/>
      <c r="V287" s="213"/>
      <c r="W287" s="213"/>
      <c r="X287" s="214"/>
      <c r="Y287" s="218"/>
      <c r="Z287" s="219"/>
      <c r="AA287" s="220"/>
    </row>
    <row r="288" spans="1:27" ht="12.75" customHeight="1" x14ac:dyDescent="0.15">
      <c r="B288" s="228"/>
      <c r="C288" s="212"/>
      <c r="D288" s="213"/>
      <c r="E288" s="213"/>
      <c r="F288" s="213"/>
      <c r="G288" s="213"/>
      <c r="H288" s="213"/>
      <c r="I288" s="213"/>
      <c r="J288" s="213"/>
      <c r="K288" s="213"/>
      <c r="L288" s="213"/>
      <c r="M288" s="213"/>
      <c r="N288" s="213"/>
      <c r="O288" s="213"/>
      <c r="P288" s="213"/>
      <c r="Q288" s="213"/>
      <c r="R288" s="213"/>
      <c r="S288" s="213"/>
      <c r="T288" s="213"/>
      <c r="U288" s="213"/>
      <c r="V288" s="213"/>
      <c r="W288" s="213"/>
      <c r="X288" s="214"/>
      <c r="Y288" s="218"/>
      <c r="Z288" s="219"/>
      <c r="AA288" s="220"/>
    </row>
    <row r="289" spans="1:27" ht="12.75" customHeight="1" x14ac:dyDescent="0.15">
      <c r="B289" s="232"/>
      <c r="C289" s="215"/>
      <c r="D289" s="216"/>
      <c r="E289" s="216"/>
      <c r="F289" s="216"/>
      <c r="G289" s="216"/>
      <c r="H289" s="216"/>
      <c r="I289" s="216"/>
      <c r="J289" s="216"/>
      <c r="K289" s="216"/>
      <c r="L289" s="216"/>
      <c r="M289" s="216"/>
      <c r="N289" s="216"/>
      <c r="O289" s="216"/>
      <c r="P289" s="216"/>
      <c r="Q289" s="216"/>
      <c r="R289" s="216"/>
      <c r="S289" s="216"/>
      <c r="T289" s="216"/>
      <c r="U289" s="216"/>
      <c r="V289" s="216"/>
      <c r="W289" s="216"/>
      <c r="X289" s="217"/>
      <c r="Y289" s="221"/>
      <c r="Z289" s="222"/>
      <c r="AA289" s="223"/>
    </row>
    <row r="291" spans="1:27" ht="14.25" x14ac:dyDescent="0.15">
      <c r="A291" s="4" t="s">
        <v>1</v>
      </c>
    </row>
    <row r="292" spans="1:27" ht="12.75" customHeight="1" x14ac:dyDescent="0.15">
      <c r="B292" s="227" t="s">
        <v>69</v>
      </c>
      <c r="C292" s="229" t="s">
        <v>89</v>
      </c>
      <c r="D292" s="230"/>
      <c r="E292" s="230"/>
      <c r="F292" s="230"/>
      <c r="G292" s="230"/>
      <c r="H292" s="230"/>
      <c r="I292" s="230"/>
      <c r="J292" s="230"/>
      <c r="K292" s="230"/>
      <c r="L292" s="230"/>
      <c r="M292" s="230"/>
      <c r="N292" s="230"/>
      <c r="O292" s="230"/>
      <c r="P292" s="230"/>
      <c r="Q292" s="230"/>
      <c r="R292" s="230"/>
      <c r="S292" s="230"/>
      <c r="T292" s="230"/>
      <c r="U292" s="230"/>
      <c r="V292" s="230"/>
      <c r="W292" s="230"/>
      <c r="X292" s="231"/>
      <c r="Y292" s="263"/>
      <c r="Z292" s="263"/>
      <c r="AA292" s="263"/>
    </row>
    <row r="293" spans="1:27" ht="12.75" customHeight="1" x14ac:dyDescent="0.15">
      <c r="B293" s="228"/>
      <c r="C293" s="212"/>
      <c r="D293" s="213"/>
      <c r="E293" s="213"/>
      <c r="F293" s="213"/>
      <c r="G293" s="213"/>
      <c r="H293" s="213"/>
      <c r="I293" s="213"/>
      <c r="J293" s="213"/>
      <c r="K293" s="213"/>
      <c r="L293" s="213"/>
      <c r="M293" s="213"/>
      <c r="N293" s="213"/>
      <c r="O293" s="213"/>
      <c r="P293" s="213"/>
      <c r="Q293" s="213"/>
      <c r="R293" s="213"/>
      <c r="S293" s="213"/>
      <c r="T293" s="213"/>
      <c r="U293" s="213"/>
      <c r="V293" s="213"/>
      <c r="W293" s="213"/>
      <c r="X293" s="214"/>
      <c r="Y293" s="263"/>
      <c r="Z293" s="263"/>
      <c r="AA293" s="263"/>
    </row>
    <row r="294" spans="1:27" ht="12.75" customHeight="1" x14ac:dyDescent="0.15">
      <c r="B294" s="228"/>
      <c r="C294" s="212"/>
      <c r="D294" s="213"/>
      <c r="E294" s="213"/>
      <c r="F294" s="213"/>
      <c r="G294" s="213"/>
      <c r="H294" s="213"/>
      <c r="I294" s="213"/>
      <c r="J294" s="213"/>
      <c r="K294" s="213"/>
      <c r="L294" s="213"/>
      <c r="M294" s="213"/>
      <c r="N294" s="213"/>
      <c r="O294" s="213"/>
      <c r="P294" s="213"/>
      <c r="Q294" s="213"/>
      <c r="R294" s="213"/>
      <c r="S294" s="213"/>
      <c r="T294" s="213"/>
      <c r="U294" s="213"/>
      <c r="V294" s="213"/>
      <c r="W294" s="213"/>
      <c r="X294" s="214"/>
      <c r="Y294" s="263"/>
      <c r="Z294" s="263"/>
      <c r="AA294" s="263"/>
    </row>
    <row r="295" spans="1:27" ht="12.75" customHeight="1" x14ac:dyDescent="0.15">
      <c r="B295" s="232"/>
      <c r="C295" s="215"/>
      <c r="D295" s="216"/>
      <c r="E295" s="216"/>
      <c r="F295" s="216"/>
      <c r="G295" s="216"/>
      <c r="H295" s="216"/>
      <c r="I295" s="216"/>
      <c r="J295" s="216"/>
      <c r="K295" s="216"/>
      <c r="L295" s="216"/>
      <c r="M295" s="216"/>
      <c r="N295" s="216"/>
      <c r="O295" s="216"/>
      <c r="P295" s="216"/>
      <c r="Q295" s="216"/>
      <c r="R295" s="216"/>
      <c r="S295" s="216"/>
      <c r="T295" s="216"/>
      <c r="U295" s="216"/>
      <c r="V295" s="216"/>
      <c r="W295" s="216"/>
      <c r="X295" s="217"/>
      <c r="Y295" s="263"/>
      <c r="Z295" s="263"/>
      <c r="AA295" s="263"/>
    </row>
    <row r="297" spans="1:27" ht="14.25" x14ac:dyDescent="0.15">
      <c r="A297" s="4" t="s">
        <v>2</v>
      </c>
    </row>
    <row r="298" spans="1:27" ht="12.75" customHeight="1" x14ac:dyDescent="0.15">
      <c r="B298" s="227" t="s">
        <v>66</v>
      </c>
      <c r="C298" s="229" t="s">
        <v>90</v>
      </c>
      <c r="D298" s="230"/>
      <c r="E298" s="230"/>
      <c r="F298" s="230"/>
      <c r="G298" s="230"/>
      <c r="H298" s="230"/>
      <c r="I298" s="230"/>
      <c r="J298" s="230"/>
      <c r="K298" s="230"/>
      <c r="L298" s="230"/>
      <c r="M298" s="230"/>
      <c r="N298" s="230"/>
      <c r="O298" s="230"/>
      <c r="P298" s="230"/>
      <c r="Q298" s="230"/>
      <c r="R298" s="230"/>
      <c r="S298" s="230"/>
      <c r="T298" s="230"/>
      <c r="U298" s="230"/>
      <c r="V298" s="230"/>
      <c r="W298" s="230"/>
      <c r="X298" s="231"/>
      <c r="Y298" s="224"/>
      <c r="Z298" s="225"/>
      <c r="AA298" s="226"/>
    </row>
    <row r="299" spans="1:27" ht="12.75" customHeight="1" x14ac:dyDescent="0.15">
      <c r="B299" s="228"/>
      <c r="C299" s="212"/>
      <c r="D299" s="213"/>
      <c r="E299" s="213"/>
      <c r="F299" s="213"/>
      <c r="G299" s="213"/>
      <c r="H299" s="213"/>
      <c r="I299" s="213"/>
      <c r="J299" s="213"/>
      <c r="K299" s="213"/>
      <c r="L299" s="213"/>
      <c r="M299" s="213"/>
      <c r="N299" s="213"/>
      <c r="O299" s="213"/>
      <c r="P299" s="213"/>
      <c r="Q299" s="213"/>
      <c r="R299" s="213"/>
      <c r="S299" s="213"/>
      <c r="T299" s="213"/>
      <c r="U299" s="213"/>
      <c r="V299" s="213"/>
      <c r="W299" s="213"/>
      <c r="X299" s="214"/>
      <c r="Y299" s="218"/>
      <c r="Z299" s="219"/>
      <c r="AA299" s="220"/>
    </row>
    <row r="300" spans="1:27" ht="12.75" customHeight="1" x14ac:dyDescent="0.15">
      <c r="B300" s="232"/>
      <c r="C300" s="215"/>
      <c r="D300" s="216"/>
      <c r="E300" s="216"/>
      <c r="F300" s="216"/>
      <c r="G300" s="216"/>
      <c r="H300" s="216"/>
      <c r="I300" s="216"/>
      <c r="J300" s="216"/>
      <c r="K300" s="216"/>
      <c r="L300" s="216"/>
      <c r="M300" s="216"/>
      <c r="N300" s="216"/>
      <c r="O300" s="216"/>
      <c r="P300" s="216"/>
      <c r="Q300" s="216"/>
      <c r="R300" s="216"/>
      <c r="S300" s="216"/>
      <c r="T300" s="216"/>
      <c r="U300" s="216"/>
      <c r="V300" s="216"/>
      <c r="W300" s="216"/>
      <c r="X300" s="217"/>
      <c r="Y300" s="221"/>
      <c r="Z300" s="222"/>
      <c r="AA300" s="223"/>
    </row>
    <row r="301" spans="1:27" ht="12.75" customHeight="1" x14ac:dyDescent="0.15">
      <c r="B301" s="227" t="s">
        <v>67</v>
      </c>
      <c r="C301" s="229" t="s">
        <v>3</v>
      </c>
      <c r="D301" s="230"/>
      <c r="E301" s="230"/>
      <c r="F301" s="230"/>
      <c r="G301" s="230"/>
      <c r="H301" s="230"/>
      <c r="I301" s="230"/>
      <c r="J301" s="230"/>
      <c r="K301" s="230"/>
      <c r="L301" s="230"/>
      <c r="M301" s="230"/>
      <c r="N301" s="230"/>
      <c r="O301" s="230"/>
      <c r="P301" s="230"/>
      <c r="Q301" s="230"/>
      <c r="R301" s="230"/>
      <c r="S301" s="230"/>
      <c r="T301" s="230"/>
      <c r="U301" s="230"/>
      <c r="V301" s="230"/>
      <c r="W301" s="230"/>
      <c r="X301" s="231"/>
      <c r="Y301" s="224"/>
      <c r="Z301" s="225"/>
      <c r="AA301" s="226"/>
    </row>
    <row r="302" spans="1:27" ht="12.75" customHeight="1" x14ac:dyDescent="0.15">
      <c r="B302" s="228"/>
      <c r="C302" s="212"/>
      <c r="D302" s="213"/>
      <c r="E302" s="213"/>
      <c r="F302" s="213"/>
      <c r="G302" s="213"/>
      <c r="H302" s="213"/>
      <c r="I302" s="213"/>
      <c r="J302" s="213"/>
      <c r="K302" s="213"/>
      <c r="L302" s="213"/>
      <c r="M302" s="213"/>
      <c r="N302" s="213"/>
      <c r="O302" s="213"/>
      <c r="P302" s="213"/>
      <c r="Q302" s="213"/>
      <c r="R302" s="213"/>
      <c r="S302" s="213"/>
      <c r="T302" s="213"/>
      <c r="U302" s="213"/>
      <c r="V302" s="213"/>
      <c r="W302" s="213"/>
      <c r="X302" s="214"/>
      <c r="Y302" s="218"/>
      <c r="Z302" s="219"/>
      <c r="AA302" s="220"/>
    </row>
    <row r="303" spans="1:27" ht="12.75" customHeight="1" x14ac:dyDescent="0.15">
      <c r="B303" s="232"/>
      <c r="C303" s="215"/>
      <c r="D303" s="216"/>
      <c r="E303" s="216"/>
      <c r="F303" s="216"/>
      <c r="G303" s="216"/>
      <c r="H303" s="216"/>
      <c r="I303" s="216"/>
      <c r="J303" s="216"/>
      <c r="K303" s="216"/>
      <c r="L303" s="216"/>
      <c r="M303" s="216"/>
      <c r="N303" s="216"/>
      <c r="O303" s="216"/>
      <c r="P303" s="216"/>
      <c r="Q303" s="216"/>
      <c r="R303" s="216"/>
      <c r="S303" s="216"/>
      <c r="T303" s="216"/>
      <c r="U303" s="216"/>
      <c r="V303" s="216"/>
      <c r="W303" s="216"/>
      <c r="X303" s="217"/>
      <c r="Y303" s="221"/>
      <c r="Z303" s="222"/>
      <c r="AA303" s="223"/>
    </row>
    <row r="304" spans="1:27" ht="12.75" customHeight="1" x14ac:dyDescent="0.15">
      <c r="B304" s="339" t="s">
        <v>148</v>
      </c>
      <c r="C304" s="342" t="s">
        <v>152</v>
      </c>
      <c r="D304" s="343"/>
      <c r="E304" s="343"/>
      <c r="F304" s="343"/>
      <c r="G304" s="343"/>
      <c r="H304" s="343"/>
      <c r="I304" s="343"/>
      <c r="J304" s="343"/>
      <c r="K304" s="343"/>
      <c r="L304" s="343"/>
      <c r="M304" s="343"/>
      <c r="N304" s="343"/>
      <c r="O304" s="343"/>
      <c r="P304" s="343"/>
      <c r="Q304" s="343"/>
      <c r="R304" s="343"/>
      <c r="S304" s="343"/>
      <c r="T304" s="343"/>
      <c r="U304" s="343"/>
      <c r="V304" s="343"/>
      <c r="W304" s="343"/>
      <c r="X304" s="344"/>
      <c r="Y304" s="224"/>
      <c r="Z304" s="225"/>
      <c r="AA304" s="226"/>
    </row>
    <row r="305" spans="1:27" ht="12.75" customHeight="1" x14ac:dyDescent="0.15">
      <c r="B305" s="341"/>
      <c r="C305" s="345"/>
      <c r="D305" s="346"/>
      <c r="E305" s="346"/>
      <c r="F305" s="346"/>
      <c r="G305" s="346"/>
      <c r="H305" s="346"/>
      <c r="I305" s="346"/>
      <c r="J305" s="346"/>
      <c r="K305" s="346"/>
      <c r="L305" s="346"/>
      <c r="M305" s="346"/>
      <c r="N305" s="346"/>
      <c r="O305" s="346"/>
      <c r="P305" s="346"/>
      <c r="Q305" s="346"/>
      <c r="R305" s="346"/>
      <c r="S305" s="346"/>
      <c r="T305" s="346"/>
      <c r="U305" s="346"/>
      <c r="V305" s="346"/>
      <c r="W305" s="346"/>
      <c r="X305" s="347"/>
      <c r="Y305" s="221"/>
      <c r="Z305" s="222"/>
      <c r="AA305" s="223"/>
    </row>
    <row r="306" spans="1:27" ht="12.75" customHeight="1" x14ac:dyDescent="0.15">
      <c r="B306" s="339" t="s">
        <v>149</v>
      </c>
      <c r="C306" s="342" t="s">
        <v>153</v>
      </c>
      <c r="D306" s="343"/>
      <c r="E306" s="343"/>
      <c r="F306" s="343"/>
      <c r="G306" s="343"/>
      <c r="H306" s="343"/>
      <c r="I306" s="343"/>
      <c r="J306" s="343"/>
      <c r="K306" s="343"/>
      <c r="L306" s="343"/>
      <c r="M306" s="343"/>
      <c r="N306" s="343"/>
      <c r="O306" s="343"/>
      <c r="P306" s="343"/>
      <c r="Q306" s="343"/>
      <c r="R306" s="343"/>
      <c r="S306" s="343"/>
      <c r="T306" s="343"/>
      <c r="U306" s="343"/>
      <c r="V306" s="343"/>
      <c r="W306" s="343"/>
      <c r="X306" s="344"/>
      <c r="Y306" s="224"/>
      <c r="Z306" s="225"/>
      <c r="AA306" s="226"/>
    </row>
    <row r="307" spans="1:27" ht="12.75" customHeight="1" x14ac:dyDescent="0.15">
      <c r="B307" s="341"/>
      <c r="C307" s="345"/>
      <c r="D307" s="346"/>
      <c r="E307" s="346"/>
      <c r="F307" s="346"/>
      <c r="G307" s="346"/>
      <c r="H307" s="346"/>
      <c r="I307" s="346"/>
      <c r="J307" s="346"/>
      <c r="K307" s="346"/>
      <c r="L307" s="346"/>
      <c r="M307" s="346"/>
      <c r="N307" s="346"/>
      <c r="O307" s="346"/>
      <c r="P307" s="346"/>
      <c r="Q307" s="346"/>
      <c r="R307" s="346"/>
      <c r="S307" s="346"/>
      <c r="T307" s="346"/>
      <c r="U307" s="346"/>
      <c r="V307" s="346"/>
      <c r="W307" s="346"/>
      <c r="X307" s="347"/>
      <c r="Y307" s="221"/>
      <c r="Z307" s="222"/>
      <c r="AA307" s="223"/>
    </row>
    <row r="308" spans="1:27" ht="12.75" customHeight="1" x14ac:dyDescent="0.15">
      <c r="B308" s="339" t="s">
        <v>150</v>
      </c>
      <c r="C308" s="342" t="s">
        <v>154</v>
      </c>
      <c r="D308" s="343"/>
      <c r="E308" s="343"/>
      <c r="F308" s="343"/>
      <c r="G308" s="343"/>
      <c r="H308" s="343"/>
      <c r="I308" s="343"/>
      <c r="J308" s="343"/>
      <c r="K308" s="343"/>
      <c r="L308" s="343"/>
      <c r="M308" s="343"/>
      <c r="N308" s="343"/>
      <c r="O308" s="343"/>
      <c r="P308" s="343"/>
      <c r="Q308" s="343"/>
      <c r="R308" s="343"/>
      <c r="S308" s="343"/>
      <c r="T308" s="343"/>
      <c r="U308" s="343"/>
      <c r="V308" s="343"/>
      <c r="W308" s="343"/>
      <c r="X308" s="344"/>
      <c r="Y308" s="224"/>
      <c r="Z308" s="225"/>
      <c r="AA308" s="226"/>
    </row>
    <row r="309" spans="1:27" ht="12.75" customHeight="1" x14ac:dyDescent="0.15">
      <c r="B309" s="341"/>
      <c r="C309" s="345"/>
      <c r="D309" s="346"/>
      <c r="E309" s="346"/>
      <c r="F309" s="346"/>
      <c r="G309" s="346"/>
      <c r="H309" s="346"/>
      <c r="I309" s="346"/>
      <c r="J309" s="346"/>
      <c r="K309" s="346"/>
      <c r="L309" s="346"/>
      <c r="M309" s="346"/>
      <c r="N309" s="346"/>
      <c r="O309" s="346"/>
      <c r="P309" s="346"/>
      <c r="Q309" s="346"/>
      <c r="R309" s="346"/>
      <c r="S309" s="346"/>
      <c r="T309" s="346"/>
      <c r="U309" s="346"/>
      <c r="V309" s="346"/>
      <c r="W309" s="346"/>
      <c r="X309" s="347"/>
      <c r="Y309" s="221"/>
      <c r="Z309" s="222"/>
      <c r="AA309" s="223"/>
    </row>
    <row r="310" spans="1:27" ht="12.75" customHeight="1" x14ac:dyDescent="0.15">
      <c r="B310" s="339" t="s">
        <v>151</v>
      </c>
      <c r="C310" s="342" t="s">
        <v>155</v>
      </c>
      <c r="D310" s="343"/>
      <c r="E310" s="343"/>
      <c r="F310" s="343"/>
      <c r="G310" s="343"/>
      <c r="H310" s="343"/>
      <c r="I310" s="343"/>
      <c r="J310" s="343"/>
      <c r="K310" s="343"/>
      <c r="L310" s="343"/>
      <c r="M310" s="343"/>
      <c r="N310" s="343"/>
      <c r="O310" s="343"/>
      <c r="P310" s="343"/>
      <c r="Q310" s="343"/>
      <c r="R310" s="343"/>
      <c r="S310" s="343"/>
      <c r="T310" s="343"/>
      <c r="U310" s="343"/>
      <c r="V310" s="343"/>
      <c r="W310" s="343"/>
      <c r="X310" s="344"/>
      <c r="Y310" s="224"/>
      <c r="Z310" s="225"/>
      <c r="AA310" s="226"/>
    </row>
    <row r="311" spans="1:27" ht="12.75" customHeight="1" x14ac:dyDescent="0.15">
      <c r="B311" s="341"/>
      <c r="C311" s="345"/>
      <c r="D311" s="346"/>
      <c r="E311" s="346"/>
      <c r="F311" s="346"/>
      <c r="G311" s="346"/>
      <c r="H311" s="346"/>
      <c r="I311" s="346"/>
      <c r="J311" s="346"/>
      <c r="K311" s="346"/>
      <c r="L311" s="346"/>
      <c r="M311" s="346"/>
      <c r="N311" s="346"/>
      <c r="O311" s="346"/>
      <c r="P311" s="346"/>
      <c r="Q311" s="346"/>
      <c r="R311" s="346"/>
      <c r="S311" s="346"/>
      <c r="T311" s="346"/>
      <c r="U311" s="346"/>
      <c r="V311" s="346"/>
      <c r="W311" s="346"/>
      <c r="X311" s="347"/>
      <c r="Y311" s="221"/>
      <c r="Z311" s="222"/>
      <c r="AA311" s="223"/>
    </row>
    <row r="313" spans="1:27" ht="14.25" x14ac:dyDescent="0.15">
      <c r="A313" s="4" t="s">
        <v>4</v>
      </c>
    </row>
    <row r="314" spans="1:27" ht="12.75" customHeight="1" x14ac:dyDescent="0.15">
      <c r="B314" s="227" t="s">
        <v>69</v>
      </c>
      <c r="C314" s="229" t="s">
        <v>345</v>
      </c>
      <c r="D314" s="230"/>
      <c r="E314" s="230"/>
      <c r="F314" s="230"/>
      <c r="G314" s="230"/>
      <c r="H314" s="230"/>
      <c r="I314" s="230"/>
      <c r="J314" s="230"/>
      <c r="K314" s="230"/>
      <c r="L314" s="230"/>
      <c r="M314" s="230"/>
      <c r="N314" s="230"/>
      <c r="O314" s="230"/>
      <c r="P314" s="230"/>
      <c r="Q314" s="230"/>
      <c r="R314" s="230"/>
      <c r="S314" s="230"/>
      <c r="T314" s="230"/>
      <c r="U314" s="230"/>
      <c r="V314" s="230"/>
      <c r="W314" s="230"/>
      <c r="X314" s="231"/>
      <c r="Y314" s="224"/>
      <c r="Z314" s="225"/>
      <c r="AA314" s="226"/>
    </row>
    <row r="315" spans="1:27" ht="12.75" customHeight="1" x14ac:dyDescent="0.15">
      <c r="B315" s="228"/>
      <c r="C315" s="212"/>
      <c r="D315" s="213"/>
      <c r="E315" s="213"/>
      <c r="F315" s="213"/>
      <c r="G315" s="213"/>
      <c r="H315" s="213"/>
      <c r="I315" s="213"/>
      <c r="J315" s="213"/>
      <c r="K315" s="213"/>
      <c r="L315" s="213"/>
      <c r="M315" s="213"/>
      <c r="N315" s="213"/>
      <c r="O315" s="213"/>
      <c r="P315" s="213"/>
      <c r="Q315" s="213"/>
      <c r="R315" s="213"/>
      <c r="S315" s="213"/>
      <c r="T315" s="213"/>
      <c r="U315" s="213"/>
      <c r="V315" s="213"/>
      <c r="W315" s="213"/>
      <c r="X315" s="214"/>
      <c r="Y315" s="218"/>
      <c r="Z315" s="219"/>
      <c r="AA315" s="220"/>
    </row>
    <row r="316" spans="1:27" ht="12.75" customHeight="1" x14ac:dyDescent="0.15">
      <c r="B316" s="228"/>
      <c r="C316" s="212"/>
      <c r="D316" s="213"/>
      <c r="E316" s="213"/>
      <c r="F316" s="213"/>
      <c r="G316" s="213"/>
      <c r="H316" s="213"/>
      <c r="I316" s="213"/>
      <c r="J316" s="213"/>
      <c r="K316" s="213"/>
      <c r="L316" s="213"/>
      <c r="M316" s="213"/>
      <c r="N316" s="213"/>
      <c r="O316" s="213"/>
      <c r="P316" s="213"/>
      <c r="Q316" s="213"/>
      <c r="R316" s="213"/>
      <c r="S316" s="213"/>
      <c r="T316" s="213"/>
      <c r="U316" s="213"/>
      <c r="V316" s="213"/>
      <c r="W316" s="213"/>
      <c r="X316" s="214"/>
      <c r="Y316" s="218"/>
      <c r="Z316" s="219"/>
      <c r="AA316" s="220"/>
    </row>
    <row r="317" spans="1:27" ht="12.75" customHeight="1" x14ac:dyDescent="0.15">
      <c r="B317" s="228"/>
      <c r="C317" s="212"/>
      <c r="D317" s="213"/>
      <c r="E317" s="213"/>
      <c r="F317" s="213"/>
      <c r="G317" s="213"/>
      <c r="H317" s="213"/>
      <c r="I317" s="213"/>
      <c r="J317" s="213"/>
      <c r="K317" s="213"/>
      <c r="L317" s="213"/>
      <c r="M317" s="213"/>
      <c r="N317" s="213"/>
      <c r="O317" s="213"/>
      <c r="P317" s="213"/>
      <c r="Q317" s="213"/>
      <c r="R317" s="213"/>
      <c r="S317" s="213"/>
      <c r="T317" s="213"/>
      <c r="U317" s="213"/>
      <c r="V317" s="213"/>
      <c r="W317" s="213"/>
      <c r="X317" s="214"/>
      <c r="Y317" s="218"/>
      <c r="Z317" s="219"/>
      <c r="AA317" s="220"/>
    </row>
    <row r="318" spans="1:27" ht="12.75" customHeight="1" x14ac:dyDescent="0.15">
      <c r="B318" s="228"/>
      <c r="C318" s="212"/>
      <c r="D318" s="213"/>
      <c r="E318" s="213"/>
      <c r="F318" s="213"/>
      <c r="G318" s="213"/>
      <c r="H318" s="213"/>
      <c r="I318" s="213"/>
      <c r="J318" s="213"/>
      <c r="K318" s="213"/>
      <c r="L318" s="213"/>
      <c r="M318" s="213"/>
      <c r="N318" s="213"/>
      <c r="O318" s="213"/>
      <c r="P318" s="213"/>
      <c r="Q318" s="213"/>
      <c r="R318" s="213"/>
      <c r="S318" s="213"/>
      <c r="T318" s="213"/>
      <c r="U318" s="213"/>
      <c r="V318" s="213"/>
      <c r="W318" s="213"/>
      <c r="X318" s="214"/>
      <c r="Y318" s="218"/>
      <c r="Z318" s="219"/>
      <c r="AA318" s="220"/>
    </row>
    <row r="319" spans="1:27" ht="12.75" customHeight="1" x14ac:dyDescent="0.15">
      <c r="B319" s="228"/>
      <c r="C319" s="212"/>
      <c r="D319" s="213"/>
      <c r="E319" s="213"/>
      <c r="F319" s="213"/>
      <c r="G319" s="213"/>
      <c r="H319" s="213"/>
      <c r="I319" s="213"/>
      <c r="J319" s="213"/>
      <c r="K319" s="213"/>
      <c r="L319" s="213"/>
      <c r="M319" s="213"/>
      <c r="N319" s="213"/>
      <c r="O319" s="213"/>
      <c r="P319" s="213"/>
      <c r="Q319" s="213"/>
      <c r="R319" s="213"/>
      <c r="S319" s="213"/>
      <c r="T319" s="213"/>
      <c r="U319" s="213"/>
      <c r="V319" s="213"/>
      <c r="W319" s="213"/>
      <c r="X319" s="214"/>
      <c r="Y319" s="218"/>
      <c r="Z319" s="219"/>
      <c r="AA319" s="220"/>
    </row>
    <row r="320" spans="1:27" ht="12.75" customHeight="1" x14ac:dyDescent="0.15">
      <c r="B320" s="228"/>
      <c r="C320" s="212"/>
      <c r="D320" s="213"/>
      <c r="E320" s="213"/>
      <c r="F320" s="213"/>
      <c r="G320" s="213"/>
      <c r="H320" s="213"/>
      <c r="I320" s="213"/>
      <c r="J320" s="213"/>
      <c r="K320" s="213"/>
      <c r="L320" s="213"/>
      <c r="M320" s="213"/>
      <c r="N320" s="213"/>
      <c r="O320" s="213"/>
      <c r="P320" s="213"/>
      <c r="Q320" s="213"/>
      <c r="R320" s="213"/>
      <c r="S320" s="213"/>
      <c r="T320" s="213"/>
      <c r="U320" s="213"/>
      <c r="V320" s="213"/>
      <c r="W320" s="213"/>
      <c r="X320" s="214"/>
      <c r="Y320" s="218"/>
      <c r="Z320" s="219"/>
      <c r="AA320" s="220"/>
    </row>
    <row r="321" spans="1:27" ht="12.75" customHeight="1" x14ac:dyDescent="0.15">
      <c r="B321" s="228"/>
      <c r="C321" s="212"/>
      <c r="D321" s="213"/>
      <c r="E321" s="213"/>
      <c r="F321" s="213"/>
      <c r="G321" s="213"/>
      <c r="H321" s="213"/>
      <c r="I321" s="213"/>
      <c r="J321" s="213"/>
      <c r="K321" s="213"/>
      <c r="L321" s="213"/>
      <c r="M321" s="213"/>
      <c r="N321" s="213"/>
      <c r="O321" s="213"/>
      <c r="P321" s="213"/>
      <c r="Q321" s="213"/>
      <c r="R321" s="213"/>
      <c r="S321" s="213"/>
      <c r="T321" s="213"/>
      <c r="U321" s="213"/>
      <c r="V321" s="213"/>
      <c r="W321" s="213"/>
      <c r="X321" s="214"/>
      <c r="Y321" s="218"/>
      <c r="Z321" s="219"/>
      <c r="AA321" s="220"/>
    </row>
    <row r="322" spans="1:27" ht="12.75" customHeight="1" x14ac:dyDescent="0.15">
      <c r="B322" s="228"/>
      <c r="C322" s="212"/>
      <c r="D322" s="213"/>
      <c r="E322" s="213"/>
      <c r="F322" s="213"/>
      <c r="G322" s="213"/>
      <c r="H322" s="213"/>
      <c r="I322" s="213"/>
      <c r="J322" s="213"/>
      <c r="K322" s="213"/>
      <c r="L322" s="213"/>
      <c r="M322" s="213"/>
      <c r="N322" s="213"/>
      <c r="O322" s="213"/>
      <c r="P322" s="213"/>
      <c r="Q322" s="213"/>
      <c r="R322" s="213"/>
      <c r="S322" s="213"/>
      <c r="T322" s="213"/>
      <c r="U322" s="213"/>
      <c r="V322" s="213"/>
      <c r="W322" s="213"/>
      <c r="X322" s="214"/>
      <c r="Y322" s="218"/>
      <c r="Z322" s="219"/>
      <c r="AA322" s="220"/>
    </row>
    <row r="323" spans="1:27" ht="12.75" customHeight="1" x14ac:dyDescent="0.15">
      <c r="B323" s="228"/>
      <c r="C323" s="212"/>
      <c r="D323" s="213"/>
      <c r="E323" s="213"/>
      <c r="F323" s="213"/>
      <c r="G323" s="213"/>
      <c r="H323" s="213"/>
      <c r="I323" s="213"/>
      <c r="J323" s="213"/>
      <c r="K323" s="213"/>
      <c r="L323" s="213"/>
      <c r="M323" s="213"/>
      <c r="N323" s="213"/>
      <c r="O323" s="213"/>
      <c r="P323" s="213"/>
      <c r="Q323" s="213"/>
      <c r="R323" s="213"/>
      <c r="S323" s="213"/>
      <c r="T323" s="213"/>
      <c r="U323" s="213"/>
      <c r="V323" s="213"/>
      <c r="W323" s="213"/>
      <c r="X323" s="214"/>
      <c r="Y323" s="218"/>
      <c r="Z323" s="219"/>
      <c r="AA323" s="220"/>
    </row>
    <row r="324" spans="1:27" ht="12.75" customHeight="1" x14ac:dyDescent="0.15">
      <c r="B324" s="232"/>
      <c r="C324" s="215"/>
      <c r="D324" s="216"/>
      <c r="E324" s="216"/>
      <c r="F324" s="216"/>
      <c r="G324" s="216"/>
      <c r="H324" s="216"/>
      <c r="I324" s="216"/>
      <c r="J324" s="216"/>
      <c r="K324" s="216"/>
      <c r="L324" s="216"/>
      <c r="M324" s="216"/>
      <c r="N324" s="216"/>
      <c r="O324" s="216"/>
      <c r="P324" s="216"/>
      <c r="Q324" s="216"/>
      <c r="R324" s="216"/>
      <c r="S324" s="216"/>
      <c r="T324" s="216"/>
      <c r="U324" s="216"/>
      <c r="V324" s="216"/>
      <c r="W324" s="216"/>
      <c r="X324" s="217"/>
      <c r="Y324" s="221"/>
      <c r="Z324" s="222"/>
      <c r="AA324" s="223"/>
    </row>
    <row r="326" spans="1:27" ht="14.25" x14ac:dyDescent="0.15">
      <c r="A326" s="4" t="s">
        <v>5</v>
      </c>
    </row>
    <row r="327" spans="1:27" ht="12.75" customHeight="1" x14ac:dyDescent="0.15">
      <c r="B327" s="227" t="s">
        <v>66</v>
      </c>
      <c r="C327" s="229" t="s">
        <v>91</v>
      </c>
      <c r="D327" s="230"/>
      <c r="E327" s="230"/>
      <c r="F327" s="230"/>
      <c r="G327" s="230"/>
      <c r="H327" s="230"/>
      <c r="I327" s="230"/>
      <c r="J327" s="230"/>
      <c r="K327" s="230"/>
      <c r="L327" s="230"/>
      <c r="M327" s="230"/>
      <c r="N327" s="230"/>
      <c r="O327" s="230"/>
      <c r="P327" s="230"/>
      <c r="Q327" s="230"/>
      <c r="R327" s="230"/>
      <c r="S327" s="230"/>
      <c r="T327" s="230"/>
      <c r="U327" s="230"/>
      <c r="V327" s="230"/>
      <c r="W327" s="230"/>
      <c r="X327" s="231"/>
      <c r="Y327" s="224"/>
      <c r="Z327" s="225"/>
      <c r="AA327" s="226"/>
    </row>
    <row r="328" spans="1:27" ht="12.75" customHeight="1" x14ac:dyDescent="0.15">
      <c r="B328" s="228"/>
      <c r="C328" s="212"/>
      <c r="D328" s="213"/>
      <c r="E328" s="213"/>
      <c r="F328" s="213"/>
      <c r="G328" s="213"/>
      <c r="H328" s="213"/>
      <c r="I328" s="213"/>
      <c r="J328" s="213"/>
      <c r="K328" s="213"/>
      <c r="L328" s="213"/>
      <c r="M328" s="213"/>
      <c r="N328" s="213"/>
      <c r="O328" s="213"/>
      <c r="P328" s="213"/>
      <c r="Q328" s="213"/>
      <c r="R328" s="213"/>
      <c r="S328" s="213"/>
      <c r="T328" s="213"/>
      <c r="U328" s="213"/>
      <c r="V328" s="213"/>
      <c r="W328" s="213"/>
      <c r="X328" s="214"/>
      <c r="Y328" s="218"/>
      <c r="Z328" s="219"/>
      <c r="AA328" s="220"/>
    </row>
    <row r="329" spans="1:27" ht="12.75" customHeight="1" x14ac:dyDescent="0.15">
      <c r="B329" s="232"/>
      <c r="C329" s="215"/>
      <c r="D329" s="216"/>
      <c r="E329" s="216"/>
      <c r="F329" s="216"/>
      <c r="G329" s="216"/>
      <c r="H329" s="216"/>
      <c r="I329" s="216"/>
      <c r="J329" s="216"/>
      <c r="K329" s="216"/>
      <c r="L329" s="216"/>
      <c r="M329" s="216"/>
      <c r="N329" s="216"/>
      <c r="O329" s="216"/>
      <c r="P329" s="216"/>
      <c r="Q329" s="216"/>
      <c r="R329" s="216"/>
      <c r="S329" s="216"/>
      <c r="T329" s="216"/>
      <c r="U329" s="216"/>
      <c r="V329" s="216"/>
      <c r="W329" s="216"/>
      <c r="X329" s="217"/>
      <c r="Y329" s="221"/>
      <c r="Z329" s="222"/>
      <c r="AA329" s="223"/>
    </row>
    <row r="330" spans="1:27" ht="12.75" customHeight="1" x14ac:dyDescent="0.15">
      <c r="B330" s="227" t="s">
        <v>67</v>
      </c>
      <c r="C330" s="229" t="s">
        <v>92</v>
      </c>
      <c r="D330" s="230"/>
      <c r="E330" s="230"/>
      <c r="F330" s="230"/>
      <c r="G330" s="230"/>
      <c r="H330" s="230"/>
      <c r="I330" s="230"/>
      <c r="J330" s="230"/>
      <c r="K330" s="230"/>
      <c r="L330" s="230"/>
      <c r="M330" s="230"/>
      <c r="N330" s="230"/>
      <c r="O330" s="230"/>
      <c r="P330" s="230"/>
      <c r="Q330" s="230"/>
      <c r="R330" s="230"/>
      <c r="S330" s="230"/>
      <c r="T330" s="230"/>
      <c r="U330" s="230"/>
      <c r="V330" s="230"/>
      <c r="W330" s="230"/>
      <c r="X330" s="231"/>
      <c r="Y330" s="224"/>
      <c r="Z330" s="225"/>
      <c r="AA330" s="226"/>
    </row>
    <row r="331" spans="1:27" ht="12.75" customHeight="1" x14ac:dyDescent="0.15">
      <c r="B331" s="232"/>
      <c r="C331" s="215"/>
      <c r="D331" s="216"/>
      <c r="E331" s="216"/>
      <c r="F331" s="216"/>
      <c r="G331" s="216"/>
      <c r="H331" s="216"/>
      <c r="I331" s="216"/>
      <c r="J331" s="216"/>
      <c r="K331" s="216"/>
      <c r="L331" s="216"/>
      <c r="M331" s="216"/>
      <c r="N331" s="216"/>
      <c r="O331" s="216"/>
      <c r="P331" s="216"/>
      <c r="Q331" s="216"/>
      <c r="R331" s="216"/>
      <c r="S331" s="216"/>
      <c r="T331" s="216"/>
      <c r="U331" s="216"/>
      <c r="V331" s="216"/>
      <c r="W331" s="216"/>
      <c r="X331" s="217"/>
      <c r="Y331" s="221"/>
      <c r="Z331" s="222"/>
      <c r="AA331" s="223"/>
    </row>
    <row r="332" spans="1:27" ht="12.75" customHeight="1" x14ac:dyDescent="0.15">
      <c r="B332" s="227" t="s">
        <v>68</v>
      </c>
      <c r="C332" s="229" t="s">
        <v>6</v>
      </c>
      <c r="D332" s="230"/>
      <c r="E332" s="230"/>
      <c r="F332" s="230"/>
      <c r="G332" s="230"/>
      <c r="H332" s="230"/>
      <c r="I332" s="230"/>
      <c r="J332" s="230"/>
      <c r="K332" s="230"/>
      <c r="L332" s="230"/>
      <c r="M332" s="230"/>
      <c r="N332" s="230"/>
      <c r="O332" s="230"/>
      <c r="P332" s="230"/>
      <c r="Q332" s="230"/>
      <c r="R332" s="230"/>
      <c r="S332" s="230"/>
      <c r="T332" s="230"/>
      <c r="U332" s="230"/>
      <c r="V332" s="230"/>
      <c r="W332" s="230"/>
      <c r="X332" s="231"/>
      <c r="Y332" s="224"/>
      <c r="Z332" s="225"/>
      <c r="AA332" s="226"/>
    </row>
    <row r="333" spans="1:27" ht="12.75" customHeight="1" x14ac:dyDescent="0.15">
      <c r="B333" s="232"/>
      <c r="C333" s="215"/>
      <c r="D333" s="216"/>
      <c r="E333" s="216"/>
      <c r="F333" s="216"/>
      <c r="G333" s="216"/>
      <c r="H333" s="216"/>
      <c r="I333" s="216"/>
      <c r="J333" s="216"/>
      <c r="K333" s="216"/>
      <c r="L333" s="216"/>
      <c r="M333" s="216"/>
      <c r="N333" s="216"/>
      <c r="O333" s="216"/>
      <c r="P333" s="216"/>
      <c r="Q333" s="216"/>
      <c r="R333" s="216"/>
      <c r="S333" s="216"/>
      <c r="T333" s="216"/>
      <c r="U333" s="216"/>
      <c r="V333" s="216"/>
      <c r="W333" s="216"/>
      <c r="X333" s="217"/>
      <c r="Y333" s="221"/>
      <c r="Z333" s="222"/>
      <c r="AA333" s="223"/>
    </row>
    <row r="334" spans="1:27" ht="12.75" customHeight="1" x14ac:dyDescent="0.15">
      <c r="B334" s="227" t="s">
        <v>306</v>
      </c>
      <c r="C334" s="229" t="s">
        <v>205</v>
      </c>
      <c r="D334" s="230"/>
      <c r="E334" s="230"/>
      <c r="F334" s="230"/>
      <c r="G334" s="230"/>
      <c r="H334" s="230"/>
      <c r="I334" s="230"/>
      <c r="J334" s="230"/>
      <c r="K334" s="230"/>
      <c r="L334" s="230"/>
      <c r="M334" s="230"/>
      <c r="N334" s="230"/>
      <c r="O334" s="230"/>
      <c r="P334" s="230"/>
      <c r="Q334" s="230"/>
      <c r="R334" s="230"/>
      <c r="S334" s="230"/>
      <c r="T334" s="230"/>
      <c r="U334" s="230"/>
      <c r="V334" s="230"/>
      <c r="W334" s="230"/>
      <c r="X334" s="231"/>
      <c r="Y334" s="224"/>
      <c r="Z334" s="225"/>
      <c r="AA334" s="226"/>
    </row>
    <row r="335" spans="1:27" ht="12.75" customHeight="1" x14ac:dyDescent="0.15">
      <c r="B335" s="228"/>
      <c r="C335" s="212"/>
      <c r="D335" s="213"/>
      <c r="E335" s="213"/>
      <c r="F335" s="213"/>
      <c r="G335" s="213"/>
      <c r="H335" s="213"/>
      <c r="I335" s="213"/>
      <c r="J335" s="213"/>
      <c r="K335" s="213"/>
      <c r="L335" s="213"/>
      <c r="M335" s="213"/>
      <c r="N335" s="213"/>
      <c r="O335" s="213"/>
      <c r="P335" s="213"/>
      <c r="Q335" s="213"/>
      <c r="R335" s="213"/>
      <c r="S335" s="213"/>
      <c r="T335" s="213"/>
      <c r="U335" s="213"/>
      <c r="V335" s="213"/>
      <c r="W335" s="213"/>
      <c r="X335" s="214"/>
      <c r="Y335" s="218"/>
      <c r="Z335" s="219"/>
      <c r="AA335" s="220"/>
    </row>
    <row r="336" spans="1:27" ht="12.75" customHeight="1" x14ac:dyDescent="0.15">
      <c r="B336" s="228"/>
      <c r="C336" s="212"/>
      <c r="D336" s="213"/>
      <c r="E336" s="213"/>
      <c r="F336" s="213"/>
      <c r="G336" s="213"/>
      <c r="H336" s="213"/>
      <c r="I336" s="213"/>
      <c r="J336" s="213"/>
      <c r="K336" s="213"/>
      <c r="L336" s="213"/>
      <c r="M336" s="213"/>
      <c r="N336" s="213"/>
      <c r="O336" s="213"/>
      <c r="P336" s="213"/>
      <c r="Q336" s="213"/>
      <c r="R336" s="213"/>
      <c r="S336" s="213"/>
      <c r="T336" s="213"/>
      <c r="U336" s="213"/>
      <c r="V336" s="213"/>
      <c r="W336" s="213"/>
      <c r="X336" s="214"/>
      <c r="Y336" s="218"/>
      <c r="Z336" s="219"/>
      <c r="AA336" s="220"/>
    </row>
    <row r="337" spans="1:27" ht="12.75" customHeight="1" x14ac:dyDescent="0.15">
      <c r="B337" s="232"/>
      <c r="C337" s="215"/>
      <c r="D337" s="216"/>
      <c r="E337" s="216"/>
      <c r="F337" s="216"/>
      <c r="G337" s="216"/>
      <c r="H337" s="216"/>
      <c r="I337" s="216"/>
      <c r="J337" s="216"/>
      <c r="K337" s="216"/>
      <c r="L337" s="216"/>
      <c r="M337" s="216"/>
      <c r="N337" s="216"/>
      <c r="O337" s="216"/>
      <c r="P337" s="216"/>
      <c r="Q337" s="216"/>
      <c r="R337" s="216"/>
      <c r="S337" s="216"/>
      <c r="T337" s="216"/>
      <c r="U337" s="216"/>
      <c r="V337" s="216"/>
      <c r="W337" s="216"/>
      <c r="X337" s="217"/>
      <c r="Y337" s="221"/>
      <c r="Z337" s="222"/>
      <c r="AA337" s="223"/>
    </row>
    <row r="338" spans="1:27" ht="12.75" customHeight="1" x14ac:dyDescent="0.15">
      <c r="B338" s="8"/>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1"/>
      <c r="Z338" s="161"/>
      <c r="AA338" s="161"/>
    </row>
    <row r="339" spans="1:27" ht="12.75" customHeight="1" x14ac:dyDescent="0.15">
      <c r="A339" s="4" t="s">
        <v>346</v>
      </c>
      <c r="B339" s="8"/>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1"/>
      <c r="Z339" s="161"/>
      <c r="AA339" s="161"/>
    </row>
    <row r="340" spans="1:27" ht="12.75" customHeight="1" x14ac:dyDescent="0.15">
      <c r="B340" s="227" t="s">
        <v>66</v>
      </c>
      <c r="C340" s="229" t="s">
        <v>222</v>
      </c>
      <c r="D340" s="230"/>
      <c r="E340" s="230"/>
      <c r="F340" s="230"/>
      <c r="G340" s="230"/>
      <c r="H340" s="230"/>
      <c r="I340" s="230"/>
      <c r="J340" s="230"/>
      <c r="K340" s="230"/>
      <c r="L340" s="230"/>
      <c r="M340" s="230"/>
      <c r="N340" s="230"/>
      <c r="O340" s="230"/>
      <c r="P340" s="230"/>
      <c r="Q340" s="230"/>
      <c r="R340" s="230"/>
      <c r="S340" s="230"/>
      <c r="T340" s="230"/>
      <c r="U340" s="230"/>
      <c r="V340" s="230"/>
      <c r="W340" s="230"/>
      <c r="X340" s="231"/>
      <c r="Y340" s="224"/>
      <c r="Z340" s="225"/>
      <c r="AA340" s="226"/>
    </row>
    <row r="341" spans="1:27" ht="12.75" customHeight="1" x14ac:dyDescent="0.15">
      <c r="B341" s="228"/>
      <c r="C341" s="212"/>
      <c r="D341" s="213"/>
      <c r="E341" s="213"/>
      <c r="F341" s="213"/>
      <c r="G341" s="213"/>
      <c r="H341" s="213"/>
      <c r="I341" s="213"/>
      <c r="J341" s="213"/>
      <c r="K341" s="213"/>
      <c r="L341" s="213"/>
      <c r="M341" s="213"/>
      <c r="N341" s="213"/>
      <c r="O341" s="213"/>
      <c r="P341" s="213"/>
      <c r="Q341" s="213"/>
      <c r="R341" s="213"/>
      <c r="S341" s="213"/>
      <c r="T341" s="213"/>
      <c r="U341" s="213"/>
      <c r="V341" s="213"/>
      <c r="W341" s="213"/>
      <c r="X341" s="214"/>
      <c r="Y341" s="218"/>
      <c r="Z341" s="219"/>
      <c r="AA341" s="220"/>
    </row>
    <row r="342" spans="1:27" ht="12.75" customHeight="1" x14ac:dyDescent="0.15">
      <c r="B342" s="232"/>
      <c r="C342" s="215"/>
      <c r="D342" s="216"/>
      <c r="E342" s="216"/>
      <c r="F342" s="216"/>
      <c r="G342" s="216"/>
      <c r="H342" s="216"/>
      <c r="I342" s="216"/>
      <c r="J342" s="216"/>
      <c r="K342" s="216"/>
      <c r="L342" s="216"/>
      <c r="M342" s="216"/>
      <c r="N342" s="216"/>
      <c r="O342" s="216"/>
      <c r="P342" s="216"/>
      <c r="Q342" s="216"/>
      <c r="R342" s="216"/>
      <c r="S342" s="216"/>
      <c r="T342" s="216"/>
      <c r="U342" s="216"/>
      <c r="V342" s="216"/>
      <c r="W342" s="216"/>
      <c r="X342" s="217"/>
      <c r="Y342" s="221"/>
      <c r="Z342" s="222"/>
      <c r="AA342" s="223"/>
    </row>
    <row r="343" spans="1:27" ht="12.75" customHeight="1" x14ac:dyDescent="0.15">
      <c r="B343" s="227" t="s">
        <v>67</v>
      </c>
      <c r="C343" s="229" t="s">
        <v>347</v>
      </c>
      <c r="D343" s="230"/>
      <c r="E343" s="230"/>
      <c r="F343" s="230"/>
      <c r="G343" s="230"/>
      <c r="H343" s="230"/>
      <c r="I343" s="230"/>
      <c r="J343" s="230"/>
      <c r="K343" s="230"/>
      <c r="L343" s="230"/>
      <c r="M343" s="230"/>
      <c r="N343" s="230"/>
      <c r="O343" s="230"/>
      <c r="P343" s="230"/>
      <c r="Q343" s="230"/>
      <c r="R343" s="230"/>
      <c r="S343" s="230"/>
      <c r="T343" s="230"/>
      <c r="U343" s="230"/>
      <c r="V343" s="230"/>
      <c r="W343" s="230"/>
      <c r="X343" s="231"/>
      <c r="Y343" s="224"/>
      <c r="Z343" s="225"/>
      <c r="AA343" s="226"/>
    </row>
    <row r="344" spans="1:27" ht="12.75" customHeight="1" x14ac:dyDescent="0.15">
      <c r="B344" s="232"/>
      <c r="C344" s="215"/>
      <c r="D344" s="216"/>
      <c r="E344" s="216"/>
      <c r="F344" s="216"/>
      <c r="G344" s="216"/>
      <c r="H344" s="216"/>
      <c r="I344" s="216"/>
      <c r="J344" s="216"/>
      <c r="K344" s="216"/>
      <c r="L344" s="216"/>
      <c r="M344" s="216"/>
      <c r="N344" s="216"/>
      <c r="O344" s="216"/>
      <c r="P344" s="216"/>
      <c r="Q344" s="216"/>
      <c r="R344" s="216"/>
      <c r="S344" s="216"/>
      <c r="T344" s="216"/>
      <c r="U344" s="216"/>
      <c r="V344" s="216"/>
      <c r="W344" s="216"/>
      <c r="X344" s="217"/>
      <c r="Y344" s="221"/>
      <c r="Z344" s="222"/>
      <c r="AA344" s="223"/>
    </row>
    <row r="345" spans="1:27" ht="12.75" customHeight="1" x14ac:dyDescent="0.15">
      <c r="B345" s="227" t="s">
        <v>68</v>
      </c>
      <c r="C345" s="229" t="s">
        <v>223</v>
      </c>
      <c r="D345" s="230"/>
      <c r="E345" s="230"/>
      <c r="F345" s="230"/>
      <c r="G345" s="230"/>
      <c r="H345" s="230"/>
      <c r="I345" s="230"/>
      <c r="J345" s="230"/>
      <c r="K345" s="230"/>
      <c r="L345" s="230"/>
      <c r="M345" s="230"/>
      <c r="N345" s="230"/>
      <c r="O345" s="230"/>
      <c r="P345" s="230"/>
      <c r="Q345" s="230"/>
      <c r="R345" s="230"/>
      <c r="S345" s="230"/>
      <c r="T345" s="230"/>
      <c r="U345" s="230"/>
      <c r="V345" s="230"/>
      <c r="W345" s="230"/>
      <c r="X345" s="231"/>
      <c r="Y345" s="224"/>
      <c r="Z345" s="225"/>
      <c r="AA345" s="226"/>
    </row>
    <row r="346" spans="1:27" ht="12.75" customHeight="1" x14ac:dyDescent="0.15">
      <c r="B346" s="232"/>
      <c r="C346" s="215"/>
      <c r="D346" s="216"/>
      <c r="E346" s="216"/>
      <c r="F346" s="216"/>
      <c r="G346" s="216"/>
      <c r="H346" s="216"/>
      <c r="I346" s="216"/>
      <c r="J346" s="216"/>
      <c r="K346" s="216"/>
      <c r="L346" s="216"/>
      <c r="M346" s="216"/>
      <c r="N346" s="216"/>
      <c r="O346" s="216"/>
      <c r="P346" s="216"/>
      <c r="Q346" s="216"/>
      <c r="R346" s="216"/>
      <c r="S346" s="216"/>
      <c r="T346" s="216"/>
      <c r="U346" s="216"/>
      <c r="V346" s="216"/>
      <c r="W346" s="216"/>
      <c r="X346" s="217"/>
      <c r="Y346" s="221"/>
      <c r="Z346" s="222"/>
      <c r="AA346" s="223"/>
    </row>
    <row r="347" spans="1:27" ht="12.75" customHeight="1" x14ac:dyDescent="0.15">
      <c r="B347" s="8"/>
      <c r="C347" s="164"/>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1"/>
      <c r="Z347" s="161"/>
      <c r="AA347" s="161"/>
    </row>
    <row r="348" spans="1:27" ht="14.25" x14ac:dyDescent="0.15">
      <c r="A348" s="4" t="s">
        <v>209</v>
      </c>
    </row>
    <row r="349" spans="1:27" ht="12.75" customHeight="1" x14ac:dyDescent="0.15">
      <c r="B349" s="227" t="s">
        <v>66</v>
      </c>
      <c r="C349" s="229" t="s">
        <v>7</v>
      </c>
      <c r="D349" s="230"/>
      <c r="E349" s="230"/>
      <c r="F349" s="230"/>
      <c r="G349" s="230"/>
      <c r="H349" s="230"/>
      <c r="I349" s="230"/>
      <c r="J349" s="230"/>
      <c r="K349" s="230"/>
      <c r="L349" s="230"/>
      <c r="M349" s="230"/>
      <c r="N349" s="230"/>
      <c r="O349" s="230"/>
      <c r="P349" s="230"/>
      <c r="Q349" s="230"/>
      <c r="R349" s="230"/>
      <c r="S349" s="230"/>
      <c r="T349" s="230"/>
      <c r="U349" s="230"/>
      <c r="V349" s="230"/>
      <c r="W349" s="230"/>
      <c r="X349" s="231"/>
      <c r="Y349" s="224"/>
      <c r="Z349" s="225"/>
      <c r="AA349" s="226"/>
    </row>
    <row r="350" spans="1:27" ht="12.75" customHeight="1" x14ac:dyDescent="0.15">
      <c r="B350" s="232"/>
      <c r="C350" s="215"/>
      <c r="D350" s="216"/>
      <c r="E350" s="216"/>
      <c r="F350" s="216"/>
      <c r="G350" s="216"/>
      <c r="H350" s="216"/>
      <c r="I350" s="216"/>
      <c r="J350" s="216"/>
      <c r="K350" s="216"/>
      <c r="L350" s="216"/>
      <c r="M350" s="216"/>
      <c r="N350" s="216"/>
      <c r="O350" s="216"/>
      <c r="P350" s="216"/>
      <c r="Q350" s="216"/>
      <c r="R350" s="216"/>
      <c r="S350" s="216"/>
      <c r="T350" s="216"/>
      <c r="U350" s="216"/>
      <c r="V350" s="216"/>
      <c r="W350" s="216"/>
      <c r="X350" s="217"/>
      <c r="Y350" s="221"/>
      <c r="Z350" s="222"/>
      <c r="AA350" s="223"/>
    </row>
    <row r="351" spans="1:27" ht="12.75" customHeight="1" x14ac:dyDescent="0.15">
      <c r="B351" s="227" t="s">
        <v>67</v>
      </c>
      <c r="C351" s="229" t="s">
        <v>95</v>
      </c>
      <c r="D351" s="230"/>
      <c r="E351" s="230"/>
      <c r="F351" s="230"/>
      <c r="G351" s="230"/>
      <c r="H351" s="230"/>
      <c r="I351" s="230"/>
      <c r="J351" s="230"/>
      <c r="K351" s="230"/>
      <c r="L351" s="230"/>
      <c r="M351" s="230"/>
      <c r="N351" s="230"/>
      <c r="O351" s="230"/>
      <c r="P351" s="230"/>
      <c r="Q351" s="230"/>
      <c r="R351" s="230"/>
      <c r="S351" s="230"/>
      <c r="T351" s="230"/>
      <c r="U351" s="230"/>
      <c r="V351" s="230"/>
      <c r="W351" s="230"/>
      <c r="X351" s="231"/>
      <c r="Y351" s="224"/>
      <c r="Z351" s="225"/>
      <c r="AA351" s="226"/>
    </row>
    <row r="352" spans="1:27" ht="12.75" customHeight="1" x14ac:dyDescent="0.15">
      <c r="B352" s="228"/>
      <c r="C352" s="212"/>
      <c r="D352" s="213"/>
      <c r="E352" s="213"/>
      <c r="F352" s="213"/>
      <c r="G352" s="213"/>
      <c r="H352" s="213"/>
      <c r="I352" s="213"/>
      <c r="J352" s="213"/>
      <c r="K352" s="213"/>
      <c r="L352" s="213"/>
      <c r="M352" s="213"/>
      <c r="N352" s="213"/>
      <c r="O352" s="213"/>
      <c r="P352" s="213"/>
      <c r="Q352" s="213"/>
      <c r="R352" s="213"/>
      <c r="S352" s="213"/>
      <c r="T352" s="213"/>
      <c r="U352" s="213"/>
      <c r="V352" s="213"/>
      <c r="W352" s="213"/>
      <c r="X352" s="214"/>
      <c r="Y352" s="218"/>
      <c r="Z352" s="219"/>
      <c r="AA352" s="220"/>
    </row>
    <row r="353" spans="2:27" ht="12.75" customHeight="1" x14ac:dyDescent="0.15">
      <c r="B353" s="232"/>
      <c r="C353" s="215"/>
      <c r="D353" s="216"/>
      <c r="E353" s="216"/>
      <c r="F353" s="216"/>
      <c r="G353" s="216"/>
      <c r="H353" s="216"/>
      <c r="I353" s="216"/>
      <c r="J353" s="216"/>
      <c r="K353" s="216"/>
      <c r="L353" s="216"/>
      <c r="M353" s="216"/>
      <c r="N353" s="216"/>
      <c r="O353" s="216"/>
      <c r="P353" s="216"/>
      <c r="Q353" s="216"/>
      <c r="R353" s="216"/>
      <c r="S353" s="216"/>
      <c r="T353" s="216"/>
      <c r="U353" s="216"/>
      <c r="V353" s="216"/>
      <c r="W353" s="216"/>
      <c r="X353" s="217"/>
      <c r="Y353" s="221"/>
      <c r="Z353" s="222"/>
      <c r="AA353" s="223"/>
    </row>
    <row r="354" spans="2:27" ht="12.75" customHeight="1" x14ac:dyDescent="0.15">
      <c r="B354" s="227" t="s">
        <v>68</v>
      </c>
      <c r="C354" s="229" t="s">
        <v>93</v>
      </c>
      <c r="D354" s="230"/>
      <c r="E354" s="230"/>
      <c r="F354" s="230"/>
      <c r="G354" s="230"/>
      <c r="H354" s="230"/>
      <c r="I354" s="230"/>
      <c r="J354" s="230"/>
      <c r="K354" s="230"/>
      <c r="L354" s="230"/>
      <c r="M354" s="230"/>
      <c r="N354" s="230"/>
      <c r="O354" s="230"/>
      <c r="P354" s="230"/>
      <c r="Q354" s="230"/>
      <c r="R354" s="230"/>
      <c r="S354" s="230"/>
      <c r="T354" s="230"/>
      <c r="U354" s="230"/>
      <c r="V354" s="230"/>
      <c r="W354" s="230"/>
      <c r="X354" s="231"/>
      <c r="Y354" s="224"/>
      <c r="Z354" s="225"/>
      <c r="AA354" s="226"/>
    </row>
    <row r="355" spans="2:27" ht="12.75" customHeight="1" x14ac:dyDescent="0.15">
      <c r="B355" s="228"/>
      <c r="C355" s="212"/>
      <c r="D355" s="213"/>
      <c r="E355" s="213"/>
      <c r="F355" s="213"/>
      <c r="G355" s="213"/>
      <c r="H355" s="213"/>
      <c r="I355" s="213"/>
      <c r="J355" s="213"/>
      <c r="K355" s="213"/>
      <c r="L355" s="213"/>
      <c r="M355" s="213"/>
      <c r="N355" s="213"/>
      <c r="O355" s="213"/>
      <c r="P355" s="213"/>
      <c r="Q355" s="213"/>
      <c r="R355" s="213"/>
      <c r="S355" s="213"/>
      <c r="T355" s="213"/>
      <c r="U355" s="213"/>
      <c r="V355" s="213"/>
      <c r="W355" s="213"/>
      <c r="X355" s="214"/>
      <c r="Y355" s="218"/>
      <c r="Z355" s="219"/>
      <c r="AA355" s="220"/>
    </row>
    <row r="356" spans="2:27" ht="12.75" customHeight="1" x14ac:dyDescent="0.15">
      <c r="B356" s="232"/>
      <c r="C356" s="215"/>
      <c r="D356" s="216"/>
      <c r="E356" s="216"/>
      <c r="F356" s="216"/>
      <c r="G356" s="216"/>
      <c r="H356" s="216"/>
      <c r="I356" s="216"/>
      <c r="J356" s="216"/>
      <c r="K356" s="216"/>
      <c r="L356" s="216"/>
      <c r="M356" s="216"/>
      <c r="N356" s="216"/>
      <c r="O356" s="216"/>
      <c r="P356" s="216"/>
      <c r="Q356" s="216"/>
      <c r="R356" s="216"/>
      <c r="S356" s="216"/>
      <c r="T356" s="216"/>
      <c r="U356" s="216"/>
      <c r="V356" s="216"/>
      <c r="W356" s="216"/>
      <c r="X356" s="217"/>
      <c r="Y356" s="221"/>
      <c r="Z356" s="222"/>
      <c r="AA356" s="223"/>
    </row>
    <row r="357" spans="2:27" ht="12.75" customHeight="1" x14ac:dyDescent="0.15">
      <c r="B357" s="227" t="s">
        <v>81</v>
      </c>
      <c r="C357" s="229" t="s">
        <v>8</v>
      </c>
      <c r="D357" s="230"/>
      <c r="E357" s="230"/>
      <c r="F357" s="230"/>
      <c r="G357" s="230"/>
      <c r="H357" s="230"/>
      <c r="I357" s="230"/>
      <c r="J357" s="230"/>
      <c r="K357" s="230"/>
      <c r="L357" s="230"/>
      <c r="M357" s="230"/>
      <c r="N357" s="230"/>
      <c r="O357" s="230"/>
      <c r="P357" s="230"/>
      <c r="Q357" s="230"/>
      <c r="R357" s="230"/>
      <c r="S357" s="230"/>
      <c r="T357" s="230"/>
      <c r="U357" s="230"/>
      <c r="V357" s="230"/>
      <c r="W357" s="230"/>
      <c r="X357" s="231"/>
      <c r="Y357" s="224"/>
      <c r="Z357" s="225"/>
      <c r="AA357" s="226"/>
    </row>
    <row r="358" spans="2:27" ht="12.75" customHeight="1" x14ac:dyDescent="0.15">
      <c r="B358" s="232"/>
      <c r="C358" s="215"/>
      <c r="D358" s="216"/>
      <c r="E358" s="216"/>
      <c r="F358" s="216"/>
      <c r="G358" s="216"/>
      <c r="H358" s="216"/>
      <c r="I358" s="216"/>
      <c r="J358" s="216"/>
      <c r="K358" s="216"/>
      <c r="L358" s="216"/>
      <c r="M358" s="216"/>
      <c r="N358" s="216"/>
      <c r="O358" s="216"/>
      <c r="P358" s="216"/>
      <c r="Q358" s="216"/>
      <c r="R358" s="216"/>
      <c r="S358" s="216"/>
      <c r="T358" s="216"/>
      <c r="U358" s="216"/>
      <c r="V358" s="216"/>
      <c r="W358" s="216"/>
      <c r="X358" s="217"/>
      <c r="Y358" s="221"/>
      <c r="Z358" s="222"/>
      <c r="AA358" s="223"/>
    </row>
    <row r="359" spans="2:27" ht="12.75" customHeight="1" x14ac:dyDescent="0.15">
      <c r="B359" s="227" t="s">
        <v>82</v>
      </c>
      <c r="C359" s="206" t="s">
        <v>528</v>
      </c>
      <c r="D359" s="207"/>
      <c r="E359" s="207"/>
      <c r="F359" s="207"/>
      <c r="G359" s="207"/>
      <c r="H359" s="207"/>
      <c r="I359" s="207"/>
      <c r="J359" s="207"/>
      <c r="K359" s="207"/>
      <c r="L359" s="207"/>
      <c r="M359" s="207"/>
      <c r="N359" s="207"/>
      <c r="O359" s="207"/>
      <c r="P359" s="207"/>
      <c r="Q359" s="207"/>
      <c r="R359" s="207"/>
      <c r="S359" s="207"/>
      <c r="T359" s="207"/>
      <c r="U359" s="207"/>
      <c r="V359" s="207"/>
      <c r="W359" s="207"/>
      <c r="X359" s="208"/>
      <c r="Y359" s="348"/>
      <c r="Z359" s="349"/>
      <c r="AA359" s="350"/>
    </row>
    <row r="360" spans="2:27" ht="12.75" customHeight="1" x14ac:dyDescent="0.15">
      <c r="B360" s="228"/>
      <c r="C360" s="209"/>
      <c r="D360" s="210"/>
      <c r="E360" s="210"/>
      <c r="F360" s="210"/>
      <c r="G360" s="210"/>
      <c r="H360" s="210"/>
      <c r="I360" s="210"/>
      <c r="J360" s="210"/>
      <c r="K360" s="210"/>
      <c r="L360" s="210"/>
      <c r="M360" s="210"/>
      <c r="N360" s="210"/>
      <c r="O360" s="210"/>
      <c r="P360" s="210"/>
      <c r="Q360" s="210"/>
      <c r="R360" s="210"/>
      <c r="S360" s="210"/>
      <c r="T360" s="210"/>
      <c r="U360" s="210"/>
      <c r="V360" s="210"/>
      <c r="W360" s="210"/>
      <c r="X360" s="211"/>
      <c r="Y360" s="351"/>
      <c r="Z360" s="352"/>
      <c r="AA360" s="353"/>
    </row>
    <row r="361" spans="2:27" ht="12.75" customHeight="1" x14ac:dyDescent="0.15">
      <c r="B361" s="228"/>
      <c r="C361" s="236"/>
      <c r="D361" s="237"/>
      <c r="E361" s="237"/>
      <c r="F361" s="237"/>
      <c r="G361" s="237"/>
      <c r="H361" s="237"/>
      <c r="I361" s="237"/>
      <c r="J361" s="237"/>
      <c r="K361" s="237"/>
      <c r="L361" s="237"/>
      <c r="M361" s="237"/>
      <c r="N361" s="237"/>
      <c r="O361" s="237"/>
      <c r="P361" s="237"/>
      <c r="Q361" s="237"/>
      <c r="R361" s="237"/>
      <c r="S361" s="237"/>
      <c r="T361" s="237"/>
      <c r="U361" s="237"/>
      <c r="V361" s="237"/>
      <c r="W361" s="237"/>
      <c r="X361" s="256"/>
      <c r="Y361" s="354"/>
      <c r="Z361" s="355"/>
      <c r="AA361" s="356"/>
    </row>
    <row r="362" spans="2:27" ht="12.75" customHeight="1" x14ac:dyDescent="0.15">
      <c r="B362" s="228"/>
      <c r="C362" s="169"/>
      <c r="D362" s="258" t="s">
        <v>289</v>
      </c>
      <c r="E362" s="207" t="s">
        <v>224</v>
      </c>
      <c r="F362" s="207"/>
      <c r="G362" s="207"/>
      <c r="H362" s="207"/>
      <c r="I362" s="207"/>
      <c r="J362" s="207"/>
      <c r="K362" s="207"/>
      <c r="L362" s="207"/>
      <c r="M362" s="207"/>
      <c r="N362" s="207"/>
      <c r="O362" s="207"/>
      <c r="P362" s="207"/>
      <c r="Q362" s="207"/>
      <c r="R362" s="207"/>
      <c r="S362" s="207"/>
      <c r="T362" s="207"/>
      <c r="U362" s="207"/>
      <c r="V362" s="207"/>
      <c r="W362" s="207"/>
      <c r="X362" s="208"/>
      <c r="Y362" s="224"/>
      <c r="Z362" s="225"/>
      <c r="AA362" s="226"/>
    </row>
    <row r="363" spans="2:27" ht="12.75" customHeight="1" x14ac:dyDescent="0.15">
      <c r="B363" s="228"/>
      <c r="C363" s="164"/>
      <c r="D363" s="251"/>
      <c r="E363" s="210"/>
      <c r="F363" s="210"/>
      <c r="G363" s="210"/>
      <c r="H363" s="210"/>
      <c r="I363" s="210"/>
      <c r="J363" s="210"/>
      <c r="K363" s="210"/>
      <c r="L363" s="210"/>
      <c r="M363" s="210"/>
      <c r="N363" s="210"/>
      <c r="O363" s="210"/>
      <c r="P363" s="210"/>
      <c r="Q363" s="210"/>
      <c r="R363" s="210"/>
      <c r="S363" s="210"/>
      <c r="T363" s="210"/>
      <c r="U363" s="210"/>
      <c r="V363" s="210"/>
      <c r="W363" s="210"/>
      <c r="X363" s="211"/>
      <c r="Y363" s="218"/>
      <c r="Z363" s="219"/>
      <c r="AA363" s="220"/>
    </row>
    <row r="364" spans="2:27" ht="12.75" customHeight="1" x14ac:dyDescent="0.15">
      <c r="B364" s="228"/>
      <c r="C364" s="164"/>
      <c r="D364" s="251"/>
      <c r="E364" s="210"/>
      <c r="F364" s="210"/>
      <c r="G364" s="210"/>
      <c r="H364" s="210"/>
      <c r="I364" s="210"/>
      <c r="J364" s="210"/>
      <c r="K364" s="210"/>
      <c r="L364" s="210"/>
      <c r="M364" s="210"/>
      <c r="N364" s="210"/>
      <c r="O364" s="210"/>
      <c r="P364" s="210"/>
      <c r="Q364" s="210"/>
      <c r="R364" s="210"/>
      <c r="S364" s="210"/>
      <c r="T364" s="210"/>
      <c r="U364" s="210"/>
      <c r="V364" s="210"/>
      <c r="W364" s="210"/>
      <c r="X364" s="211"/>
      <c r="Y364" s="218"/>
      <c r="Z364" s="219"/>
      <c r="AA364" s="220"/>
    </row>
    <row r="365" spans="2:27" ht="12.75" customHeight="1" x14ac:dyDescent="0.15">
      <c r="B365" s="228"/>
      <c r="C365" s="174"/>
      <c r="D365" s="252"/>
      <c r="E365" s="241"/>
      <c r="F365" s="241"/>
      <c r="G365" s="241"/>
      <c r="H365" s="241"/>
      <c r="I365" s="241"/>
      <c r="J365" s="241"/>
      <c r="K365" s="241"/>
      <c r="L365" s="241"/>
      <c r="M365" s="241"/>
      <c r="N365" s="241"/>
      <c r="O365" s="241"/>
      <c r="P365" s="241"/>
      <c r="Q365" s="241"/>
      <c r="R365" s="241"/>
      <c r="S365" s="241"/>
      <c r="T365" s="241"/>
      <c r="U365" s="241"/>
      <c r="V365" s="241"/>
      <c r="W365" s="241"/>
      <c r="X365" s="242"/>
      <c r="Y365" s="218"/>
      <c r="Z365" s="219"/>
      <c r="AA365" s="220"/>
    </row>
    <row r="366" spans="2:27" ht="12.75" customHeight="1" x14ac:dyDescent="0.15">
      <c r="B366" s="228"/>
      <c r="C366" s="169"/>
      <c r="D366" s="250" t="s">
        <v>207</v>
      </c>
      <c r="E366" s="253" t="s">
        <v>206</v>
      </c>
      <c r="F366" s="253"/>
      <c r="G366" s="253"/>
      <c r="H366" s="253"/>
      <c r="I366" s="253"/>
      <c r="J366" s="253"/>
      <c r="K366" s="253"/>
      <c r="L366" s="253"/>
      <c r="M366" s="253"/>
      <c r="N366" s="253"/>
      <c r="O366" s="253"/>
      <c r="P366" s="253"/>
      <c r="Q366" s="253"/>
      <c r="R366" s="253"/>
      <c r="S366" s="253"/>
      <c r="T366" s="253"/>
      <c r="U366" s="253"/>
      <c r="V366" s="253"/>
      <c r="W366" s="253"/>
      <c r="X366" s="254"/>
      <c r="Y366" s="200"/>
      <c r="Z366" s="201"/>
      <c r="AA366" s="202"/>
    </row>
    <row r="367" spans="2:27" ht="12.75" customHeight="1" x14ac:dyDescent="0.15">
      <c r="B367" s="228"/>
      <c r="C367" s="164"/>
      <c r="D367" s="252"/>
      <c r="E367" s="241"/>
      <c r="F367" s="241"/>
      <c r="G367" s="241"/>
      <c r="H367" s="241"/>
      <c r="I367" s="241"/>
      <c r="J367" s="241"/>
      <c r="K367" s="241"/>
      <c r="L367" s="241"/>
      <c r="M367" s="241"/>
      <c r="N367" s="241"/>
      <c r="O367" s="241"/>
      <c r="P367" s="241"/>
      <c r="Q367" s="241"/>
      <c r="R367" s="241"/>
      <c r="S367" s="241"/>
      <c r="T367" s="241"/>
      <c r="U367" s="241"/>
      <c r="V367" s="241"/>
      <c r="W367" s="241"/>
      <c r="X367" s="242"/>
      <c r="Y367" s="203"/>
      <c r="Z367" s="204"/>
      <c r="AA367" s="205"/>
    </row>
    <row r="368" spans="2:27" ht="12.75" customHeight="1" x14ac:dyDescent="0.15">
      <c r="B368" s="228"/>
      <c r="C368" s="168"/>
      <c r="D368" s="250" t="s">
        <v>208</v>
      </c>
      <c r="E368" s="253" t="s">
        <v>532</v>
      </c>
      <c r="F368" s="253"/>
      <c r="G368" s="253"/>
      <c r="H368" s="253"/>
      <c r="I368" s="253"/>
      <c r="J368" s="253"/>
      <c r="K368" s="253"/>
      <c r="L368" s="253"/>
      <c r="M368" s="253"/>
      <c r="N368" s="253"/>
      <c r="O368" s="253"/>
      <c r="P368" s="253"/>
      <c r="Q368" s="253"/>
      <c r="R368" s="253"/>
      <c r="S368" s="253"/>
      <c r="T368" s="253"/>
      <c r="U368" s="253"/>
      <c r="V368" s="253"/>
      <c r="W368" s="253"/>
      <c r="X368" s="254"/>
      <c r="Y368" s="218"/>
      <c r="Z368" s="219"/>
      <c r="AA368" s="220"/>
    </row>
    <row r="369" spans="1:27" ht="12.75" customHeight="1" x14ac:dyDescent="0.15">
      <c r="B369" s="228"/>
      <c r="C369" s="163"/>
      <c r="D369" s="251"/>
      <c r="E369" s="210"/>
      <c r="F369" s="210"/>
      <c r="G369" s="210"/>
      <c r="H369" s="210"/>
      <c r="I369" s="210"/>
      <c r="J369" s="210"/>
      <c r="K369" s="210"/>
      <c r="L369" s="210"/>
      <c r="M369" s="210"/>
      <c r="N369" s="210"/>
      <c r="O369" s="210"/>
      <c r="P369" s="210"/>
      <c r="Q369" s="210"/>
      <c r="R369" s="210"/>
      <c r="S369" s="210"/>
      <c r="T369" s="210"/>
      <c r="U369" s="210"/>
      <c r="V369" s="210"/>
      <c r="W369" s="210"/>
      <c r="X369" s="211"/>
      <c r="Y369" s="218"/>
      <c r="Z369" s="219"/>
      <c r="AA369" s="220"/>
    </row>
    <row r="370" spans="1:27" ht="12.75" customHeight="1" x14ac:dyDescent="0.15">
      <c r="B370" s="232"/>
      <c r="C370" s="165"/>
      <c r="D370" s="255"/>
      <c r="E370" s="237"/>
      <c r="F370" s="237"/>
      <c r="G370" s="237"/>
      <c r="H370" s="237"/>
      <c r="I370" s="237"/>
      <c r="J370" s="237"/>
      <c r="K370" s="237"/>
      <c r="L370" s="237"/>
      <c r="M370" s="237"/>
      <c r="N370" s="237"/>
      <c r="O370" s="237"/>
      <c r="P370" s="237"/>
      <c r="Q370" s="237"/>
      <c r="R370" s="237"/>
      <c r="S370" s="237"/>
      <c r="T370" s="237"/>
      <c r="U370" s="237"/>
      <c r="V370" s="237"/>
      <c r="W370" s="237"/>
      <c r="X370" s="256"/>
      <c r="Y370" s="221"/>
      <c r="Z370" s="222"/>
      <c r="AA370" s="223"/>
    </row>
    <row r="371" spans="1:27" ht="12.75" customHeight="1" x14ac:dyDescent="0.15">
      <c r="B371" s="8"/>
      <c r="C371" s="164"/>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1"/>
      <c r="Z371" s="161"/>
      <c r="AA371" s="161"/>
    </row>
    <row r="372" spans="1:27" ht="14.25" x14ac:dyDescent="0.15">
      <c r="A372" s="4" t="s">
        <v>210</v>
      </c>
    </row>
    <row r="373" spans="1:27" ht="12.75" customHeight="1" x14ac:dyDescent="0.15">
      <c r="B373" s="227" t="s">
        <v>284</v>
      </c>
      <c r="C373" s="229" t="s">
        <v>365</v>
      </c>
      <c r="D373" s="230"/>
      <c r="E373" s="230"/>
      <c r="F373" s="230"/>
      <c r="G373" s="230"/>
      <c r="H373" s="230"/>
      <c r="I373" s="230"/>
      <c r="J373" s="230"/>
      <c r="K373" s="230"/>
      <c r="L373" s="230"/>
      <c r="M373" s="230"/>
      <c r="N373" s="230"/>
      <c r="O373" s="230"/>
      <c r="P373" s="230"/>
      <c r="Q373" s="230"/>
      <c r="R373" s="230"/>
      <c r="S373" s="230"/>
      <c r="T373" s="230"/>
      <c r="U373" s="230"/>
      <c r="V373" s="230"/>
      <c r="W373" s="230"/>
      <c r="X373" s="231"/>
      <c r="Y373" s="224"/>
      <c r="Z373" s="225"/>
      <c r="AA373" s="226"/>
    </row>
    <row r="374" spans="1:27" ht="12.75" customHeight="1" x14ac:dyDescent="0.15">
      <c r="B374" s="228"/>
      <c r="C374" s="212"/>
      <c r="D374" s="213"/>
      <c r="E374" s="213"/>
      <c r="F374" s="213"/>
      <c r="G374" s="213"/>
      <c r="H374" s="213"/>
      <c r="I374" s="213"/>
      <c r="J374" s="213"/>
      <c r="K374" s="213"/>
      <c r="L374" s="213"/>
      <c r="M374" s="213"/>
      <c r="N374" s="213"/>
      <c r="O374" s="213"/>
      <c r="P374" s="213"/>
      <c r="Q374" s="213"/>
      <c r="R374" s="213"/>
      <c r="S374" s="213"/>
      <c r="T374" s="213"/>
      <c r="U374" s="213"/>
      <c r="V374" s="213"/>
      <c r="W374" s="213"/>
      <c r="X374" s="214"/>
      <c r="Y374" s="218"/>
      <c r="Z374" s="219"/>
      <c r="AA374" s="220"/>
    </row>
    <row r="375" spans="1:27" ht="12.75" customHeight="1" x14ac:dyDescent="0.15">
      <c r="B375" s="228"/>
      <c r="C375" s="212"/>
      <c r="D375" s="213"/>
      <c r="E375" s="213"/>
      <c r="F375" s="213"/>
      <c r="G375" s="213"/>
      <c r="H375" s="213"/>
      <c r="I375" s="213"/>
      <c r="J375" s="213"/>
      <c r="K375" s="213"/>
      <c r="L375" s="213"/>
      <c r="M375" s="213"/>
      <c r="N375" s="213"/>
      <c r="O375" s="213"/>
      <c r="P375" s="213"/>
      <c r="Q375" s="213"/>
      <c r="R375" s="213"/>
      <c r="S375" s="213"/>
      <c r="T375" s="213"/>
      <c r="U375" s="213"/>
      <c r="V375" s="213"/>
      <c r="W375" s="213"/>
      <c r="X375" s="214"/>
      <c r="Y375" s="218"/>
      <c r="Z375" s="219"/>
      <c r="AA375" s="220"/>
    </row>
    <row r="376" spans="1:27" ht="12.75" customHeight="1" x14ac:dyDescent="0.15">
      <c r="B376" s="228"/>
      <c r="C376" s="212"/>
      <c r="D376" s="213"/>
      <c r="E376" s="213"/>
      <c r="F376" s="213"/>
      <c r="G376" s="213"/>
      <c r="H376" s="213"/>
      <c r="I376" s="213"/>
      <c r="J376" s="213"/>
      <c r="K376" s="213"/>
      <c r="L376" s="213"/>
      <c r="M376" s="213"/>
      <c r="N376" s="213"/>
      <c r="O376" s="213"/>
      <c r="P376" s="213"/>
      <c r="Q376" s="213"/>
      <c r="R376" s="213"/>
      <c r="S376" s="213"/>
      <c r="T376" s="213"/>
      <c r="U376" s="213"/>
      <c r="V376" s="213"/>
      <c r="W376" s="213"/>
      <c r="X376" s="214"/>
      <c r="Y376" s="218"/>
      <c r="Z376" s="219"/>
      <c r="AA376" s="220"/>
    </row>
    <row r="377" spans="1:27" ht="12.75" customHeight="1" x14ac:dyDescent="0.15">
      <c r="B377" s="232"/>
      <c r="C377" s="215"/>
      <c r="D377" s="216"/>
      <c r="E377" s="216"/>
      <c r="F377" s="216"/>
      <c r="G377" s="216"/>
      <c r="H377" s="216"/>
      <c r="I377" s="216"/>
      <c r="J377" s="216"/>
      <c r="K377" s="216"/>
      <c r="L377" s="216"/>
      <c r="M377" s="216"/>
      <c r="N377" s="216"/>
      <c r="O377" s="216"/>
      <c r="P377" s="216"/>
      <c r="Q377" s="216"/>
      <c r="R377" s="216"/>
      <c r="S377" s="216"/>
      <c r="T377" s="216"/>
      <c r="U377" s="216"/>
      <c r="V377" s="216"/>
      <c r="W377" s="216"/>
      <c r="X377" s="217"/>
      <c r="Y377" s="221"/>
      <c r="Z377" s="222"/>
      <c r="AA377" s="223"/>
    </row>
    <row r="378" spans="1:27" ht="12.75" customHeight="1" x14ac:dyDescent="0.15">
      <c r="B378" s="227" t="s">
        <v>67</v>
      </c>
      <c r="C378" s="229" t="s">
        <v>533</v>
      </c>
      <c r="D378" s="230"/>
      <c r="E378" s="230"/>
      <c r="F378" s="230"/>
      <c r="G378" s="230"/>
      <c r="H378" s="230"/>
      <c r="I378" s="230"/>
      <c r="J378" s="230"/>
      <c r="K378" s="230"/>
      <c r="L378" s="230"/>
      <c r="M378" s="230"/>
      <c r="N378" s="230"/>
      <c r="O378" s="230"/>
      <c r="P378" s="230"/>
      <c r="Q378" s="230"/>
      <c r="R378" s="230"/>
      <c r="S378" s="230"/>
      <c r="T378" s="230"/>
      <c r="U378" s="230"/>
      <c r="V378" s="230"/>
      <c r="W378" s="230"/>
      <c r="X378" s="231"/>
      <c r="Y378" s="224"/>
      <c r="Z378" s="225"/>
      <c r="AA378" s="226"/>
    </row>
    <row r="379" spans="1:27" ht="12.75" customHeight="1" x14ac:dyDescent="0.15">
      <c r="B379" s="228"/>
      <c r="C379" s="212"/>
      <c r="D379" s="213"/>
      <c r="E379" s="213"/>
      <c r="F379" s="213"/>
      <c r="G379" s="213"/>
      <c r="H379" s="213"/>
      <c r="I379" s="213"/>
      <c r="J379" s="213"/>
      <c r="K379" s="213"/>
      <c r="L379" s="213"/>
      <c r="M379" s="213"/>
      <c r="N379" s="213"/>
      <c r="O379" s="213"/>
      <c r="P379" s="213"/>
      <c r="Q379" s="213"/>
      <c r="R379" s="213"/>
      <c r="S379" s="213"/>
      <c r="T379" s="213"/>
      <c r="U379" s="213"/>
      <c r="V379" s="213"/>
      <c r="W379" s="213"/>
      <c r="X379" s="214"/>
      <c r="Y379" s="218"/>
      <c r="Z379" s="219"/>
      <c r="AA379" s="220"/>
    </row>
    <row r="380" spans="1:27" ht="12.75" customHeight="1" x14ac:dyDescent="0.15">
      <c r="B380" s="232"/>
      <c r="C380" s="215"/>
      <c r="D380" s="216"/>
      <c r="E380" s="216"/>
      <c r="F380" s="216"/>
      <c r="G380" s="216"/>
      <c r="H380" s="216"/>
      <c r="I380" s="216"/>
      <c r="J380" s="216"/>
      <c r="K380" s="216"/>
      <c r="L380" s="216"/>
      <c r="M380" s="216"/>
      <c r="N380" s="216"/>
      <c r="O380" s="216"/>
      <c r="P380" s="216"/>
      <c r="Q380" s="216"/>
      <c r="R380" s="216"/>
      <c r="S380" s="216"/>
      <c r="T380" s="216"/>
      <c r="U380" s="216"/>
      <c r="V380" s="216"/>
      <c r="W380" s="216"/>
      <c r="X380" s="217"/>
      <c r="Y380" s="221"/>
      <c r="Z380" s="222"/>
      <c r="AA380" s="223"/>
    </row>
    <row r="382" spans="1:27" ht="14.25" x14ac:dyDescent="0.15">
      <c r="A382" s="4" t="s">
        <v>211</v>
      </c>
    </row>
    <row r="383" spans="1:27" ht="12.75" customHeight="1" x14ac:dyDescent="0.15">
      <c r="B383" s="227" t="s">
        <v>66</v>
      </c>
      <c r="C383" s="229" t="s">
        <v>348</v>
      </c>
      <c r="D383" s="230"/>
      <c r="E383" s="230"/>
      <c r="F383" s="230"/>
      <c r="G383" s="230"/>
      <c r="H383" s="230"/>
      <c r="I383" s="230"/>
      <c r="J383" s="230"/>
      <c r="K383" s="230"/>
      <c r="L383" s="230"/>
      <c r="M383" s="230"/>
      <c r="N383" s="230"/>
      <c r="O383" s="230"/>
      <c r="P383" s="230"/>
      <c r="Q383" s="230"/>
      <c r="R383" s="230"/>
      <c r="S383" s="230"/>
      <c r="T383" s="230"/>
      <c r="U383" s="230"/>
      <c r="V383" s="230"/>
      <c r="W383" s="230"/>
      <c r="X383" s="231"/>
      <c r="Y383" s="224"/>
      <c r="Z383" s="225"/>
      <c r="AA383" s="226"/>
    </row>
    <row r="384" spans="1:27" ht="12.75" customHeight="1" x14ac:dyDescent="0.15">
      <c r="B384" s="228"/>
      <c r="C384" s="212"/>
      <c r="D384" s="213"/>
      <c r="E384" s="213"/>
      <c r="F384" s="213"/>
      <c r="G384" s="213"/>
      <c r="H384" s="213"/>
      <c r="I384" s="213"/>
      <c r="J384" s="213"/>
      <c r="K384" s="213"/>
      <c r="L384" s="213"/>
      <c r="M384" s="213"/>
      <c r="N384" s="213"/>
      <c r="O384" s="213"/>
      <c r="P384" s="213"/>
      <c r="Q384" s="213"/>
      <c r="R384" s="213"/>
      <c r="S384" s="213"/>
      <c r="T384" s="213"/>
      <c r="U384" s="213"/>
      <c r="V384" s="213"/>
      <c r="W384" s="213"/>
      <c r="X384" s="214"/>
      <c r="Y384" s="218"/>
      <c r="Z384" s="219"/>
      <c r="AA384" s="220"/>
    </row>
    <row r="385" spans="1:27" ht="12.75" customHeight="1" x14ac:dyDescent="0.15">
      <c r="B385" s="232"/>
      <c r="C385" s="215"/>
      <c r="D385" s="216"/>
      <c r="E385" s="216"/>
      <c r="F385" s="216"/>
      <c r="G385" s="216"/>
      <c r="H385" s="216"/>
      <c r="I385" s="216"/>
      <c r="J385" s="216"/>
      <c r="K385" s="216"/>
      <c r="L385" s="216"/>
      <c r="M385" s="216"/>
      <c r="N385" s="216"/>
      <c r="O385" s="216"/>
      <c r="P385" s="216"/>
      <c r="Q385" s="216"/>
      <c r="R385" s="216"/>
      <c r="S385" s="216"/>
      <c r="T385" s="216"/>
      <c r="U385" s="216"/>
      <c r="V385" s="216"/>
      <c r="W385" s="216"/>
      <c r="X385" s="217"/>
      <c r="Y385" s="221"/>
      <c r="Z385" s="222"/>
      <c r="AA385" s="223"/>
    </row>
    <row r="386" spans="1:27" ht="12.75" customHeight="1" x14ac:dyDescent="0.15">
      <c r="B386" s="227" t="s">
        <v>67</v>
      </c>
      <c r="C386" s="229" t="s">
        <v>9</v>
      </c>
      <c r="D386" s="230"/>
      <c r="E386" s="230"/>
      <c r="F386" s="230"/>
      <c r="G386" s="230"/>
      <c r="H386" s="230"/>
      <c r="I386" s="230"/>
      <c r="J386" s="230"/>
      <c r="K386" s="230"/>
      <c r="L386" s="230"/>
      <c r="M386" s="230"/>
      <c r="N386" s="230"/>
      <c r="O386" s="230"/>
      <c r="P386" s="230"/>
      <c r="Q386" s="230"/>
      <c r="R386" s="230"/>
      <c r="S386" s="230"/>
      <c r="T386" s="230"/>
      <c r="U386" s="230"/>
      <c r="V386" s="230"/>
      <c r="W386" s="230"/>
      <c r="X386" s="231"/>
      <c r="Y386" s="224"/>
      <c r="Z386" s="225"/>
      <c r="AA386" s="226"/>
    </row>
    <row r="387" spans="1:27" ht="12.75" customHeight="1" x14ac:dyDescent="0.15">
      <c r="B387" s="228"/>
      <c r="C387" s="212"/>
      <c r="D387" s="213"/>
      <c r="E387" s="213"/>
      <c r="F387" s="213"/>
      <c r="G387" s="213"/>
      <c r="H387" s="213"/>
      <c r="I387" s="213"/>
      <c r="J387" s="213"/>
      <c r="K387" s="213"/>
      <c r="L387" s="213"/>
      <c r="M387" s="213"/>
      <c r="N387" s="213"/>
      <c r="O387" s="213"/>
      <c r="P387" s="213"/>
      <c r="Q387" s="213"/>
      <c r="R387" s="213"/>
      <c r="S387" s="213"/>
      <c r="T387" s="213"/>
      <c r="U387" s="213"/>
      <c r="V387" s="213"/>
      <c r="W387" s="213"/>
      <c r="X387" s="214"/>
      <c r="Y387" s="218"/>
      <c r="Z387" s="219"/>
      <c r="AA387" s="220"/>
    </row>
    <row r="388" spans="1:27" ht="12.75" customHeight="1" x14ac:dyDescent="0.15">
      <c r="B388" s="232"/>
      <c r="C388" s="215"/>
      <c r="D388" s="216"/>
      <c r="E388" s="216"/>
      <c r="F388" s="216"/>
      <c r="G388" s="216"/>
      <c r="H388" s="216"/>
      <c r="I388" s="216"/>
      <c r="J388" s="216"/>
      <c r="K388" s="216"/>
      <c r="L388" s="216"/>
      <c r="M388" s="216"/>
      <c r="N388" s="216"/>
      <c r="O388" s="216"/>
      <c r="P388" s="216"/>
      <c r="Q388" s="216"/>
      <c r="R388" s="216"/>
      <c r="S388" s="216"/>
      <c r="T388" s="216"/>
      <c r="U388" s="216"/>
      <c r="V388" s="216"/>
      <c r="W388" s="216"/>
      <c r="X388" s="217"/>
      <c r="Y388" s="221"/>
      <c r="Z388" s="222"/>
      <c r="AA388" s="223"/>
    </row>
    <row r="389" spans="1:27" ht="12.75" customHeight="1" x14ac:dyDescent="0.15">
      <c r="B389" s="227" t="s">
        <v>68</v>
      </c>
      <c r="C389" s="229" t="s">
        <v>10</v>
      </c>
      <c r="D389" s="230"/>
      <c r="E389" s="230"/>
      <c r="F389" s="230"/>
      <c r="G389" s="230"/>
      <c r="H389" s="230"/>
      <c r="I389" s="230"/>
      <c r="J389" s="230"/>
      <c r="K389" s="230"/>
      <c r="L389" s="230"/>
      <c r="M389" s="230"/>
      <c r="N389" s="230"/>
      <c r="O389" s="230"/>
      <c r="P389" s="230"/>
      <c r="Q389" s="230"/>
      <c r="R389" s="230"/>
      <c r="S389" s="230"/>
      <c r="T389" s="230"/>
      <c r="U389" s="230"/>
      <c r="V389" s="230"/>
      <c r="W389" s="230"/>
      <c r="X389" s="231"/>
      <c r="Y389" s="224"/>
      <c r="Z389" s="225"/>
      <c r="AA389" s="226"/>
    </row>
    <row r="390" spans="1:27" ht="12.75" customHeight="1" x14ac:dyDescent="0.15">
      <c r="B390" s="228"/>
      <c r="C390" s="212"/>
      <c r="D390" s="213"/>
      <c r="E390" s="213"/>
      <c r="F390" s="213"/>
      <c r="G390" s="213"/>
      <c r="H390" s="213"/>
      <c r="I390" s="213"/>
      <c r="J390" s="213"/>
      <c r="K390" s="213"/>
      <c r="L390" s="213"/>
      <c r="M390" s="213"/>
      <c r="N390" s="213"/>
      <c r="O390" s="213"/>
      <c r="P390" s="213"/>
      <c r="Q390" s="213"/>
      <c r="R390" s="213"/>
      <c r="S390" s="213"/>
      <c r="T390" s="213"/>
      <c r="U390" s="213"/>
      <c r="V390" s="213"/>
      <c r="W390" s="213"/>
      <c r="X390" s="214"/>
      <c r="Y390" s="218"/>
      <c r="Z390" s="219"/>
      <c r="AA390" s="220"/>
    </row>
    <row r="391" spans="1:27" ht="12.75" customHeight="1" x14ac:dyDescent="0.15">
      <c r="B391" s="232"/>
      <c r="C391" s="215"/>
      <c r="D391" s="216"/>
      <c r="E391" s="216"/>
      <c r="F391" s="216"/>
      <c r="G391" s="216"/>
      <c r="H391" s="216"/>
      <c r="I391" s="216"/>
      <c r="J391" s="216"/>
      <c r="K391" s="216"/>
      <c r="L391" s="216"/>
      <c r="M391" s="216"/>
      <c r="N391" s="216"/>
      <c r="O391" s="216"/>
      <c r="P391" s="216"/>
      <c r="Q391" s="216"/>
      <c r="R391" s="216"/>
      <c r="S391" s="216"/>
      <c r="T391" s="216"/>
      <c r="U391" s="216"/>
      <c r="V391" s="216"/>
      <c r="W391" s="216"/>
      <c r="X391" s="217"/>
      <c r="Y391" s="221"/>
      <c r="Z391" s="222"/>
      <c r="AA391" s="223"/>
    </row>
    <row r="393" spans="1:27" ht="14.25" x14ac:dyDescent="0.15">
      <c r="A393" s="4" t="s">
        <v>212</v>
      </c>
    </row>
    <row r="394" spans="1:27" ht="12.75" customHeight="1" x14ac:dyDescent="0.15">
      <c r="B394" s="227" t="s">
        <v>69</v>
      </c>
      <c r="C394" s="229" t="s">
        <v>349</v>
      </c>
      <c r="D394" s="230"/>
      <c r="E394" s="230"/>
      <c r="F394" s="230"/>
      <c r="G394" s="230"/>
      <c r="H394" s="230"/>
      <c r="I394" s="230"/>
      <c r="J394" s="230"/>
      <c r="K394" s="230"/>
      <c r="L394" s="230"/>
      <c r="M394" s="230"/>
      <c r="N394" s="230"/>
      <c r="O394" s="230"/>
      <c r="P394" s="230"/>
      <c r="Q394" s="230"/>
      <c r="R394" s="230"/>
      <c r="S394" s="230"/>
      <c r="T394" s="230"/>
      <c r="U394" s="230"/>
      <c r="V394" s="230"/>
      <c r="W394" s="230"/>
      <c r="X394" s="231"/>
      <c r="Y394" s="224"/>
      <c r="Z394" s="225"/>
      <c r="AA394" s="226"/>
    </row>
    <row r="395" spans="1:27" ht="12.75" customHeight="1" x14ac:dyDescent="0.15">
      <c r="B395" s="228"/>
      <c r="C395" s="212"/>
      <c r="D395" s="213"/>
      <c r="E395" s="213"/>
      <c r="F395" s="213"/>
      <c r="G395" s="213"/>
      <c r="H395" s="213"/>
      <c r="I395" s="213"/>
      <c r="J395" s="213"/>
      <c r="K395" s="213"/>
      <c r="L395" s="213"/>
      <c r="M395" s="213"/>
      <c r="N395" s="213"/>
      <c r="O395" s="213"/>
      <c r="P395" s="213"/>
      <c r="Q395" s="213"/>
      <c r="R395" s="213"/>
      <c r="S395" s="213"/>
      <c r="T395" s="213"/>
      <c r="U395" s="213"/>
      <c r="V395" s="213"/>
      <c r="W395" s="213"/>
      <c r="X395" s="214"/>
      <c r="Y395" s="218"/>
      <c r="Z395" s="219"/>
      <c r="AA395" s="220"/>
    </row>
    <row r="396" spans="1:27" ht="12.75" customHeight="1" x14ac:dyDescent="0.15">
      <c r="B396" s="232"/>
      <c r="C396" s="215"/>
      <c r="D396" s="216"/>
      <c r="E396" s="216"/>
      <c r="F396" s="216"/>
      <c r="G396" s="216"/>
      <c r="H396" s="216"/>
      <c r="I396" s="216"/>
      <c r="J396" s="216"/>
      <c r="K396" s="216"/>
      <c r="L396" s="216"/>
      <c r="M396" s="216"/>
      <c r="N396" s="216"/>
      <c r="O396" s="216"/>
      <c r="P396" s="216"/>
      <c r="Q396" s="216"/>
      <c r="R396" s="216"/>
      <c r="S396" s="216"/>
      <c r="T396" s="216"/>
      <c r="U396" s="216"/>
      <c r="V396" s="216"/>
      <c r="W396" s="216"/>
      <c r="X396" s="217"/>
      <c r="Y396" s="221"/>
      <c r="Z396" s="222"/>
      <c r="AA396" s="223"/>
    </row>
    <row r="398" spans="1:27" ht="14.25" x14ac:dyDescent="0.15">
      <c r="A398" s="4" t="s">
        <v>213</v>
      </c>
    </row>
    <row r="399" spans="1:27" ht="12.75" customHeight="1" x14ac:dyDescent="0.15">
      <c r="B399" s="227" t="s">
        <v>69</v>
      </c>
      <c r="C399" s="229" t="s">
        <v>350</v>
      </c>
      <c r="D399" s="230"/>
      <c r="E399" s="230"/>
      <c r="F399" s="230"/>
      <c r="G399" s="230"/>
      <c r="H399" s="230"/>
      <c r="I399" s="230"/>
      <c r="J399" s="230"/>
      <c r="K399" s="230"/>
      <c r="L399" s="230"/>
      <c r="M399" s="230"/>
      <c r="N399" s="230"/>
      <c r="O399" s="230"/>
      <c r="P399" s="230"/>
      <c r="Q399" s="230"/>
      <c r="R399" s="230"/>
      <c r="S399" s="230"/>
      <c r="T399" s="230"/>
      <c r="U399" s="230"/>
      <c r="V399" s="230"/>
      <c r="W399" s="230"/>
      <c r="X399" s="231"/>
      <c r="Y399" s="224"/>
      <c r="Z399" s="225"/>
      <c r="AA399" s="226"/>
    </row>
    <row r="400" spans="1:27" ht="12.75" customHeight="1" x14ac:dyDescent="0.15">
      <c r="B400" s="228"/>
      <c r="C400" s="212"/>
      <c r="D400" s="213"/>
      <c r="E400" s="213"/>
      <c r="F400" s="213"/>
      <c r="G400" s="213"/>
      <c r="H400" s="213"/>
      <c r="I400" s="213"/>
      <c r="J400" s="213"/>
      <c r="K400" s="213"/>
      <c r="L400" s="213"/>
      <c r="M400" s="213"/>
      <c r="N400" s="213"/>
      <c r="O400" s="213"/>
      <c r="P400" s="213"/>
      <c r="Q400" s="213"/>
      <c r="R400" s="213"/>
      <c r="S400" s="213"/>
      <c r="T400" s="213"/>
      <c r="U400" s="213"/>
      <c r="V400" s="213"/>
      <c r="W400" s="213"/>
      <c r="X400" s="214"/>
      <c r="Y400" s="218"/>
      <c r="Z400" s="219"/>
      <c r="AA400" s="220"/>
    </row>
    <row r="401" spans="1:27" ht="12.75" customHeight="1" x14ac:dyDescent="0.15">
      <c r="B401" s="228"/>
      <c r="C401" s="212"/>
      <c r="D401" s="213"/>
      <c r="E401" s="213"/>
      <c r="F401" s="213"/>
      <c r="G401" s="213"/>
      <c r="H401" s="213"/>
      <c r="I401" s="213"/>
      <c r="J401" s="213"/>
      <c r="K401" s="213"/>
      <c r="L401" s="213"/>
      <c r="M401" s="213"/>
      <c r="N401" s="213"/>
      <c r="O401" s="213"/>
      <c r="P401" s="213"/>
      <c r="Q401" s="213"/>
      <c r="R401" s="213"/>
      <c r="S401" s="213"/>
      <c r="T401" s="213"/>
      <c r="U401" s="213"/>
      <c r="V401" s="213"/>
      <c r="W401" s="213"/>
      <c r="X401" s="214"/>
      <c r="Y401" s="218"/>
      <c r="Z401" s="219"/>
      <c r="AA401" s="220"/>
    </row>
    <row r="402" spans="1:27" ht="12.75" customHeight="1" x14ac:dyDescent="0.15">
      <c r="B402" s="232"/>
      <c r="C402" s="215"/>
      <c r="D402" s="216"/>
      <c r="E402" s="216"/>
      <c r="F402" s="216"/>
      <c r="G402" s="216"/>
      <c r="H402" s="216"/>
      <c r="I402" s="216"/>
      <c r="J402" s="216"/>
      <c r="K402" s="216"/>
      <c r="L402" s="216"/>
      <c r="M402" s="216"/>
      <c r="N402" s="216"/>
      <c r="O402" s="216"/>
      <c r="P402" s="216"/>
      <c r="Q402" s="216"/>
      <c r="R402" s="216"/>
      <c r="S402" s="216"/>
      <c r="T402" s="216"/>
      <c r="U402" s="216"/>
      <c r="V402" s="216"/>
      <c r="W402" s="216"/>
      <c r="X402" s="217"/>
      <c r="Y402" s="221"/>
      <c r="Z402" s="222"/>
      <c r="AA402" s="223"/>
    </row>
    <row r="404" spans="1:27" ht="14.25" x14ac:dyDescent="0.15">
      <c r="A404" s="4" t="s">
        <v>214</v>
      </c>
    </row>
    <row r="405" spans="1:27" ht="12.75" customHeight="1" x14ac:dyDescent="0.15">
      <c r="B405" s="227" t="s">
        <v>66</v>
      </c>
      <c r="C405" s="229" t="s">
        <v>54</v>
      </c>
      <c r="D405" s="230"/>
      <c r="E405" s="230"/>
      <c r="F405" s="230"/>
      <c r="G405" s="230"/>
      <c r="H405" s="230"/>
      <c r="I405" s="230"/>
      <c r="J405" s="230"/>
      <c r="K405" s="230"/>
      <c r="L405" s="230"/>
      <c r="M405" s="230"/>
      <c r="N405" s="230"/>
      <c r="O405" s="230"/>
      <c r="P405" s="230"/>
      <c r="Q405" s="230"/>
      <c r="R405" s="230"/>
      <c r="S405" s="230"/>
      <c r="T405" s="230"/>
      <c r="U405" s="230"/>
      <c r="V405" s="230"/>
      <c r="W405" s="230"/>
      <c r="X405" s="231"/>
      <c r="Y405" s="224"/>
      <c r="Z405" s="225"/>
      <c r="AA405" s="226"/>
    </row>
    <row r="406" spans="1:27" ht="12.75" customHeight="1" x14ac:dyDescent="0.15">
      <c r="B406" s="228"/>
      <c r="C406" s="212"/>
      <c r="D406" s="213"/>
      <c r="E406" s="213"/>
      <c r="F406" s="213"/>
      <c r="G406" s="213"/>
      <c r="H406" s="213"/>
      <c r="I406" s="213"/>
      <c r="J406" s="213"/>
      <c r="K406" s="213"/>
      <c r="L406" s="213"/>
      <c r="M406" s="213"/>
      <c r="N406" s="213"/>
      <c r="O406" s="213"/>
      <c r="P406" s="213"/>
      <c r="Q406" s="213"/>
      <c r="R406" s="213"/>
      <c r="S406" s="213"/>
      <c r="T406" s="213"/>
      <c r="U406" s="213"/>
      <c r="V406" s="213"/>
      <c r="W406" s="213"/>
      <c r="X406" s="214"/>
      <c r="Y406" s="218"/>
      <c r="Z406" s="219"/>
      <c r="AA406" s="220"/>
    </row>
    <row r="407" spans="1:27" ht="12.75" customHeight="1" x14ac:dyDescent="0.15">
      <c r="B407" s="232"/>
      <c r="C407" s="215"/>
      <c r="D407" s="216"/>
      <c r="E407" s="216"/>
      <c r="F407" s="216"/>
      <c r="G407" s="216"/>
      <c r="H407" s="216"/>
      <c r="I407" s="216"/>
      <c r="J407" s="216"/>
      <c r="K407" s="216"/>
      <c r="L407" s="216"/>
      <c r="M407" s="216"/>
      <c r="N407" s="216"/>
      <c r="O407" s="216"/>
      <c r="P407" s="216"/>
      <c r="Q407" s="216"/>
      <c r="R407" s="216"/>
      <c r="S407" s="216"/>
      <c r="T407" s="216"/>
      <c r="U407" s="216"/>
      <c r="V407" s="216"/>
      <c r="W407" s="216"/>
      <c r="X407" s="217"/>
      <c r="Y407" s="221"/>
      <c r="Z407" s="222"/>
      <c r="AA407" s="223"/>
    </row>
    <row r="408" spans="1:27" ht="12.75" customHeight="1" x14ac:dyDescent="0.15">
      <c r="B408" s="227" t="s">
        <v>67</v>
      </c>
      <c r="C408" s="229" t="s">
        <v>11</v>
      </c>
      <c r="D408" s="230"/>
      <c r="E408" s="230"/>
      <c r="F408" s="230"/>
      <c r="G408" s="230"/>
      <c r="H408" s="230"/>
      <c r="I408" s="230"/>
      <c r="J408" s="230"/>
      <c r="K408" s="230"/>
      <c r="L408" s="230"/>
      <c r="M408" s="230"/>
      <c r="N408" s="230"/>
      <c r="O408" s="230"/>
      <c r="P408" s="230"/>
      <c r="Q408" s="230"/>
      <c r="R408" s="230"/>
      <c r="S408" s="230"/>
      <c r="T408" s="230"/>
      <c r="U408" s="230"/>
      <c r="V408" s="230"/>
      <c r="W408" s="230"/>
      <c r="X408" s="231"/>
      <c r="Y408" s="224"/>
      <c r="Z408" s="225"/>
      <c r="AA408" s="226"/>
    </row>
    <row r="409" spans="1:27" ht="12.75" customHeight="1" x14ac:dyDescent="0.15">
      <c r="B409" s="228"/>
      <c r="C409" s="212"/>
      <c r="D409" s="213"/>
      <c r="E409" s="213"/>
      <c r="F409" s="213"/>
      <c r="G409" s="213"/>
      <c r="H409" s="213"/>
      <c r="I409" s="213"/>
      <c r="J409" s="213"/>
      <c r="K409" s="213"/>
      <c r="L409" s="213"/>
      <c r="M409" s="213"/>
      <c r="N409" s="213"/>
      <c r="O409" s="213"/>
      <c r="P409" s="213"/>
      <c r="Q409" s="213"/>
      <c r="R409" s="213"/>
      <c r="S409" s="213"/>
      <c r="T409" s="213"/>
      <c r="U409" s="213"/>
      <c r="V409" s="213"/>
      <c r="W409" s="213"/>
      <c r="X409" s="214"/>
      <c r="Y409" s="218"/>
      <c r="Z409" s="219"/>
      <c r="AA409" s="220"/>
    </row>
    <row r="410" spans="1:27" ht="12.75" customHeight="1" x14ac:dyDescent="0.15">
      <c r="B410" s="232"/>
      <c r="C410" s="215"/>
      <c r="D410" s="216"/>
      <c r="E410" s="216"/>
      <c r="F410" s="216"/>
      <c r="G410" s="216"/>
      <c r="H410" s="216"/>
      <c r="I410" s="216"/>
      <c r="J410" s="216"/>
      <c r="K410" s="216"/>
      <c r="L410" s="216"/>
      <c r="M410" s="216"/>
      <c r="N410" s="216"/>
      <c r="O410" s="216"/>
      <c r="P410" s="216"/>
      <c r="Q410" s="216"/>
      <c r="R410" s="216"/>
      <c r="S410" s="216"/>
      <c r="T410" s="216"/>
      <c r="U410" s="216"/>
      <c r="V410" s="216"/>
      <c r="W410" s="216"/>
      <c r="X410" s="217"/>
      <c r="Y410" s="221"/>
      <c r="Z410" s="222"/>
      <c r="AA410" s="223"/>
    </row>
    <row r="411" spans="1:27" ht="12.75" customHeight="1" x14ac:dyDescent="0.15">
      <c r="B411" s="227" t="s">
        <v>68</v>
      </c>
      <c r="C411" s="229" t="s">
        <v>55</v>
      </c>
      <c r="D411" s="230"/>
      <c r="E411" s="230"/>
      <c r="F411" s="230"/>
      <c r="G411" s="230"/>
      <c r="H411" s="230"/>
      <c r="I411" s="230"/>
      <c r="J411" s="230"/>
      <c r="K411" s="230"/>
      <c r="L411" s="230"/>
      <c r="M411" s="230"/>
      <c r="N411" s="230"/>
      <c r="O411" s="230"/>
      <c r="P411" s="230"/>
      <c r="Q411" s="230"/>
      <c r="R411" s="230"/>
      <c r="S411" s="230"/>
      <c r="T411" s="230"/>
      <c r="U411" s="230"/>
      <c r="V411" s="230"/>
      <c r="W411" s="230"/>
      <c r="X411" s="231"/>
      <c r="Y411" s="224"/>
      <c r="Z411" s="225"/>
      <c r="AA411" s="226"/>
    </row>
    <row r="412" spans="1:27" ht="12.75" customHeight="1" x14ac:dyDescent="0.15">
      <c r="B412" s="228"/>
      <c r="C412" s="212"/>
      <c r="D412" s="213"/>
      <c r="E412" s="213"/>
      <c r="F412" s="213"/>
      <c r="G412" s="213"/>
      <c r="H412" s="213"/>
      <c r="I412" s="213"/>
      <c r="J412" s="213"/>
      <c r="K412" s="213"/>
      <c r="L412" s="213"/>
      <c r="M412" s="213"/>
      <c r="N412" s="213"/>
      <c r="O412" s="213"/>
      <c r="P412" s="213"/>
      <c r="Q412" s="213"/>
      <c r="R412" s="213"/>
      <c r="S412" s="213"/>
      <c r="T412" s="213"/>
      <c r="U412" s="213"/>
      <c r="V412" s="213"/>
      <c r="W412" s="213"/>
      <c r="X412" s="214"/>
      <c r="Y412" s="218"/>
      <c r="Z412" s="219"/>
      <c r="AA412" s="220"/>
    </row>
    <row r="413" spans="1:27" ht="12.75" customHeight="1" x14ac:dyDescent="0.15">
      <c r="B413" s="228"/>
      <c r="C413" s="212"/>
      <c r="D413" s="213"/>
      <c r="E413" s="213"/>
      <c r="F413" s="213"/>
      <c r="G413" s="213"/>
      <c r="H413" s="213"/>
      <c r="I413" s="213"/>
      <c r="J413" s="213"/>
      <c r="K413" s="213"/>
      <c r="L413" s="213"/>
      <c r="M413" s="213"/>
      <c r="N413" s="213"/>
      <c r="O413" s="213"/>
      <c r="P413" s="213"/>
      <c r="Q413" s="213"/>
      <c r="R413" s="213"/>
      <c r="S413" s="213"/>
      <c r="T413" s="213"/>
      <c r="U413" s="213"/>
      <c r="V413" s="213"/>
      <c r="W413" s="213"/>
      <c r="X413" s="214"/>
      <c r="Y413" s="218"/>
      <c r="Z413" s="219"/>
      <c r="AA413" s="220"/>
    </row>
    <row r="414" spans="1:27" ht="12.75" customHeight="1" x14ac:dyDescent="0.15">
      <c r="B414" s="228"/>
      <c r="C414" s="212"/>
      <c r="D414" s="213"/>
      <c r="E414" s="213"/>
      <c r="F414" s="213"/>
      <c r="G414" s="213"/>
      <c r="H414" s="213"/>
      <c r="I414" s="213"/>
      <c r="J414" s="213"/>
      <c r="K414" s="213"/>
      <c r="L414" s="213"/>
      <c r="M414" s="213"/>
      <c r="N414" s="213"/>
      <c r="O414" s="213"/>
      <c r="P414" s="213"/>
      <c r="Q414" s="213"/>
      <c r="R414" s="213"/>
      <c r="S414" s="213"/>
      <c r="T414" s="213"/>
      <c r="U414" s="213"/>
      <c r="V414" s="213"/>
      <c r="W414" s="213"/>
      <c r="X414" s="214"/>
      <c r="Y414" s="218"/>
      <c r="Z414" s="219"/>
      <c r="AA414" s="220"/>
    </row>
    <row r="415" spans="1:27" ht="12.75" customHeight="1" x14ac:dyDescent="0.15">
      <c r="B415" s="228"/>
      <c r="C415" s="212"/>
      <c r="D415" s="213"/>
      <c r="E415" s="213"/>
      <c r="F415" s="213"/>
      <c r="G415" s="213"/>
      <c r="H415" s="213"/>
      <c r="I415" s="213"/>
      <c r="J415" s="213"/>
      <c r="K415" s="213"/>
      <c r="L415" s="213"/>
      <c r="M415" s="213"/>
      <c r="N415" s="213"/>
      <c r="O415" s="213"/>
      <c r="P415" s="213"/>
      <c r="Q415" s="213"/>
      <c r="R415" s="213"/>
      <c r="S415" s="213"/>
      <c r="T415" s="213"/>
      <c r="U415" s="213"/>
      <c r="V415" s="213"/>
      <c r="W415" s="213"/>
      <c r="X415" s="214"/>
      <c r="Y415" s="218"/>
      <c r="Z415" s="219"/>
      <c r="AA415" s="220"/>
    </row>
    <row r="416" spans="1:27" ht="12.75" customHeight="1" x14ac:dyDescent="0.15">
      <c r="B416" s="232"/>
      <c r="C416" s="215"/>
      <c r="D416" s="216"/>
      <c r="E416" s="216"/>
      <c r="F416" s="216"/>
      <c r="G416" s="216"/>
      <c r="H416" s="216"/>
      <c r="I416" s="216"/>
      <c r="J416" s="216"/>
      <c r="K416" s="216"/>
      <c r="L416" s="216"/>
      <c r="M416" s="216"/>
      <c r="N416" s="216"/>
      <c r="O416" s="216"/>
      <c r="P416" s="216"/>
      <c r="Q416" s="216"/>
      <c r="R416" s="216"/>
      <c r="S416" s="216"/>
      <c r="T416" s="216"/>
      <c r="U416" s="216"/>
      <c r="V416" s="216"/>
      <c r="W416" s="216"/>
      <c r="X416" s="217"/>
      <c r="Y416" s="221"/>
      <c r="Z416" s="222"/>
      <c r="AA416" s="223"/>
    </row>
    <row r="417" spans="1:27" ht="12.75" customHeight="1" x14ac:dyDescent="0.15">
      <c r="B417" s="227" t="s">
        <v>81</v>
      </c>
      <c r="C417" s="229" t="s">
        <v>56</v>
      </c>
      <c r="D417" s="230"/>
      <c r="E417" s="230"/>
      <c r="F417" s="230"/>
      <c r="G417" s="230"/>
      <c r="H417" s="230"/>
      <c r="I417" s="230"/>
      <c r="J417" s="230"/>
      <c r="K417" s="230"/>
      <c r="L417" s="230"/>
      <c r="M417" s="230"/>
      <c r="N417" s="230"/>
      <c r="O417" s="230"/>
      <c r="P417" s="230"/>
      <c r="Q417" s="230"/>
      <c r="R417" s="230"/>
      <c r="S417" s="230"/>
      <c r="T417" s="230"/>
      <c r="U417" s="230"/>
      <c r="V417" s="230"/>
      <c r="W417" s="230"/>
      <c r="X417" s="231"/>
      <c r="Y417" s="224"/>
      <c r="Z417" s="225"/>
      <c r="AA417" s="226"/>
    </row>
    <row r="418" spans="1:27" ht="12.75" customHeight="1" x14ac:dyDescent="0.15">
      <c r="B418" s="228"/>
      <c r="C418" s="212"/>
      <c r="D418" s="213"/>
      <c r="E418" s="213"/>
      <c r="F418" s="213"/>
      <c r="G418" s="213"/>
      <c r="H418" s="213"/>
      <c r="I418" s="213"/>
      <c r="J418" s="213"/>
      <c r="K418" s="213"/>
      <c r="L418" s="213"/>
      <c r="M418" s="213"/>
      <c r="N418" s="213"/>
      <c r="O418" s="213"/>
      <c r="P418" s="213"/>
      <c r="Q418" s="213"/>
      <c r="R418" s="213"/>
      <c r="S418" s="213"/>
      <c r="T418" s="213"/>
      <c r="U418" s="213"/>
      <c r="V418" s="213"/>
      <c r="W418" s="213"/>
      <c r="X418" s="214"/>
      <c r="Y418" s="218"/>
      <c r="Z418" s="219"/>
      <c r="AA418" s="220"/>
    </row>
    <row r="419" spans="1:27" ht="12.75" customHeight="1" x14ac:dyDescent="0.15">
      <c r="B419" s="228"/>
      <c r="C419" s="212"/>
      <c r="D419" s="213"/>
      <c r="E419" s="213"/>
      <c r="F419" s="213"/>
      <c r="G419" s="213"/>
      <c r="H419" s="213"/>
      <c r="I419" s="213"/>
      <c r="J419" s="213"/>
      <c r="K419" s="213"/>
      <c r="L419" s="213"/>
      <c r="M419" s="213"/>
      <c r="N419" s="213"/>
      <c r="O419" s="213"/>
      <c r="P419" s="213"/>
      <c r="Q419" s="213"/>
      <c r="R419" s="213"/>
      <c r="S419" s="213"/>
      <c r="T419" s="213"/>
      <c r="U419" s="213"/>
      <c r="V419" s="213"/>
      <c r="W419" s="213"/>
      <c r="X419" s="214"/>
      <c r="Y419" s="218"/>
      <c r="Z419" s="219"/>
      <c r="AA419" s="220"/>
    </row>
    <row r="420" spans="1:27" ht="12.75" customHeight="1" x14ac:dyDescent="0.15">
      <c r="B420" s="228"/>
      <c r="C420" s="212"/>
      <c r="D420" s="213"/>
      <c r="E420" s="213"/>
      <c r="F420" s="213"/>
      <c r="G420" s="213"/>
      <c r="H420" s="213"/>
      <c r="I420" s="213"/>
      <c r="J420" s="213"/>
      <c r="K420" s="213"/>
      <c r="L420" s="213"/>
      <c r="M420" s="213"/>
      <c r="N420" s="213"/>
      <c r="O420" s="213"/>
      <c r="P420" s="213"/>
      <c r="Q420" s="213"/>
      <c r="R420" s="213"/>
      <c r="S420" s="213"/>
      <c r="T420" s="213"/>
      <c r="U420" s="213"/>
      <c r="V420" s="213"/>
      <c r="W420" s="213"/>
      <c r="X420" s="214"/>
      <c r="Y420" s="218"/>
      <c r="Z420" s="219"/>
      <c r="AA420" s="220"/>
    </row>
    <row r="421" spans="1:27" ht="12.75" customHeight="1" x14ac:dyDescent="0.15">
      <c r="B421" s="228"/>
      <c r="C421" s="212"/>
      <c r="D421" s="213"/>
      <c r="E421" s="213"/>
      <c r="F421" s="213"/>
      <c r="G421" s="213"/>
      <c r="H421" s="213"/>
      <c r="I421" s="213"/>
      <c r="J421" s="213"/>
      <c r="K421" s="213"/>
      <c r="L421" s="213"/>
      <c r="M421" s="213"/>
      <c r="N421" s="213"/>
      <c r="O421" s="213"/>
      <c r="P421" s="213"/>
      <c r="Q421" s="213"/>
      <c r="R421" s="213"/>
      <c r="S421" s="213"/>
      <c r="T421" s="213"/>
      <c r="U421" s="213"/>
      <c r="V421" s="213"/>
      <c r="W421" s="213"/>
      <c r="X421" s="214"/>
      <c r="Y421" s="218"/>
      <c r="Z421" s="219"/>
      <c r="AA421" s="220"/>
    </row>
    <row r="422" spans="1:27" ht="12.75" customHeight="1" x14ac:dyDescent="0.15">
      <c r="B422" s="232"/>
      <c r="C422" s="215"/>
      <c r="D422" s="216"/>
      <c r="E422" s="216"/>
      <c r="F422" s="216"/>
      <c r="G422" s="216"/>
      <c r="H422" s="216"/>
      <c r="I422" s="216"/>
      <c r="J422" s="216"/>
      <c r="K422" s="216"/>
      <c r="L422" s="216"/>
      <c r="M422" s="216"/>
      <c r="N422" s="216"/>
      <c r="O422" s="216"/>
      <c r="P422" s="216"/>
      <c r="Q422" s="216"/>
      <c r="R422" s="216"/>
      <c r="S422" s="216"/>
      <c r="T422" s="216"/>
      <c r="U422" s="216"/>
      <c r="V422" s="216"/>
      <c r="W422" s="216"/>
      <c r="X422" s="217"/>
      <c r="Y422" s="221"/>
      <c r="Z422" s="222"/>
      <c r="AA422" s="223"/>
    </row>
    <row r="424" spans="1:27" ht="14.25" x14ac:dyDescent="0.15">
      <c r="A424" s="4" t="s">
        <v>244</v>
      </c>
    </row>
    <row r="425" spans="1:27" ht="12.75" customHeight="1" x14ac:dyDescent="0.15">
      <c r="B425" s="227" t="s">
        <v>66</v>
      </c>
      <c r="C425" s="229" t="s">
        <v>96</v>
      </c>
      <c r="D425" s="230"/>
      <c r="E425" s="230"/>
      <c r="F425" s="230"/>
      <c r="G425" s="230"/>
      <c r="H425" s="230"/>
      <c r="I425" s="230"/>
      <c r="J425" s="230"/>
      <c r="K425" s="230"/>
      <c r="L425" s="230"/>
      <c r="M425" s="230"/>
      <c r="N425" s="230"/>
      <c r="O425" s="230"/>
      <c r="P425" s="230"/>
      <c r="Q425" s="230"/>
      <c r="R425" s="230"/>
      <c r="S425" s="230"/>
      <c r="T425" s="230"/>
      <c r="U425" s="230"/>
      <c r="V425" s="230"/>
      <c r="W425" s="230"/>
      <c r="X425" s="231"/>
      <c r="Y425" s="224"/>
      <c r="Z425" s="225"/>
      <c r="AA425" s="226"/>
    </row>
    <row r="426" spans="1:27" ht="12.75" customHeight="1" x14ac:dyDescent="0.15">
      <c r="B426" s="228"/>
      <c r="C426" s="212"/>
      <c r="D426" s="213"/>
      <c r="E426" s="213"/>
      <c r="F426" s="213"/>
      <c r="G426" s="213"/>
      <c r="H426" s="213"/>
      <c r="I426" s="213"/>
      <c r="J426" s="213"/>
      <c r="K426" s="213"/>
      <c r="L426" s="213"/>
      <c r="M426" s="213"/>
      <c r="N426" s="213"/>
      <c r="O426" s="213"/>
      <c r="P426" s="213"/>
      <c r="Q426" s="213"/>
      <c r="R426" s="213"/>
      <c r="S426" s="213"/>
      <c r="T426" s="213"/>
      <c r="U426" s="213"/>
      <c r="V426" s="213"/>
      <c r="W426" s="213"/>
      <c r="X426" s="214"/>
      <c r="Y426" s="218"/>
      <c r="Z426" s="219"/>
      <c r="AA426" s="220"/>
    </row>
    <row r="427" spans="1:27" ht="12.75" customHeight="1" x14ac:dyDescent="0.15">
      <c r="B427" s="228"/>
      <c r="C427" s="212"/>
      <c r="D427" s="213"/>
      <c r="E427" s="213"/>
      <c r="F427" s="213"/>
      <c r="G427" s="213"/>
      <c r="H427" s="213"/>
      <c r="I427" s="213"/>
      <c r="J427" s="213"/>
      <c r="K427" s="213"/>
      <c r="L427" s="213"/>
      <c r="M427" s="213"/>
      <c r="N427" s="213"/>
      <c r="O427" s="213"/>
      <c r="P427" s="213"/>
      <c r="Q427" s="213"/>
      <c r="R427" s="213"/>
      <c r="S427" s="213"/>
      <c r="T427" s="213"/>
      <c r="U427" s="213"/>
      <c r="V427" s="213"/>
      <c r="W427" s="213"/>
      <c r="X427" s="214"/>
      <c r="Y427" s="218"/>
      <c r="Z427" s="219"/>
      <c r="AA427" s="220"/>
    </row>
    <row r="428" spans="1:27" ht="12.75" customHeight="1" x14ac:dyDescent="0.15">
      <c r="B428" s="232"/>
      <c r="C428" s="215"/>
      <c r="D428" s="216"/>
      <c r="E428" s="216"/>
      <c r="F428" s="216"/>
      <c r="G428" s="216"/>
      <c r="H428" s="216"/>
      <c r="I428" s="216"/>
      <c r="J428" s="216"/>
      <c r="K428" s="216"/>
      <c r="L428" s="216"/>
      <c r="M428" s="216"/>
      <c r="N428" s="216"/>
      <c r="O428" s="216"/>
      <c r="P428" s="216"/>
      <c r="Q428" s="216"/>
      <c r="R428" s="216"/>
      <c r="S428" s="216"/>
      <c r="T428" s="216"/>
      <c r="U428" s="216"/>
      <c r="V428" s="216"/>
      <c r="W428" s="216"/>
      <c r="X428" s="217"/>
      <c r="Y428" s="221"/>
      <c r="Z428" s="222"/>
      <c r="AA428" s="223"/>
    </row>
    <row r="429" spans="1:27" ht="12.75" customHeight="1" x14ac:dyDescent="0.15">
      <c r="B429" s="227" t="s">
        <v>67</v>
      </c>
      <c r="C429" s="206" t="s">
        <v>320</v>
      </c>
      <c r="D429" s="207"/>
      <c r="E429" s="207"/>
      <c r="F429" s="207"/>
      <c r="G429" s="207"/>
      <c r="H429" s="207"/>
      <c r="I429" s="207"/>
      <c r="J429" s="207"/>
      <c r="K429" s="207"/>
      <c r="L429" s="207"/>
      <c r="M429" s="207"/>
      <c r="N429" s="207"/>
      <c r="O429" s="207"/>
      <c r="P429" s="207"/>
      <c r="Q429" s="207"/>
      <c r="R429" s="207"/>
      <c r="S429" s="207"/>
      <c r="T429" s="207"/>
      <c r="U429" s="207"/>
      <c r="V429" s="207"/>
      <c r="W429" s="207"/>
      <c r="X429" s="208"/>
      <c r="Y429" s="224"/>
      <c r="Z429" s="225"/>
      <c r="AA429" s="226"/>
    </row>
    <row r="430" spans="1:27" ht="12.75" customHeight="1" x14ac:dyDescent="0.15">
      <c r="B430" s="228"/>
      <c r="C430" s="209"/>
      <c r="D430" s="210"/>
      <c r="E430" s="210"/>
      <c r="F430" s="210"/>
      <c r="G430" s="210"/>
      <c r="H430" s="210"/>
      <c r="I430" s="210"/>
      <c r="J430" s="210"/>
      <c r="K430" s="210"/>
      <c r="L430" s="210"/>
      <c r="M430" s="210"/>
      <c r="N430" s="210"/>
      <c r="O430" s="210"/>
      <c r="P430" s="210"/>
      <c r="Q430" s="210"/>
      <c r="R430" s="210"/>
      <c r="S430" s="210"/>
      <c r="T430" s="210"/>
      <c r="U430" s="210"/>
      <c r="V430" s="210"/>
      <c r="W430" s="210"/>
      <c r="X430" s="211"/>
      <c r="Y430" s="218"/>
      <c r="Z430" s="219"/>
      <c r="AA430" s="220"/>
    </row>
    <row r="431" spans="1:27" ht="12.75" customHeight="1" x14ac:dyDescent="0.15">
      <c r="B431" s="228"/>
      <c r="C431" s="209"/>
      <c r="D431" s="210"/>
      <c r="E431" s="210"/>
      <c r="F431" s="210"/>
      <c r="G431" s="210"/>
      <c r="H431" s="210"/>
      <c r="I431" s="210"/>
      <c r="J431" s="210"/>
      <c r="K431" s="210"/>
      <c r="L431" s="210"/>
      <c r="M431" s="210"/>
      <c r="N431" s="210"/>
      <c r="O431" s="210"/>
      <c r="P431" s="210"/>
      <c r="Q431" s="210"/>
      <c r="R431" s="210"/>
      <c r="S431" s="210"/>
      <c r="T431" s="210"/>
      <c r="U431" s="210"/>
      <c r="V431" s="210"/>
      <c r="W431" s="210"/>
      <c r="X431" s="211"/>
      <c r="Y431" s="218"/>
      <c r="Z431" s="219"/>
      <c r="AA431" s="220"/>
    </row>
    <row r="432" spans="1:27" ht="12.75" customHeight="1" x14ac:dyDescent="0.15">
      <c r="B432" s="232"/>
      <c r="C432" s="236"/>
      <c r="D432" s="237"/>
      <c r="E432" s="237"/>
      <c r="F432" s="237"/>
      <c r="G432" s="237"/>
      <c r="H432" s="237"/>
      <c r="I432" s="237"/>
      <c r="J432" s="237"/>
      <c r="K432" s="237"/>
      <c r="L432" s="237"/>
      <c r="M432" s="237"/>
      <c r="N432" s="237"/>
      <c r="O432" s="237"/>
      <c r="P432" s="237"/>
      <c r="Q432" s="237"/>
      <c r="R432" s="237"/>
      <c r="S432" s="237"/>
      <c r="T432" s="237"/>
      <c r="U432" s="237"/>
      <c r="V432" s="237"/>
      <c r="W432" s="237"/>
      <c r="X432" s="256"/>
      <c r="Y432" s="221"/>
      <c r="Z432" s="222"/>
      <c r="AA432" s="223"/>
    </row>
    <row r="434" spans="1:27" ht="14.25" x14ac:dyDescent="0.15">
      <c r="A434" s="4" t="s">
        <v>215</v>
      </c>
    </row>
    <row r="435" spans="1:27" ht="12.75" customHeight="1" x14ac:dyDescent="0.15">
      <c r="B435" s="227" t="s">
        <v>66</v>
      </c>
      <c r="C435" s="229" t="s">
        <v>57</v>
      </c>
      <c r="D435" s="230"/>
      <c r="E435" s="230"/>
      <c r="F435" s="230"/>
      <c r="G435" s="230"/>
      <c r="H435" s="230"/>
      <c r="I435" s="230"/>
      <c r="J435" s="230"/>
      <c r="K435" s="230"/>
      <c r="L435" s="230"/>
      <c r="M435" s="230"/>
      <c r="N435" s="230"/>
      <c r="O435" s="230"/>
      <c r="P435" s="230"/>
      <c r="Q435" s="230"/>
      <c r="R435" s="230"/>
      <c r="S435" s="230"/>
      <c r="T435" s="230"/>
      <c r="U435" s="230"/>
      <c r="V435" s="230"/>
      <c r="W435" s="230"/>
      <c r="X435" s="231"/>
      <c r="Y435" s="224"/>
      <c r="Z435" s="225"/>
      <c r="AA435" s="226"/>
    </row>
    <row r="436" spans="1:27" ht="12.75" customHeight="1" x14ac:dyDescent="0.15">
      <c r="B436" s="228"/>
      <c r="C436" s="212"/>
      <c r="D436" s="213"/>
      <c r="E436" s="213"/>
      <c r="F436" s="213"/>
      <c r="G436" s="213"/>
      <c r="H436" s="213"/>
      <c r="I436" s="213"/>
      <c r="J436" s="213"/>
      <c r="K436" s="213"/>
      <c r="L436" s="213"/>
      <c r="M436" s="213"/>
      <c r="N436" s="213"/>
      <c r="O436" s="213"/>
      <c r="P436" s="213"/>
      <c r="Q436" s="213"/>
      <c r="R436" s="213"/>
      <c r="S436" s="213"/>
      <c r="T436" s="213"/>
      <c r="U436" s="213"/>
      <c r="V436" s="213"/>
      <c r="W436" s="213"/>
      <c r="X436" s="214"/>
      <c r="Y436" s="218"/>
      <c r="Z436" s="219"/>
      <c r="AA436" s="220"/>
    </row>
    <row r="437" spans="1:27" ht="12.75" customHeight="1" x14ac:dyDescent="0.15">
      <c r="B437" s="228"/>
      <c r="C437" s="212"/>
      <c r="D437" s="213"/>
      <c r="E437" s="213"/>
      <c r="F437" s="213"/>
      <c r="G437" s="213"/>
      <c r="H437" s="213"/>
      <c r="I437" s="213"/>
      <c r="J437" s="213"/>
      <c r="K437" s="213"/>
      <c r="L437" s="213"/>
      <c r="M437" s="213"/>
      <c r="N437" s="213"/>
      <c r="O437" s="213"/>
      <c r="P437" s="213"/>
      <c r="Q437" s="213"/>
      <c r="R437" s="213"/>
      <c r="S437" s="213"/>
      <c r="T437" s="213"/>
      <c r="U437" s="213"/>
      <c r="V437" s="213"/>
      <c r="W437" s="213"/>
      <c r="X437" s="214"/>
      <c r="Y437" s="218"/>
      <c r="Z437" s="219"/>
      <c r="AA437" s="220"/>
    </row>
    <row r="438" spans="1:27" ht="12.75" customHeight="1" x14ac:dyDescent="0.15">
      <c r="B438" s="232"/>
      <c r="C438" s="215"/>
      <c r="D438" s="216"/>
      <c r="E438" s="216"/>
      <c r="F438" s="216"/>
      <c r="G438" s="216"/>
      <c r="H438" s="216"/>
      <c r="I438" s="216"/>
      <c r="J438" s="216"/>
      <c r="K438" s="216"/>
      <c r="L438" s="216"/>
      <c r="M438" s="216"/>
      <c r="N438" s="216"/>
      <c r="O438" s="216"/>
      <c r="P438" s="216"/>
      <c r="Q438" s="216"/>
      <c r="R438" s="216"/>
      <c r="S438" s="216"/>
      <c r="T438" s="216"/>
      <c r="U438" s="216"/>
      <c r="V438" s="216"/>
      <c r="W438" s="216"/>
      <c r="X438" s="217"/>
      <c r="Y438" s="221"/>
      <c r="Z438" s="222"/>
      <c r="AA438" s="223"/>
    </row>
    <row r="439" spans="1:27" ht="12.75" customHeight="1" x14ac:dyDescent="0.15">
      <c r="B439" s="227" t="s">
        <v>67</v>
      </c>
      <c r="C439" s="229" t="s">
        <v>12</v>
      </c>
      <c r="D439" s="230"/>
      <c r="E439" s="230"/>
      <c r="F439" s="230"/>
      <c r="G439" s="230"/>
      <c r="H439" s="230"/>
      <c r="I439" s="230"/>
      <c r="J439" s="230"/>
      <c r="K439" s="230"/>
      <c r="L439" s="230"/>
      <c r="M439" s="230"/>
      <c r="N439" s="230"/>
      <c r="O439" s="230"/>
      <c r="P439" s="230"/>
      <c r="Q439" s="230"/>
      <c r="R439" s="230"/>
      <c r="S439" s="230"/>
      <c r="T439" s="230"/>
      <c r="U439" s="230"/>
      <c r="V439" s="230"/>
      <c r="W439" s="230"/>
      <c r="X439" s="231"/>
      <c r="Y439" s="224"/>
      <c r="Z439" s="225"/>
      <c r="AA439" s="226"/>
    </row>
    <row r="440" spans="1:27" ht="12.75" customHeight="1" x14ac:dyDescent="0.15">
      <c r="B440" s="232"/>
      <c r="C440" s="215"/>
      <c r="D440" s="216"/>
      <c r="E440" s="216"/>
      <c r="F440" s="216"/>
      <c r="G440" s="216"/>
      <c r="H440" s="216"/>
      <c r="I440" s="216"/>
      <c r="J440" s="216"/>
      <c r="K440" s="216"/>
      <c r="L440" s="216"/>
      <c r="M440" s="216"/>
      <c r="N440" s="216"/>
      <c r="O440" s="216"/>
      <c r="P440" s="216"/>
      <c r="Q440" s="216"/>
      <c r="R440" s="216"/>
      <c r="S440" s="216"/>
      <c r="T440" s="216"/>
      <c r="U440" s="216"/>
      <c r="V440" s="216"/>
      <c r="W440" s="216"/>
      <c r="X440" s="217"/>
      <c r="Y440" s="221"/>
      <c r="Z440" s="222"/>
      <c r="AA440" s="223"/>
    </row>
    <row r="441" spans="1:27" ht="12.75" customHeight="1" x14ac:dyDescent="0.15">
      <c r="B441" s="227" t="s">
        <v>68</v>
      </c>
      <c r="C441" s="229" t="s">
        <v>58</v>
      </c>
      <c r="D441" s="230"/>
      <c r="E441" s="230"/>
      <c r="F441" s="230"/>
      <c r="G441" s="230"/>
      <c r="H441" s="230"/>
      <c r="I441" s="230"/>
      <c r="J441" s="230"/>
      <c r="K441" s="230"/>
      <c r="L441" s="230"/>
      <c r="M441" s="230"/>
      <c r="N441" s="230"/>
      <c r="O441" s="230"/>
      <c r="P441" s="230"/>
      <c r="Q441" s="230"/>
      <c r="R441" s="230"/>
      <c r="S441" s="230"/>
      <c r="T441" s="230"/>
      <c r="U441" s="230"/>
      <c r="V441" s="230"/>
      <c r="W441" s="230"/>
      <c r="X441" s="231"/>
      <c r="Y441" s="224"/>
      <c r="Z441" s="225"/>
      <c r="AA441" s="226"/>
    </row>
    <row r="442" spans="1:27" ht="12.75" customHeight="1" x14ac:dyDescent="0.15">
      <c r="B442" s="228"/>
      <c r="C442" s="212"/>
      <c r="D442" s="213"/>
      <c r="E442" s="213"/>
      <c r="F442" s="213"/>
      <c r="G442" s="213"/>
      <c r="H442" s="213"/>
      <c r="I442" s="213"/>
      <c r="J442" s="213"/>
      <c r="K442" s="213"/>
      <c r="L442" s="213"/>
      <c r="M442" s="213"/>
      <c r="N442" s="213"/>
      <c r="O442" s="213"/>
      <c r="P442" s="213"/>
      <c r="Q442" s="213"/>
      <c r="R442" s="213"/>
      <c r="S442" s="213"/>
      <c r="T442" s="213"/>
      <c r="U442" s="213"/>
      <c r="V442" s="213"/>
      <c r="W442" s="213"/>
      <c r="X442" s="214"/>
      <c r="Y442" s="218"/>
      <c r="Z442" s="219"/>
      <c r="AA442" s="220"/>
    </row>
    <row r="443" spans="1:27" ht="12.75" customHeight="1" x14ac:dyDescent="0.15">
      <c r="B443" s="232"/>
      <c r="C443" s="215"/>
      <c r="D443" s="216"/>
      <c r="E443" s="216"/>
      <c r="F443" s="216"/>
      <c r="G443" s="216"/>
      <c r="H443" s="216"/>
      <c r="I443" s="216"/>
      <c r="J443" s="216"/>
      <c r="K443" s="216"/>
      <c r="L443" s="216"/>
      <c r="M443" s="216"/>
      <c r="N443" s="216"/>
      <c r="O443" s="216"/>
      <c r="P443" s="216"/>
      <c r="Q443" s="216"/>
      <c r="R443" s="216"/>
      <c r="S443" s="216"/>
      <c r="T443" s="216"/>
      <c r="U443" s="216"/>
      <c r="V443" s="216"/>
      <c r="W443" s="216"/>
      <c r="X443" s="217"/>
      <c r="Y443" s="221"/>
      <c r="Z443" s="222"/>
      <c r="AA443" s="223"/>
    </row>
    <row r="445" spans="1:27" ht="12.75" customHeight="1" x14ac:dyDescent="0.15">
      <c r="A445" s="4" t="s">
        <v>281</v>
      </c>
    </row>
    <row r="446" spans="1:27" ht="12.75" customHeight="1" x14ac:dyDescent="0.15">
      <c r="B446" s="227" t="s">
        <v>66</v>
      </c>
      <c r="C446" s="206" t="s">
        <v>217</v>
      </c>
      <c r="D446" s="207"/>
      <c r="E446" s="207"/>
      <c r="F446" s="207"/>
      <c r="G446" s="207"/>
      <c r="H446" s="207"/>
      <c r="I446" s="207"/>
      <c r="J446" s="207"/>
      <c r="K446" s="207"/>
      <c r="L446" s="207"/>
      <c r="M446" s="207"/>
      <c r="N446" s="207"/>
      <c r="O446" s="207"/>
      <c r="P446" s="207"/>
      <c r="Q446" s="207"/>
      <c r="R446" s="207"/>
      <c r="S446" s="207"/>
      <c r="T446" s="207"/>
      <c r="U446" s="207"/>
      <c r="V446" s="207"/>
      <c r="W446" s="207"/>
      <c r="X446" s="208"/>
      <c r="Y446" s="224"/>
      <c r="Z446" s="225"/>
      <c r="AA446" s="226"/>
    </row>
    <row r="447" spans="1:27" ht="12.75" customHeight="1" x14ac:dyDescent="0.15">
      <c r="B447" s="228"/>
      <c r="C447" s="209"/>
      <c r="D447" s="210"/>
      <c r="E447" s="210"/>
      <c r="F447" s="210"/>
      <c r="G447" s="210"/>
      <c r="H447" s="210"/>
      <c r="I447" s="210"/>
      <c r="J447" s="210"/>
      <c r="K447" s="210"/>
      <c r="L447" s="210"/>
      <c r="M447" s="210"/>
      <c r="N447" s="210"/>
      <c r="O447" s="210"/>
      <c r="P447" s="210"/>
      <c r="Q447" s="210"/>
      <c r="R447" s="210"/>
      <c r="S447" s="210"/>
      <c r="T447" s="210"/>
      <c r="U447" s="210"/>
      <c r="V447" s="210"/>
      <c r="W447" s="210"/>
      <c r="X447" s="211"/>
      <c r="Y447" s="218"/>
      <c r="Z447" s="219"/>
      <c r="AA447" s="220"/>
    </row>
    <row r="448" spans="1:27" ht="12.75" customHeight="1" x14ac:dyDescent="0.15">
      <c r="B448" s="228"/>
      <c r="C448" s="209"/>
      <c r="D448" s="210"/>
      <c r="E448" s="210"/>
      <c r="F448" s="210"/>
      <c r="G448" s="210"/>
      <c r="H448" s="210"/>
      <c r="I448" s="210"/>
      <c r="J448" s="210"/>
      <c r="K448" s="210"/>
      <c r="L448" s="210"/>
      <c r="M448" s="210"/>
      <c r="N448" s="210"/>
      <c r="O448" s="210"/>
      <c r="P448" s="210"/>
      <c r="Q448" s="210"/>
      <c r="R448" s="210"/>
      <c r="S448" s="210"/>
      <c r="T448" s="210"/>
      <c r="U448" s="210"/>
      <c r="V448" s="210"/>
      <c r="W448" s="210"/>
      <c r="X448" s="211"/>
      <c r="Y448" s="218"/>
      <c r="Z448" s="219"/>
      <c r="AA448" s="220"/>
    </row>
    <row r="449" spans="1:27" ht="12.75" customHeight="1" x14ac:dyDescent="0.15">
      <c r="B449" s="232"/>
      <c r="C449" s="236"/>
      <c r="D449" s="237"/>
      <c r="E449" s="237"/>
      <c r="F449" s="237"/>
      <c r="G449" s="237"/>
      <c r="H449" s="237"/>
      <c r="I449" s="237"/>
      <c r="J449" s="237"/>
      <c r="K449" s="237"/>
      <c r="L449" s="237"/>
      <c r="M449" s="237"/>
      <c r="N449" s="237"/>
      <c r="O449" s="237"/>
      <c r="P449" s="237"/>
      <c r="Q449" s="237"/>
      <c r="R449" s="237"/>
      <c r="S449" s="237"/>
      <c r="T449" s="237"/>
      <c r="U449" s="237"/>
      <c r="V449" s="237"/>
      <c r="W449" s="237"/>
      <c r="X449" s="256"/>
      <c r="Y449" s="221"/>
      <c r="Z449" s="222"/>
      <c r="AA449" s="223"/>
    </row>
    <row r="450" spans="1:27" ht="12.75" customHeight="1" x14ac:dyDescent="0.15">
      <c r="B450" s="227" t="s">
        <v>67</v>
      </c>
      <c r="C450" s="206" t="s">
        <v>225</v>
      </c>
      <c r="D450" s="207"/>
      <c r="E450" s="207"/>
      <c r="F450" s="207"/>
      <c r="G450" s="207"/>
      <c r="H450" s="207"/>
      <c r="I450" s="207"/>
      <c r="J450" s="207"/>
      <c r="K450" s="207"/>
      <c r="L450" s="207"/>
      <c r="M450" s="207"/>
      <c r="N450" s="207"/>
      <c r="O450" s="207"/>
      <c r="P450" s="207"/>
      <c r="Q450" s="207"/>
      <c r="R450" s="207"/>
      <c r="S450" s="207"/>
      <c r="T450" s="207"/>
      <c r="U450" s="207"/>
      <c r="V450" s="207"/>
      <c r="W450" s="207"/>
      <c r="X450" s="208"/>
      <c r="Y450" s="224"/>
      <c r="Z450" s="225"/>
      <c r="AA450" s="226"/>
    </row>
    <row r="451" spans="1:27" ht="12.75" customHeight="1" x14ac:dyDescent="0.15">
      <c r="B451" s="232"/>
      <c r="C451" s="236"/>
      <c r="D451" s="237"/>
      <c r="E451" s="237"/>
      <c r="F451" s="237"/>
      <c r="G451" s="237"/>
      <c r="H451" s="237"/>
      <c r="I451" s="237"/>
      <c r="J451" s="237"/>
      <c r="K451" s="237"/>
      <c r="L451" s="237"/>
      <c r="M451" s="237"/>
      <c r="N451" s="237"/>
      <c r="O451" s="237"/>
      <c r="P451" s="237"/>
      <c r="Q451" s="237"/>
      <c r="R451" s="237"/>
      <c r="S451" s="237"/>
      <c r="T451" s="237"/>
      <c r="U451" s="237"/>
      <c r="V451" s="237"/>
      <c r="W451" s="237"/>
      <c r="X451" s="256"/>
      <c r="Y451" s="221"/>
      <c r="Z451" s="222"/>
      <c r="AA451" s="223"/>
    </row>
    <row r="452" spans="1:27" ht="12.75" customHeight="1" x14ac:dyDescent="0.15">
      <c r="B452" s="227" t="s">
        <v>68</v>
      </c>
      <c r="C452" s="206" t="s">
        <v>351</v>
      </c>
      <c r="D452" s="207"/>
      <c r="E452" s="207"/>
      <c r="F452" s="207"/>
      <c r="G452" s="207"/>
      <c r="H452" s="207"/>
      <c r="I452" s="207"/>
      <c r="J452" s="207"/>
      <c r="K452" s="207"/>
      <c r="L452" s="207"/>
      <c r="M452" s="207"/>
      <c r="N452" s="207"/>
      <c r="O452" s="207"/>
      <c r="P452" s="207"/>
      <c r="Q452" s="207"/>
      <c r="R452" s="207"/>
      <c r="S452" s="207"/>
      <c r="T452" s="207"/>
      <c r="U452" s="207"/>
      <c r="V452" s="207"/>
      <c r="W452" s="207"/>
      <c r="X452" s="208"/>
      <c r="Y452" s="224"/>
      <c r="Z452" s="225"/>
      <c r="AA452" s="226"/>
    </row>
    <row r="453" spans="1:27" ht="12.75" customHeight="1" x14ac:dyDescent="0.15">
      <c r="B453" s="228"/>
      <c r="C453" s="209"/>
      <c r="D453" s="210"/>
      <c r="E453" s="210"/>
      <c r="F453" s="210"/>
      <c r="G453" s="210"/>
      <c r="H453" s="210"/>
      <c r="I453" s="210"/>
      <c r="J453" s="210"/>
      <c r="K453" s="210"/>
      <c r="L453" s="210"/>
      <c r="M453" s="210"/>
      <c r="N453" s="210"/>
      <c r="O453" s="210"/>
      <c r="P453" s="210"/>
      <c r="Q453" s="210"/>
      <c r="R453" s="210"/>
      <c r="S453" s="210"/>
      <c r="T453" s="210"/>
      <c r="U453" s="210"/>
      <c r="V453" s="210"/>
      <c r="W453" s="210"/>
      <c r="X453" s="211"/>
      <c r="Y453" s="218"/>
      <c r="Z453" s="219"/>
      <c r="AA453" s="220"/>
    </row>
    <row r="454" spans="1:27" ht="12.75" customHeight="1" x14ac:dyDescent="0.15">
      <c r="B454" s="232"/>
      <c r="C454" s="236"/>
      <c r="D454" s="237"/>
      <c r="E454" s="237"/>
      <c r="F454" s="237"/>
      <c r="G454" s="237"/>
      <c r="H454" s="237"/>
      <c r="I454" s="237"/>
      <c r="J454" s="237"/>
      <c r="K454" s="237"/>
      <c r="L454" s="237"/>
      <c r="M454" s="237"/>
      <c r="N454" s="237"/>
      <c r="O454" s="237"/>
      <c r="P454" s="237"/>
      <c r="Q454" s="237"/>
      <c r="R454" s="237"/>
      <c r="S454" s="237"/>
      <c r="T454" s="237"/>
      <c r="U454" s="237"/>
      <c r="V454" s="237"/>
      <c r="W454" s="237"/>
      <c r="X454" s="256"/>
      <c r="Y454" s="221"/>
      <c r="Z454" s="222"/>
      <c r="AA454" s="223"/>
    </row>
    <row r="455" spans="1:27" ht="12.75" customHeight="1" x14ac:dyDescent="0.15">
      <c r="B455" s="227" t="s">
        <v>216</v>
      </c>
      <c r="C455" s="206" t="s">
        <v>242</v>
      </c>
      <c r="D455" s="207"/>
      <c r="E455" s="207"/>
      <c r="F455" s="207"/>
      <c r="G455" s="207"/>
      <c r="H455" s="207"/>
      <c r="I455" s="207"/>
      <c r="J455" s="207"/>
      <c r="K455" s="207"/>
      <c r="L455" s="207"/>
      <c r="M455" s="207"/>
      <c r="N455" s="207"/>
      <c r="O455" s="207"/>
      <c r="P455" s="207"/>
      <c r="Q455" s="207"/>
      <c r="R455" s="207"/>
      <c r="S455" s="207"/>
      <c r="T455" s="207"/>
      <c r="U455" s="207"/>
      <c r="V455" s="207"/>
      <c r="W455" s="207"/>
      <c r="X455" s="208"/>
      <c r="Y455" s="224"/>
      <c r="Z455" s="225"/>
      <c r="AA455" s="226"/>
    </row>
    <row r="456" spans="1:27" ht="12.75" customHeight="1" x14ac:dyDescent="0.15">
      <c r="B456" s="232"/>
      <c r="C456" s="236"/>
      <c r="D456" s="237"/>
      <c r="E456" s="237"/>
      <c r="F456" s="237"/>
      <c r="G456" s="237"/>
      <c r="H456" s="237"/>
      <c r="I456" s="237"/>
      <c r="J456" s="237"/>
      <c r="K456" s="237"/>
      <c r="L456" s="237"/>
      <c r="M456" s="237"/>
      <c r="N456" s="237"/>
      <c r="O456" s="237"/>
      <c r="P456" s="237"/>
      <c r="Q456" s="237"/>
      <c r="R456" s="237"/>
      <c r="S456" s="237"/>
      <c r="T456" s="237"/>
      <c r="U456" s="237"/>
      <c r="V456" s="237"/>
      <c r="W456" s="237"/>
      <c r="X456" s="256"/>
      <c r="Y456" s="221"/>
      <c r="Z456" s="222"/>
      <c r="AA456" s="223"/>
    </row>
    <row r="457" spans="1:27" ht="12.75" customHeight="1" x14ac:dyDescent="0.15">
      <c r="B457" s="8"/>
      <c r="C457" s="164"/>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1"/>
      <c r="Z457" s="161"/>
      <c r="AA457" s="161"/>
    </row>
    <row r="458" spans="1:27" ht="14.25" x14ac:dyDescent="0.15">
      <c r="A458" s="4" t="s">
        <v>218</v>
      </c>
    </row>
    <row r="459" spans="1:27" ht="12.75" customHeight="1" x14ac:dyDescent="0.15">
      <c r="B459" s="227" t="s">
        <v>69</v>
      </c>
      <c r="C459" s="229" t="s">
        <v>13</v>
      </c>
      <c r="D459" s="230"/>
      <c r="E459" s="230"/>
      <c r="F459" s="230"/>
      <c r="G459" s="230"/>
      <c r="H459" s="230"/>
      <c r="I459" s="230"/>
      <c r="J459" s="230"/>
      <c r="K459" s="230"/>
      <c r="L459" s="230"/>
      <c r="M459" s="230"/>
      <c r="N459" s="230"/>
      <c r="O459" s="230"/>
      <c r="P459" s="230"/>
      <c r="Q459" s="230"/>
      <c r="R459" s="230"/>
      <c r="S459" s="230"/>
      <c r="T459" s="230"/>
      <c r="U459" s="230"/>
      <c r="V459" s="230"/>
      <c r="W459" s="230"/>
      <c r="X459" s="231"/>
      <c r="Y459" s="224"/>
      <c r="Z459" s="225"/>
      <c r="AA459" s="226"/>
    </row>
    <row r="460" spans="1:27" ht="12.75" customHeight="1" x14ac:dyDescent="0.15">
      <c r="B460" s="228"/>
      <c r="C460" s="212"/>
      <c r="D460" s="213"/>
      <c r="E460" s="213"/>
      <c r="F460" s="213"/>
      <c r="G460" s="213"/>
      <c r="H460" s="213"/>
      <c r="I460" s="213"/>
      <c r="J460" s="213"/>
      <c r="K460" s="213"/>
      <c r="L460" s="213"/>
      <c r="M460" s="213"/>
      <c r="N460" s="213"/>
      <c r="O460" s="213"/>
      <c r="P460" s="213"/>
      <c r="Q460" s="213"/>
      <c r="R460" s="213"/>
      <c r="S460" s="213"/>
      <c r="T460" s="213"/>
      <c r="U460" s="213"/>
      <c r="V460" s="213"/>
      <c r="W460" s="213"/>
      <c r="X460" s="214"/>
      <c r="Y460" s="218"/>
      <c r="Z460" s="219"/>
      <c r="AA460" s="220"/>
    </row>
    <row r="461" spans="1:27" ht="12.75" customHeight="1" x14ac:dyDescent="0.15">
      <c r="B461" s="232"/>
      <c r="C461" s="215"/>
      <c r="D461" s="216"/>
      <c r="E461" s="216"/>
      <c r="F461" s="216"/>
      <c r="G461" s="216"/>
      <c r="H461" s="216"/>
      <c r="I461" s="216"/>
      <c r="J461" s="216"/>
      <c r="K461" s="216"/>
      <c r="L461" s="216"/>
      <c r="M461" s="216"/>
      <c r="N461" s="216"/>
      <c r="O461" s="216"/>
      <c r="P461" s="216"/>
      <c r="Q461" s="216"/>
      <c r="R461" s="216"/>
      <c r="S461" s="216"/>
      <c r="T461" s="216"/>
      <c r="U461" s="216"/>
      <c r="V461" s="216"/>
      <c r="W461" s="216"/>
      <c r="X461" s="217"/>
      <c r="Y461" s="221"/>
      <c r="Z461" s="222"/>
      <c r="AA461" s="223"/>
    </row>
    <row r="463" spans="1:27" ht="14.25" x14ac:dyDescent="0.15">
      <c r="A463" s="4" t="s">
        <v>219</v>
      </c>
    </row>
    <row r="464" spans="1:27" ht="14.25" customHeight="1" x14ac:dyDescent="0.15">
      <c r="A464" s="4"/>
      <c r="B464" s="382" t="s">
        <v>274</v>
      </c>
      <c r="C464" s="342" t="s">
        <v>138</v>
      </c>
      <c r="D464" s="343"/>
      <c r="E464" s="343"/>
      <c r="F464" s="343"/>
      <c r="G464" s="343"/>
      <c r="H464" s="343"/>
      <c r="I464" s="343"/>
      <c r="J464" s="343"/>
      <c r="K464" s="343"/>
      <c r="L464" s="343"/>
      <c r="M464" s="343"/>
      <c r="N464" s="343"/>
      <c r="O464" s="343"/>
      <c r="P464" s="343"/>
      <c r="Q464" s="343"/>
      <c r="R464" s="343"/>
      <c r="S464" s="343"/>
      <c r="T464" s="343"/>
      <c r="U464" s="343"/>
      <c r="V464" s="343"/>
      <c r="W464" s="343"/>
      <c r="X464" s="344"/>
      <c r="Y464" s="224"/>
      <c r="Z464" s="225"/>
      <c r="AA464" s="226"/>
    </row>
    <row r="465" spans="1:27" ht="14.25" customHeight="1" x14ac:dyDescent="0.15">
      <c r="A465" s="4"/>
      <c r="B465" s="383"/>
      <c r="C465" s="385"/>
      <c r="D465" s="386"/>
      <c r="E465" s="386"/>
      <c r="F465" s="386"/>
      <c r="G465" s="386"/>
      <c r="H465" s="386"/>
      <c r="I465" s="386"/>
      <c r="J465" s="386"/>
      <c r="K465" s="386"/>
      <c r="L465" s="386"/>
      <c r="M465" s="386"/>
      <c r="N465" s="386"/>
      <c r="O465" s="386"/>
      <c r="P465" s="386"/>
      <c r="Q465" s="386"/>
      <c r="R465" s="386"/>
      <c r="S465" s="386"/>
      <c r="T465" s="386"/>
      <c r="U465" s="386"/>
      <c r="V465" s="386"/>
      <c r="W465" s="386"/>
      <c r="X465" s="387"/>
      <c r="Y465" s="218"/>
      <c r="Z465" s="219"/>
      <c r="AA465" s="220"/>
    </row>
    <row r="466" spans="1:27" ht="14.25" customHeight="1" x14ac:dyDescent="0.15">
      <c r="A466" s="4"/>
      <c r="B466" s="383"/>
      <c r="C466" s="385"/>
      <c r="D466" s="386"/>
      <c r="E466" s="386"/>
      <c r="F466" s="386"/>
      <c r="G466" s="386"/>
      <c r="H466" s="386"/>
      <c r="I466" s="386"/>
      <c r="J466" s="386"/>
      <c r="K466" s="386"/>
      <c r="L466" s="386"/>
      <c r="M466" s="386"/>
      <c r="N466" s="386"/>
      <c r="O466" s="386"/>
      <c r="P466" s="386"/>
      <c r="Q466" s="386"/>
      <c r="R466" s="386"/>
      <c r="S466" s="386"/>
      <c r="T466" s="386"/>
      <c r="U466" s="386"/>
      <c r="V466" s="386"/>
      <c r="W466" s="386"/>
      <c r="X466" s="387"/>
      <c r="Y466" s="218"/>
      <c r="Z466" s="219"/>
      <c r="AA466" s="220"/>
    </row>
    <row r="467" spans="1:27" ht="14.25" customHeight="1" x14ac:dyDescent="0.15">
      <c r="A467" s="4"/>
      <c r="B467" s="383"/>
      <c r="C467" s="209" t="s">
        <v>139</v>
      </c>
      <c r="D467" s="210"/>
      <c r="E467" s="210"/>
      <c r="F467" s="210"/>
      <c r="G467" s="210"/>
      <c r="H467" s="210"/>
      <c r="I467" s="210"/>
      <c r="J467" s="210"/>
      <c r="K467" s="210"/>
      <c r="L467" s="210"/>
      <c r="M467" s="210"/>
      <c r="N467" s="210"/>
      <c r="O467" s="210"/>
      <c r="P467" s="210"/>
      <c r="Q467" s="210"/>
      <c r="R467" s="210"/>
      <c r="S467" s="210"/>
      <c r="T467" s="210"/>
      <c r="U467" s="210"/>
      <c r="V467" s="210"/>
      <c r="W467" s="210"/>
      <c r="X467" s="211"/>
      <c r="Y467" s="218"/>
      <c r="Z467" s="219"/>
      <c r="AA467" s="220"/>
    </row>
    <row r="468" spans="1:27" ht="14.25" customHeight="1" x14ac:dyDescent="0.15">
      <c r="A468" s="4"/>
      <c r="B468" s="383"/>
      <c r="C468" s="376" t="s">
        <v>140</v>
      </c>
      <c r="D468" s="377"/>
      <c r="E468" s="377"/>
      <c r="F468" s="377"/>
      <c r="G468" s="377"/>
      <c r="H468" s="377"/>
      <c r="I468" s="377"/>
      <c r="J468" s="377"/>
      <c r="K468" s="377"/>
      <c r="L468" s="377"/>
      <c r="M468" s="377"/>
      <c r="N468" s="377"/>
      <c r="O468" s="377"/>
      <c r="P468" s="377"/>
      <c r="Q468" s="377"/>
      <c r="R468" s="377"/>
      <c r="S468" s="377"/>
      <c r="T468" s="377"/>
      <c r="U468" s="377"/>
      <c r="V468" s="377"/>
      <c r="W468" s="377"/>
      <c r="X468" s="378"/>
      <c r="Y468" s="218"/>
      <c r="Z468" s="219"/>
      <c r="AA468" s="220"/>
    </row>
    <row r="469" spans="1:27" ht="14.25" customHeight="1" x14ac:dyDescent="0.15">
      <c r="A469" s="4"/>
      <c r="B469" s="383"/>
      <c r="C469" s="376" t="s">
        <v>141</v>
      </c>
      <c r="D469" s="377"/>
      <c r="E469" s="377"/>
      <c r="F469" s="377"/>
      <c r="G469" s="377"/>
      <c r="H469" s="377"/>
      <c r="I469" s="377"/>
      <c r="J469" s="377"/>
      <c r="K469" s="377"/>
      <c r="L469" s="377"/>
      <c r="M469" s="377"/>
      <c r="N469" s="377"/>
      <c r="O469" s="377"/>
      <c r="P469" s="377"/>
      <c r="Q469" s="377"/>
      <c r="R469" s="377"/>
      <c r="S469" s="377"/>
      <c r="T469" s="377"/>
      <c r="U469" s="377"/>
      <c r="V469" s="377"/>
      <c r="W469" s="377"/>
      <c r="X469" s="378"/>
      <c r="Y469" s="218"/>
      <c r="Z469" s="219"/>
      <c r="AA469" s="220"/>
    </row>
    <row r="470" spans="1:27" ht="14.25" customHeight="1" x14ac:dyDescent="0.15">
      <c r="A470" s="4"/>
      <c r="B470" s="383"/>
      <c r="C470" s="376" t="s">
        <v>142</v>
      </c>
      <c r="D470" s="388"/>
      <c r="E470" s="388"/>
      <c r="F470" s="388"/>
      <c r="G470" s="388"/>
      <c r="H470" s="388"/>
      <c r="I470" s="388"/>
      <c r="J470" s="388"/>
      <c r="K470" s="388"/>
      <c r="L470" s="388"/>
      <c r="M470" s="388"/>
      <c r="N470" s="388"/>
      <c r="O470" s="388"/>
      <c r="P470" s="388"/>
      <c r="Q470" s="388"/>
      <c r="R470" s="388"/>
      <c r="S470" s="388"/>
      <c r="T470" s="388"/>
      <c r="U470" s="388"/>
      <c r="V470" s="388"/>
      <c r="W470" s="388"/>
      <c r="X470" s="378"/>
      <c r="Y470" s="218"/>
      <c r="Z470" s="219"/>
      <c r="AA470" s="220"/>
    </row>
    <row r="471" spans="1:27" ht="14.25" customHeight="1" x14ac:dyDescent="0.15">
      <c r="A471" s="4"/>
      <c r="B471" s="383"/>
      <c r="C471" s="379" t="s">
        <v>285</v>
      </c>
      <c r="D471" s="380"/>
      <c r="E471" s="380"/>
      <c r="F471" s="380"/>
      <c r="G471" s="380"/>
      <c r="H471" s="380"/>
      <c r="I471" s="380"/>
      <c r="J471" s="380"/>
      <c r="K471" s="380"/>
      <c r="L471" s="380"/>
      <c r="M471" s="380"/>
      <c r="N471" s="380"/>
      <c r="O471" s="380"/>
      <c r="P471" s="380"/>
      <c r="Q471" s="380"/>
      <c r="R471" s="380"/>
      <c r="S471" s="380"/>
      <c r="T471" s="380"/>
      <c r="U471" s="380"/>
      <c r="V471" s="380"/>
      <c r="W471" s="380"/>
      <c r="X471" s="381"/>
      <c r="Y471" s="218"/>
      <c r="Z471" s="219"/>
      <c r="AA471" s="220"/>
    </row>
    <row r="472" spans="1:27" ht="14.25" customHeight="1" x14ac:dyDescent="0.15">
      <c r="A472" s="4"/>
      <c r="B472" s="383"/>
      <c r="C472" s="379"/>
      <c r="D472" s="380"/>
      <c r="E472" s="380"/>
      <c r="F472" s="380"/>
      <c r="G472" s="380"/>
      <c r="H472" s="380"/>
      <c r="I472" s="380"/>
      <c r="J472" s="380"/>
      <c r="K472" s="380"/>
      <c r="L472" s="380"/>
      <c r="M472" s="380"/>
      <c r="N472" s="380"/>
      <c r="O472" s="380"/>
      <c r="P472" s="380"/>
      <c r="Q472" s="380"/>
      <c r="R472" s="380"/>
      <c r="S472" s="380"/>
      <c r="T472" s="380"/>
      <c r="U472" s="380"/>
      <c r="V472" s="380"/>
      <c r="W472" s="380"/>
      <c r="X472" s="381"/>
      <c r="Y472" s="218"/>
      <c r="Z472" s="219"/>
      <c r="AA472" s="220"/>
    </row>
    <row r="473" spans="1:27" ht="14.25" customHeight="1" x14ac:dyDescent="0.15">
      <c r="A473" s="4"/>
      <c r="B473" s="383"/>
      <c r="C473" s="376" t="s">
        <v>286</v>
      </c>
      <c r="D473" s="377"/>
      <c r="E473" s="377"/>
      <c r="F473" s="377"/>
      <c r="G473" s="377"/>
      <c r="H473" s="377"/>
      <c r="I473" s="377"/>
      <c r="J473" s="377"/>
      <c r="K473" s="377"/>
      <c r="L473" s="377"/>
      <c r="M473" s="377"/>
      <c r="N473" s="377"/>
      <c r="O473" s="377"/>
      <c r="P473" s="377"/>
      <c r="Q473" s="377"/>
      <c r="R473" s="377"/>
      <c r="S473" s="377"/>
      <c r="T473" s="377"/>
      <c r="U473" s="377"/>
      <c r="V473" s="377"/>
      <c r="W473" s="377"/>
      <c r="X473" s="378"/>
      <c r="Y473" s="218"/>
      <c r="Z473" s="219"/>
      <c r="AA473" s="220"/>
    </row>
    <row r="474" spans="1:27" ht="14.25" customHeight="1" x14ac:dyDescent="0.15">
      <c r="A474" s="4"/>
      <c r="B474" s="383"/>
      <c r="C474" s="376" t="s">
        <v>287</v>
      </c>
      <c r="D474" s="377"/>
      <c r="E474" s="377"/>
      <c r="F474" s="377"/>
      <c r="G474" s="377"/>
      <c r="H474" s="377"/>
      <c r="I474" s="377"/>
      <c r="J474" s="377"/>
      <c r="K474" s="377"/>
      <c r="L474" s="377"/>
      <c r="M474" s="377"/>
      <c r="N474" s="377"/>
      <c r="O474" s="377"/>
      <c r="P474" s="377"/>
      <c r="Q474" s="377"/>
      <c r="R474" s="377"/>
      <c r="S474" s="377"/>
      <c r="T474" s="377"/>
      <c r="U474" s="377"/>
      <c r="V474" s="377"/>
      <c r="W474" s="377"/>
      <c r="X474" s="378"/>
      <c r="Y474" s="218"/>
      <c r="Z474" s="219"/>
      <c r="AA474" s="220"/>
    </row>
    <row r="475" spans="1:27" ht="14.25" customHeight="1" x14ac:dyDescent="0.15">
      <c r="A475" s="4"/>
      <c r="B475" s="384"/>
      <c r="C475" s="430" t="s">
        <v>288</v>
      </c>
      <c r="D475" s="431"/>
      <c r="E475" s="431"/>
      <c r="F475" s="431"/>
      <c r="G475" s="431"/>
      <c r="H475" s="431"/>
      <c r="I475" s="431"/>
      <c r="J475" s="431"/>
      <c r="K475" s="431"/>
      <c r="L475" s="431"/>
      <c r="M475" s="431"/>
      <c r="N475" s="431"/>
      <c r="O475" s="431"/>
      <c r="P475" s="431"/>
      <c r="Q475" s="431"/>
      <c r="R475" s="431"/>
      <c r="S475" s="431"/>
      <c r="T475" s="431"/>
      <c r="U475" s="431"/>
      <c r="V475" s="431"/>
      <c r="W475" s="431"/>
      <c r="X475" s="432"/>
      <c r="Y475" s="221"/>
      <c r="Z475" s="222"/>
      <c r="AA475" s="223"/>
    </row>
    <row r="476" spans="1:27" ht="14.25" customHeight="1" x14ac:dyDescent="0.15">
      <c r="A476" s="4"/>
      <c r="B476" s="227" t="s">
        <v>275</v>
      </c>
      <c r="C476" s="229" t="s">
        <v>516</v>
      </c>
      <c r="D476" s="230"/>
      <c r="E476" s="230"/>
      <c r="F476" s="230"/>
      <c r="G476" s="230"/>
      <c r="H476" s="230"/>
      <c r="I476" s="230"/>
      <c r="J476" s="230"/>
      <c r="K476" s="230"/>
      <c r="L476" s="230"/>
      <c r="M476" s="230"/>
      <c r="N476" s="230"/>
      <c r="O476" s="230"/>
      <c r="P476" s="230"/>
      <c r="Q476" s="230"/>
      <c r="R476" s="230"/>
      <c r="S476" s="230"/>
      <c r="T476" s="230"/>
      <c r="U476" s="230"/>
      <c r="V476" s="230"/>
      <c r="W476" s="230"/>
      <c r="X476" s="231"/>
      <c r="Y476" s="224"/>
      <c r="Z476" s="225"/>
      <c r="AA476" s="226"/>
    </row>
    <row r="477" spans="1:27" ht="14.25" customHeight="1" x14ac:dyDescent="0.15">
      <c r="A477" s="4"/>
      <c r="B477" s="228"/>
      <c r="C477" s="212"/>
      <c r="D477" s="213"/>
      <c r="E477" s="213"/>
      <c r="F477" s="213"/>
      <c r="G477" s="213"/>
      <c r="H477" s="213"/>
      <c r="I477" s="213"/>
      <c r="J477" s="213"/>
      <c r="K477" s="213"/>
      <c r="L477" s="213"/>
      <c r="M477" s="213"/>
      <c r="N477" s="213"/>
      <c r="O477" s="213"/>
      <c r="P477" s="213"/>
      <c r="Q477" s="213"/>
      <c r="R477" s="213"/>
      <c r="S477" s="213"/>
      <c r="T477" s="213"/>
      <c r="U477" s="213"/>
      <c r="V477" s="213"/>
      <c r="W477" s="213"/>
      <c r="X477" s="214"/>
      <c r="Y477" s="218"/>
      <c r="Z477" s="219"/>
      <c r="AA477" s="220"/>
    </row>
    <row r="478" spans="1:27" ht="14.25" customHeight="1" x14ac:dyDescent="0.15">
      <c r="A478" s="4"/>
      <c r="B478" s="228"/>
      <c r="C478" s="212"/>
      <c r="D478" s="213"/>
      <c r="E478" s="213"/>
      <c r="F478" s="213"/>
      <c r="G478" s="213"/>
      <c r="H478" s="213"/>
      <c r="I478" s="213"/>
      <c r="J478" s="213"/>
      <c r="K478" s="213"/>
      <c r="L478" s="213"/>
      <c r="M478" s="213"/>
      <c r="N478" s="213"/>
      <c r="O478" s="213"/>
      <c r="P478" s="213"/>
      <c r="Q478" s="213"/>
      <c r="R478" s="213"/>
      <c r="S478" s="213"/>
      <c r="T478" s="213"/>
      <c r="U478" s="213"/>
      <c r="V478" s="213"/>
      <c r="W478" s="213"/>
      <c r="X478" s="214"/>
      <c r="Y478" s="218"/>
      <c r="Z478" s="219"/>
      <c r="AA478" s="220"/>
    </row>
    <row r="479" spans="1:27" ht="14.25" customHeight="1" x14ac:dyDescent="0.15">
      <c r="A479" s="4"/>
      <c r="B479" s="232"/>
      <c r="C479" s="215"/>
      <c r="D479" s="216"/>
      <c r="E479" s="216"/>
      <c r="F479" s="216"/>
      <c r="G479" s="216"/>
      <c r="H479" s="216"/>
      <c r="I479" s="216"/>
      <c r="J479" s="216"/>
      <c r="K479" s="216"/>
      <c r="L479" s="216"/>
      <c r="M479" s="216"/>
      <c r="N479" s="216"/>
      <c r="O479" s="216"/>
      <c r="P479" s="216"/>
      <c r="Q479" s="216"/>
      <c r="R479" s="216"/>
      <c r="S479" s="216"/>
      <c r="T479" s="216"/>
      <c r="U479" s="216"/>
      <c r="V479" s="216"/>
      <c r="W479" s="216"/>
      <c r="X479" s="217"/>
      <c r="Y479" s="221"/>
      <c r="Z479" s="222"/>
      <c r="AA479" s="223"/>
    </row>
    <row r="480" spans="1:27" ht="12.75" customHeight="1" x14ac:dyDescent="0.15">
      <c r="A480" s="4"/>
      <c r="B480" s="9"/>
      <c r="C480" s="10"/>
      <c r="D480" s="10"/>
      <c r="E480" s="10"/>
      <c r="F480" s="10"/>
      <c r="G480" s="10"/>
      <c r="H480" s="10"/>
      <c r="I480" s="10"/>
      <c r="J480" s="10"/>
      <c r="K480" s="10"/>
      <c r="L480" s="10"/>
      <c r="M480" s="10"/>
      <c r="N480" s="10"/>
      <c r="O480" s="10"/>
      <c r="P480" s="10"/>
      <c r="Q480" s="10"/>
      <c r="R480" s="10"/>
      <c r="S480" s="10"/>
      <c r="T480" s="10"/>
      <c r="U480" s="10"/>
      <c r="V480" s="10"/>
      <c r="W480" s="10"/>
      <c r="X480" s="10"/>
      <c r="Y480" s="11"/>
      <c r="Z480" s="11"/>
      <c r="AA480" s="11"/>
    </row>
    <row r="481" spans="1:27" ht="12.75" customHeight="1" x14ac:dyDescent="0.15">
      <c r="A481" s="4" t="s">
        <v>273</v>
      </c>
    </row>
    <row r="482" spans="1:27" ht="12.75" customHeight="1" x14ac:dyDescent="0.15">
      <c r="B482" s="227" t="s">
        <v>66</v>
      </c>
      <c r="C482" s="229" t="s">
        <v>534</v>
      </c>
      <c r="D482" s="230"/>
      <c r="E482" s="230"/>
      <c r="F482" s="230"/>
      <c r="G482" s="230"/>
      <c r="H482" s="230"/>
      <c r="I482" s="230"/>
      <c r="J482" s="230"/>
      <c r="K482" s="230"/>
      <c r="L482" s="230"/>
      <c r="M482" s="230"/>
      <c r="N482" s="230"/>
      <c r="O482" s="230"/>
      <c r="P482" s="230"/>
      <c r="Q482" s="230"/>
      <c r="R482" s="230"/>
      <c r="S482" s="230"/>
      <c r="T482" s="230"/>
      <c r="U482" s="230"/>
      <c r="V482" s="230"/>
      <c r="W482" s="230"/>
      <c r="X482" s="231"/>
      <c r="Y482" s="224"/>
      <c r="Z482" s="225"/>
      <c r="AA482" s="226"/>
    </row>
    <row r="483" spans="1:27" ht="12.75" customHeight="1" x14ac:dyDescent="0.15">
      <c r="B483" s="228"/>
      <c r="C483" s="212"/>
      <c r="D483" s="213"/>
      <c r="E483" s="213"/>
      <c r="F483" s="213"/>
      <c r="G483" s="213"/>
      <c r="H483" s="213"/>
      <c r="I483" s="213"/>
      <c r="J483" s="213"/>
      <c r="K483" s="213"/>
      <c r="L483" s="213"/>
      <c r="M483" s="213"/>
      <c r="N483" s="213"/>
      <c r="O483" s="213"/>
      <c r="P483" s="213"/>
      <c r="Q483" s="213"/>
      <c r="R483" s="213"/>
      <c r="S483" s="213"/>
      <c r="T483" s="213"/>
      <c r="U483" s="213"/>
      <c r="V483" s="213"/>
      <c r="W483" s="213"/>
      <c r="X483" s="214"/>
      <c r="Y483" s="218"/>
      <c r="Z483" s="219"/>
      <c r="AA483" s="220"/>
    </row>
    <row r="484" spans="1:27" ht="14.25" customHeight="1" x14ac:dyDescent="0.15">
      <c r="B484" s="232"/>
      <c r="C484" s="215"/>
      <c r="D484" s="216"/>
      <c r="E484" s="216"/>
      <c r="F484" s="216"/>
      <c r="G484" s="216"/>
      <c r="H484" s="216"/>
      <c r="I484" s="216"/>
      <c r="J484" s="216"/>
      <c r="K484" s="216"/>
      <c r="L484" s="216"/>
      <c r="M484" s="216"/>
      <c r="N484" s="216"/>
      <c r="O484" s="216"/>
      <c r="P484" s="216"/>
      <c r="Q484" s="216"/>
      <c r="R484" s="216"/>
      <c r="S484" s="216"/>
      <c r="T484" s="216"/>
      <c r="U484" s="216"/>
      <c r="V484" s="216"/>
      <c r="W484" s="216"/>
      <c r="X484" s="217"/>
      <c r="Y484" s="221"/>
      <c r="Z484" s="222"/>
      <c r="AA484" s="223"/>
    </row>
    <row r="485" spans="1:27" ht="12.75" customHeight="1" x14ac:dyDescent="0.15">
      <c r="B485" s="227" t="s">
        <v>67</v>
      </c>
      <c r="C485" s="229" t="s">
        <v>535</v>
      </c>
      <c r="D485" s="230"/>
      <c r="E485" s="230"/>
      <c r="F485" s="230"/>
      <c r="G485" s="230"/>
      <c r="H485" s="230"/>
      <c r="I485" s="230"/>
      <c r="J485" s="230"/>
      <c r="K485" s="230"/>
      <c r="L485" s="230"/>
      <c r="M485" s="230"/>
      <c r="N485" s="230"/>
      <c r="O485" s="230"/>
      <c r="P485" s="230"/>
      <c r="Q485" s="230"/>
      <c r="R485" s="230"/>
      <c r="S485" s="230"/>
      <c r="T485" s="230"/>
      <c r="U485" s="230"/>
      <c r="V485" s="230"/>
      <c r="W485" s="230"/>
      <c r="X485" s="231"/>
      <c r="Y485" s="224"/>
      <c r="Z485" s="225"/>
      <c r="AA485" s="226"/>
    </row>
    <row r="486" spans="1:27" ht="14.25" customHeight="1" x14ac:dyDescent="0.15">
      <c r="B486" s="232"/>
      <c r="C486" s="215"/>
      <c r="D486" s="216"/>
      <c r="E486" s="216"/>
      <c r="F486" s="216"/>
      <c r="G486" s="216"/>
      <c r="H486" s="216"/>
      <c r="I486" s="216"/>
      <c r="J486" s="216"/>
      <c r="K486" s="216"/>
      <c r="L486" s="216"/>
      <c r="M486" s="216"/>
      <c r="N486" s="216"/>
      <c r="O486" s="216"/>
      <c r="P486" s="216"/>
      <c r="Q486" s="216"/>
      <c r="R486" s="216"/>
      <c r="S486" s="216"/>
      <c r="T486" s="216"/>
      <c r="U486" s="216"/>
      <c r="V486" s="216"/>
      <c r="W486" s="216"/>
      <c r="X486" s="217"/>
      <c r="Y486" s="221"/>
      <c r="Z486" s="222"/>
      <c r="AA486" s="223"/>
    </row>
    <row r="487" spans="1:27" ht="12.75" customHeight="1" x14ac:dyDescent="0.15">
      <c r="B487" s="227" t="s">
        <v>68</v>
      </c>
      <c r="C487" s="229" t="s">
        <v>536</v>
      </c>
      <c r="D487" s="230"/>
      <c r="E487" s="230"/>
      <c r="F487" s="230"/>
      <c r="G487" s="230"/>
      <c r="H487" s="230"/>
      <c r="I487" s="230"/>
      <c r="J487" s="230"/>
      <c r="K487" s="230"/>
      <c r="L487" s="230"/>
      <c r="M487" s="230"/>
      <c r="N487" s="230"/>
      <c r="O487" s="230"/>
      <c r="P487" s="230"/>
      <c r="Q487" s="230"/>
      <c r="R487" s="230"/>
      <c r="S487" s="230"/>
      <c r="T487" s="230"/>
      <c r="U487" s="230"/>
      <c r="V487" s="230"/>
      <c r="W487" s="230"/>
      <c r="X487" s="231"/>
      <c r="Y487" s="224"/>
      <c r="Z487" s="225"/>
      <c r="AA487" s="226"/>
    </row>
    <row r="488" spans="1:27" ht="14.25" customHeight="1" x14ac:dyDescent="0.15">
      <c r="B488" s="232"/>
      <c r="C488" s="215"/>
      <c r="D488" s="216"/>
      <c r="E488" s="216"/>
      <c r="F488" s="216"/>
      <c r="G488" s="216"/>
      <c r="H488" s="216"/>
      <c r="I488" s="216"/>
      <c r="J488" s="216"/>
      <c r="K488" s="216"/>
      <c r="L488" s="216"/>
      <c r="M488" s="216"/>
      <c r="N488" s="216"/>
      <c r="O488" s="216"/>
      <c r="P488" s="216"/>
      <c r="Q488" s="216"/>
      <c r="R488" s="216"/>
      <c r="S488" s="216"/>
      <c r="T488" s="216"/>
      <c r="U488" s="216"/>
      <c r="V488" s="216"/>
      <c r="W488" s="216"/>
      <c r="X488" s="217"/>
      <c r="Y488" s="221"/>
      <c r="Z488" s="222"/>
      <c r="AA488" s="223"/>
    </row>
    <row r="489" spans="1:27" ht="12.75" customHeight="1" x14ac:dyDescent="0.15">
      <c r="B489" s="227" t="s">
        <v>81</v>
      </c>
      <c r="C489" s="229" t="s">
        <v>537</v>
      </c>
      <c r="D489" s="230"/>
      <c r="E489" s="230"/>
      <c r="F489" s="230"/>
      <c r="G489" s="230"/>
      <c r="H489" s="230"/>
      <c r="I489" s="230"/>
      <c r="J489" s="230"/>
      <c r="K489" s="230"/>
      <c r="L489" s="230"/>
      <c r="M489" s="230"/>
      <c r="N489" s="230"/>
      <c r="O489" s="230"/>
      <c r="P489" s="230"/>
      <c r="Q489" s="230"/>
      <c r="R489" s="230"/>
      <c r="S489" s="230"/>
      <c r="T489" s="230"/>
      <c r="U489" s="230"/>
      <c r="V489" s="230"/>
      <c r="W489" s="230"/>
      <c r="X489" s="231"/>
      <c r="Y489" s="224"/>
      <c r="Z489" s="225"/>
      <c r="AA489" s="226"/>
    </row>
    <row r="490" spans="1:27" ht="14.25" customHeight="1" x14ac:dyDescent="0.15">
      <c r="A490" s="4"/>
      <c r="B490" s="232"/>
      <c r="C490" s="215"/>
      <c r="D490" s="216"/>
      <c r="E490" s="216"/>
      <c r="F490" s="216"/>
      <c r="G490" s="216"/>
      <c r="H490" s="216"/>
      <c r="I490" s="216"/>
      <c r="J490" s="216"/>
      <c r="K490" s="216"/>
      <c r="L490" s="216"/>
      <c r="M490" s="216"/>
      <c r="N490" s="216"/>
      <c r="O490" s="216"/>
      <c r="P490" s="216"/>
      <c r="Q490" s="216"/>
      <c r="R490" s="216"/>
      <c r="S490" s="216"/>
      <c r="T490" s="216"/>
      <c r="U490" s="216"/>
      <c r="V490" s="216"/>
      <c r="W490" s="216"/>
      <c r="X490" s="217"/>
      <c r="Y490" s="221"/>
      <c r="Z490" s="222"/>
      <c r="AA490" s="223"/>
    </row>
    <row r="491" spans="1:27" ht="14.25" customHeight="1" x14ac:dyDescent="0.15">
      <c r="A491" s="4"/>
      <c r="B491" s="8"/>
      <c r="C491" s="188"/>
      <c r="D491" s="188"/>
      <c r="E491" s="188"/>
      <c r="F491" s="188"/>
      <c r="G491" s="188"/>
      <c r="H491" s="188"/>
      <c r="I491" s="188"/>
      <c r="J491" s="188"/>
      <c r="K491" s="188"/>
      <c r="L491" s="188"/>
      <c r="M491" s="188"/>
      <c r="N491" s="188"/>
      <c r="O491" s="188"/>
      <c r="P491" s="188"/>
      <c r="Q491" s="188"/>
      <c r="R491" s="188"/>
      <c r="S491" s="188"/>
      <c r="T491" s="188"/>
      <c r="U491" s="188"/>
      <c r="V491" s="188"/>
      <c r="W491" s="188"/>
      <c r="X491" s="188"/>
      <c r="Y491" s="189"/>
      <c r="Z491" s="189"/>
      <c r="AA491" s="189"/>
    </row>
    <row r="492" spans="1:27" ht="14.25" customHeight="1" x14ac:dyDescent="0.15">
      <c r="A492" s="4" t="s">
        <v>567</v>
      </c>
    </row>
    <row r="493" spans="1:27" ht="14.25" customHeight="1" x14ac:dyDescent="0.15">
      <c r="B493" s="227" t="s">
        <v>66</v>
      </c>
      <c r="C493" s="229" t="s">
        <v>568</v>
      </c>
      <c r="D493" s="230"/>
      <c r="E493" s="230"/>
      <c r="F493" s="230"/>
      <c r="G493" s="230"/>
      <c r="H493" s="230"/>
      <c r="I493" s="230"/>
      <c r="J493" s="230"/>
      <c r="K493" s="230"/>
      <c r="L493" s="230"/>
      <c r="M493" s="230"/>
      <c r="N493" s="230"/>
      <c r="O493" s="230"/>
      <c r="P493" s="230"/>
      <c r="Q493" s="230"/>
      <c r="R493" s="230"/>
      <c r="S493" s="230"/>
      <c r="T493" s="230"/>
      <c r="U493" s="230"/>
      <c r="V493" s="230"/>
      <c r="W493" s="230"/>
      <c r="X493" s="231"/>
      <c r="Y493" s="224"/>
      <c r="Z493" s="225"/>
      <c r="AA493" s="226"/>
    </row>
    <row r="494" spans="1:27" ht="14.25" customHeight="1" x14ac:dyDescent="0.15">
      <c r="B494" s="232"/>
      <c r="C494" s="215"/>
      <c r="D494" s="216"/>
      <c r="E494" s="216"/>
      <c r="F494" s="216"/>
      <c r="G494" s="216"/>
      <c r="H494" s="216"/>
      <c r="I494" s="216"/>
      <c r="J494" s="216"/>
      <c r="K494" s="216"/>
      <c r="L494" s="216"/>
      <c r="M494" s="216"/>
      <c r="N494" s="216"/>
      <c r="O494" s="216"/>
      <c r="P494" s="216"/>
      <c r="Q494" s="216"/>
      <c r="R494" s="216"/>
      <c r="S494" s="216"/>
      <c r="T494" s="216"/>
      <c r="U494" s="216"/>
      <c r="V494" s="216"/>
      <c r="W494" s="216"/>
      <c r="X494" s="217"/>
      <c r="Y494" s="221"/>
      <c r="Z494" s="222"/>
      <c r="AA494" s="223"/>
    </row>
    <row r="495" spans="1:27" ht="14.25" customHeight="1" x14ac:dyDescent="0.15">
      <c r="B495" s="227" t="s">
        <v>67</v>
      </c>
      <c r="C495" s="229" t="s">
        <v>569</v>
      </c>
      <c r="D495" s="230"/>
      <c r="E495" s="230"/>
      <c r="F495" s="230"/>
      <c r="G495" s="230"/>
      <c r="H495" s="230"/>
      <c r="I495" s="230"/>
      <c r="J495" s="230"/>
      <c r="K495" s="230"/>
      <c r="L495" s="230"/>
      <c r="M495" s="230"/>
      <c r="N495" s="230"/>
      <c r="O495" s="230"/>
      <c r="P495" s="230"/>
      <c r="Q495" s="230"/>
      <c r="R495" s="230"/>
      <c r="S495" s="230"/>
      <c r="T495" s="230"/>
      <c r="U495" s="230"/>
      <c r="V495" s="230"/>
      <c r="W495" s="230"/>
      <c r="X495" s="231"/>
      <c r="Y495" s="224"/>
      <c r="Z495" s="225"/>
      <c r="AA495" s="226"/>
    </row>
    <row r="496" spans="1:27" ht="14.25" customHeight="1" x14ac:dyDescent="0.15">
      <c r="B496" s="232"/>
      <c r="C496" s="215"/>
      <c r="D496" s="216"/>
      <c r="E496" s="216"/>
      <c r="F496" s="216"/>
      <c r="G496" s="216"/>
      <c r="H496" s="216"/>
      <c r="I496" s="216"/>
      <c r="J496" s="216"/>
      <c r="K496" s="216"/>
      <c r="L496" s="216"/>
      <c r="M496" s="216"/>
      <c r="N496" s="216"/>
      <c r="O496" s="216"/>
      <c r="P496" s="216"/>
      <c r="Q496" s="216"/>
      <c r="R496" s="216"/>
      <c r="S496" s="216"/>
      <c r="T496" s="216"/>
      <c r="U496" s="216"/>
      <c r="V496" s="216"/>
      <c r="W496" s="216"/>
      <c r="X496" s="217"/>
      <c r="Y496" s="221"/>
      <c r="Z496" s="222"/>
      <c r="AA496" s="223"/>
    </row>
    <row r="497" spans="1:27" ht="14.25" customHeight="1" x14ac:dyDescent="0.15">
      <c r="B497" s="227" t="s">
        <v>68</v>
      </c>
      <c r="C497" s="229" t="s">
        <v>570</v>
      </c>
      <c r="D497" s="230"/>
      <c r="E497" s="230"/>
      <c r="F497" s="230"/>
      <c r="G497" s="230"/>
      <c r="H497" s="230"/>
      <c r="I497" s="230"/>
      <c r="J497" s="230"/>
      <c r="K497" s="230"/>
      <c r="L497" s="230"/>
      <c r="M497" s="230"/>
      <c r="N497" s="230"/>
      <c r="O497" s="230"/>
      <c r="P497" s="230"/>
      <c r="Q497" s="230"/>
      <c r="R497" s="230"/>
      <c r="S497" s="230"/>
      <c r="T497" s="230"/>
      <c r="U497" s="230"/>
      <c r="V497" s="230"/>
      <c r="W497" s="230"/>
      <c r="X497" s="231"/>
      <c r="Y497" s="224"/>
      <c r="Z497" s="225"/>
      <c r="AA497" s="226"/>
    </row>
    <row r="498" spans="1:27" ht="14.25" customHeight="1" x14ac:dyDescent="0.15">
      <c r="B498" s="232"/>
      <c r="C498" s="215"/>
      <c r="D498" s="216"/>
      <c r="E498" s="216"/>
      <c r="F498" s="216"/>
      <c r="G498" s="216"/>
      <c r="H498" s="216"/>
      <c r="I498" s="216"/>
      <c r="J498" s="216"/>
      <c r="K498" s="216"/>
      <c r="L498" s="216"/>
      <c r="M498" s="216"/>
      <c r="N498" s="216"/>
      <c r="O498" s="216"/>
      <c r="P498" s="216"/>
      <c r="Q498" s="216"/>
      <c r="R498" s="216"/>
      <c r="S498" s="216"/>
      <c r="T498" s="216"/>
      <c r="U498" s="216"/>
      <c r="V498" s="216"/>
      <c r="W498" s="216"/>
      <c r="X498" s="217"/>
      <c r="Y498" s="221"/>
      <c r="Z498" s="222"/>
      <c r="AA498" s="223"/>
    </row>
    <row r="499" spans="1:27" ht="14.25" customHeight="1" x14ac:dyDescent="0.15">
      <c r="B499" s="227" t="s">
        <v>81</v>
      </c>
      <c r="C499" s="229" t="s">
        <v>571</v>
      </c>
      <c r="D499" s="230"/>
      <c r="E499" s="230"/>
      <c r="F499" s="230"/>
      <c r="G499" s="230"/>
      <c r="H499" s="230"/>
      <c r="I499" s="230"/>
      <c r="J499" s="230"/>
      <c r="K499" s="230"/>
      <c r="L499" s="230"/>
      <c r="M499" s="230"/>
      <c r="N499" s="230"/>
      <c r="O499" s="230"/>
      <c r="P499" s="230"/>
      <c r="Q499" s="230"/>
      <c r="R499" s="230"/>
      <c r="S499" s="230"/>
      <c r="T499" s="230"/>
      <c r="U499" s="230"/>
      <c r="V499" s="230"/>
      <c r="W499" s="230"/>
      <c r="X499" s="231"/>
      <c r="Y499" s="224"/>
      <c r="Z499" s="225"/>
      <c r="AA499" s="226"/>
    </row>
    <row r="500" spans="1:27" ht="14.25" customHeight="1" x14ac:dyDescent="0.15">
      <c r="B500" s="232"/>
      <c r="C500" s="215"/>
      <c r="D500" s="216"/>
      <c r="E500" s="216"/>
      <c r="F500" s="216"/>
      <c r="G500" s="216"/>
      <c r="H500" s="216"/>
      <c r="I500" s="216"/>
      <c r="J500" s="216"/>
      <c r="K500" s="216"/>
      <c r="L500" s="216"/>
      <c r="M500" s="216"/>
      <c r="N500" s="216"/>
      <c r="O500" s="216"/>
      <c r="P500" s="216"/>
      <c r="Q500" s="216"/>
      <c r="R500" s="216"/>
      <c r="S500" s="216"/>
      <c r="T500" s="216"/>
      <c r="U500" s="216"/>
      <c r="V500" s="216"/>
      <c r="W500" s="216"/>
      <c r="X500" s="217"/>
      <c r="Y500" s="221"/>
      <c r="Z500" s="222"/>
      <c r="AA500" s="223"/>
    </row>
    <row r="501" spans="1:27" ht="14.25" customHeight="1" x14ac:dyDescent="0.15">
      <c r="A501" s="4"/>
      <c r="B501" s="227" t="s">
        <v>82</v>
      </c>
      <c r="C501" s="229" t="s">
        <v>572</v>
      </c>
      <c r="D501" s="230"/>
      <c r="E501" s="230"/>
      <c r="F501" s="230"/>
      <c r="G501" s="230"/>
      <c r="H501" s="230"/>
      <c r="I501" s="230"/>
      <c r="J501" s="230"/>
      <c r="K501" s="230"/>
      <c r="L501" s="230"/>
      <c r="M501" s="230"/>
      <c r="N501" s="230"/>
      <c r="O501" s="230"/>
      <c r="P501" s="230"/>
      <c r="Q501" s="230"/>
      <c r="R501" s="230"/>
      <c r="S501" s="230"/>
      <c r="T501" s="230"/>
      <c r="U501" s="230"/>
      <c r="V501" s="230"/>
      <c r="W501" s="230"/>
      <c r="X501" s="231"/>
      <c r="Y501" s="224"/>
      <c r="Z501" s="225"/>
      <c r="AA501" s="226"/>
    </row>
    <row r="502" spans="1:27" ht="14.25" customHeight="1" x14ac:dyDescent="0.15">
      <c r="A502" s="4"/>
      <c r="B502" s="232"/>
      <c r="C502" s="215"/>
      <c r="D502" s="216"/>
      <c r="E502" s="216"/>
      <c r="F502" s="216"/>
      <c r="G502" s="216"/>
      <c r="H502" s="216"/>
      <c r="I502" s="216"/>
      <c r="J502" s="216"/>
      <c r="K502" s="216"/>
      <c r="L502" s="216"/>
      <c r="M502" s="216"/>
      <c r="N502" s="216"/>
      <c r="O502" s="216"/>
      <c r="P502" s="216"/>
      <c r="Q502" s="216"/>
      <c r="R502" s="216"/>
      <c r="S502" s="216"/>
      <c r="T502" s="216"/>
      <c r="U502" s="216"/>
      <c r="V502" s="216"/>
      <c r="W502" s="216"/>
      <c r="X502" s="217"/>
      <c r="Y502" s="221"/>
      <c r="Z502" s="222"/>
      <c r="AA502" s="223"/>
    </row>
    <row r="503" spans="1:27" ht="14.25" customHeight="1" x14ac:dyDescent="0.15">
      <c r="A503" s="4"/>
      <c r="B503" s="227" t="s">
        <v>83</v>
      </c>
      <c r="C503" s="229" t="s">
        <v>573</v>
      </c>
      <c r="D503" s="230"/>
      <c r="E503" s="230"/>
      <c r="F503" s="230"/>
      <c r="G503" s="230"/>
      <c r="H503" s="230"/>
      <c r="I503" s="230"/>
      <c r="J503" s="230"/>
      <c r="K503" s="230"/>
      <c r="L503" s="230"/>
      <c r="M503" s="230"/>
      <c r="N503" s="230"/>
      <c r="O503" s="230"/>
      <c r="P503" s="230"/>
      <c r="Q503" s="230"/>
      <c r="R503" s="230"/>
      <c r="S503" s="230"/>
      <c r="T503" s="230"/>
      <c r="U503" s="230"/>
      <c r="V503" s="230"/>
      <c r="W503" s="230"/>
      <c r="X503" s="231"/>
      <c r="Y503" s="224"/>
      <c r="Z503" s="225"/>
      <c r="AA503" s="226"/>
    </row>
    <row r="504" spans="1:27" ht="14.25" customHeight="1" x14ac:dyDescent="0.15">
      <c r="A504" s="4"/>
      <c r="B504" s="228"/>
      <c r="C504" s="212"/>
      <c r="D504" s="213"/>
      <c r="E504" s="213"/>
      <c r="F504" s="213"/>
      <c r="G504" s="213"/>
      <c r="H504" s="213"/>
      <c r="I504" s="213"/>
      <c r="J504" s="213"/>
      <c r="K504" s="213"/>
      <c r="L504" s="213"/>
      <c r="M504" s="213"/>
      <c r="N504" s="213"/>
      <c r="O504" s="213"/>
      <c r="P504" s="213"/>
      <c r="Q504" s="213"/>
      <c r="R504" s="213"/>
      <c r="S504" s="213"/>
      <c r="T504" s="213"/>
      <c r="U504" s="213"/>
      <c r="V504" s="213"/>
      <c r="W504" s="213"/>
      <c r="X504" s="214"/>
      <c r="Y504" s="218"/>
      <c r="Z504" s="219"/>
      <c r="AA504" s="220"/>
    </row>
    <row r="505" spans="1:27" ht="14.25" customHeight="1" x14ac:dyDescent="0.15">
      <c r="A505" s="4"/>
      <c r="B505" s="228"/>
      <c r="C505" s="212"/>
      <c r="D505" s="213"/>
      <c r="E505" s="213"/>
      <c r="F505" s="213"/>
      <c r="G505" s="213"/>
      <c r="H505" s="213"/>
      <c r="I505" s="213"/>
      <c r="J505" s="213"/>
      <c r="K505" s="213"/>
      <c r="L505" s="213"/>
      <c r="M505" s="213"/>
      <c r="N505" s="213"/>
      <c r="O505" s="213"/>
      <c r="P505" s="213"/>
      <c r="Q505" s="213"/>
      <c r="R505" s="213"/>
      <c r="S505" s="213"/>
      <c r="T505" s="213"/>
      <c r="U505" s="213"/>
      <c r="V505" s="213"/>
      <c r="W505" s="213"/>
      <c r="X505" s="214"/>
      <c r="Y505" s="218"/>
      <c r="Z505" s="219"/>
      <c r="AA505" s="220"/>
    </row>
    <row r="506" spans="1:27" ht="14.25" customHeight="1" x14ac:dyDescent="0.15">
      <c r="A506" s="4"/>
      <c r="B506" s="228"/>
      <c r="C506" s="212"/>
      <c r="D506" s="213"/>
      <c r="E506" s="213"/>
      <c r="F506" s="213"/>
      <c r="G506" s="213"/>
      <c r="H506" s="213"/>
      <c r="I506" s="213"/>
      <c r="J506" s="213"/>
      <c r="K506" s="213"/>
      <c r="L506" s="213"/>
      <c r="M506" s="213"/>
      <c r="N506" s="213"/>
      <c r="O506" s="213"/>
      <c r="P506" s="213"/>
      <c r="Q506" s="213"/>
      <c r="R506" s="213"/>
      <c r="S506" s="213"/>
      <c r="T506" s="213"/>
      <c r="U506" s="213"/>
      <c r="V506" s="213"/>
      <c r="W506" s="213"/>
      <c r="X506" s="214"/>
      <c r="Y506" s="218"/>
      <c r="Z506" s="219"/>
      <c r="AA506" s="220"/>
    </row>
    <row r="507" spans="1:27" ht="14.25" customHeight="1" x14ac:dyDescent="0.15">
      <c r="A507" s="4"/>
      <c r="B507" s="232"/>
      <c r="C507" s="215"/>
      <c r="D507" s="216"/>
      <c r="E507" s="216"/>
      <c r="F507" s="216"/>
      <c r="G507" s="216"/>
      <c r="H507" s="216"/>
      <c r="I507" s="216"/>
      <c r="J507" s="216"/>
      <c r="K507" s="216"/>
      <c r="L507" s="216"/>
      <c r="M507" s="216"/>
      <c r="N507" s="216"/>
      <c r="O507" s="216"/>
      <c r="P507" s="216"/>
      <c r="Q507" s="216"/>
      <c r="R507" s="216"/>
      <c r="S507" s="216"/>
      <c r="T507" s="216"/>
      <c r="U507" s="216"/>
      <c r="V507" s="216"/>
      <c r="W507" s="216"/>
      <c r="X507" s="217"/>
      <c r="Y507" s="221"/>
      <c r="Z507" s="222"/>
      <c r="AA507" s="223"/>
    </row>
    <row r="508" spans="1:27" ht="14.25" customHeight="1" x14ac:dyDescent="0.15">
      <c r="A508" s="4"/>
      <c r="B508" s="227" t="s">
        <v>156</v>
      </c>
      <c r="C508" s="229" t="s">
        <v>574</v>
      </c>
      <c r="D508" s="230"/>
      <c r="E508" s="230"/>
      <c r="F508" s="230"/>
      <c r="G508" s="230"/>
      <c r="H508" s="230"/>
      <c r="I508" s="230"/>
      <c r="J508" s="230"/>
      <c r="K508" s="230"/>
      <c r="L508" s="230"/>
      <c r="M508" s="230"/>
      <c r="N508" s="230"/>
      <c r="O508" s="230"/>
      <c r="P508" s="230"/>
      <c r="Q508" s="230"/>
      <c r="R508" s="230"/>
      <c r="S508" s="230"/>
      <c r="T508" s="230"/>
      <c r="U508" s="230"/>
      <c r="V508" s="230"/>
      <c r="W508" s="230"/>
      <c r="X508" s="231"/>
      <c r="Y508" s="224"/>
      <c r="Z508" s="225"/>
      <c r="AA508" s="226"/>
    </row>
    <row r="509" spans="1:27" ht="14.25" customHeight="1" x14ac:dyDescent="0.15">
      <c r="A509" s="4"/>
      <c r="B509" s="232"/>
      <c r="C509" s="215"/>
      <c r="D509" s="216"/>
      <c r="E509" s="216"/>
      <c r="F509" s="216"/>
      <c r="G509" s="216"/>
      <c r="H509" s="216"/>
      <c r="I509" s="216"/>
      <c r="J509" s="216"/>
      <c r="K509" s="216"/>
      <c r="L509" s="216"/>
      <c r="M509" s="216"/>
      <c r="N509" s="216"/>
      <c r="O509" s="216"/>
      <c r="P509" s="216"/>
      <c r="Q509" s="216"/>
      <c r="R509" s="216"/>
      <c r="S509" s="216"/>
      <c r="T509" s="216"/>
      <c r="U509" s="216"/>
      <c r="V509" s="216"/>
      <c r="W509" s="216"/>
      <c r="X509" s="217"/>
      <c r="Y509" s="221"/>
      <c r="Z509" s="222"/>
      <c r="AA509" s="223"/>
    </row>
    <row r="510" spans="1:27" ht="14.25" customHeight="1" x14ac:dyDescent="0.15">
      <c r="A510" s="4"/>
      <c r="B510" s="227" t="s">
        <v>159</v>
      </c>
      <c r="C510" s="229" t="s">
        <v>575</v>
      </c>
      <c r="D510" s="230"/>
      <c r="E510" s="230"/>
      <c r="F510" s="230"/>
      <c r="G510" s="230"/>
      <c r="H510" s="230"/>
      <c r="I510" s="230"/>
      <c r="J510" s="230"/>
      <c r="K510" s="230"/>
      <c r="L510" s="230"/>
      <c r="M510" s="230"/>
      <c r="N510" s="230"/>
      <c r="O510" s="230"/>
      <c r="P510" s="230"/>
      <c r="Q510" s="230"/>
      <c r="R510" s="230"/>
      <c r="S510" s="230"/>
      <c r="T510" s="230"/>
      <c r="U510" s="230"/>
      <c r="V510" s="230"/>
      <c r="W510" s="230"/>
      <c r="X510" s="231"/>
      <c r="Y510" s="224"/>
      <c r="Z510" s="225"/>
      <c r="AA510" s="226"/>
    </row>
    <row r="511" spans="1:27" ht="14.25" customHeight="1" x14ac:dyDescent="0.15">
      <c r="A511" s="4"/>
      <c r="B511" s="232"/>
      <c r="C511" s="215"/>
      <c r="D511" s="216"/>
      <c r="E511" s="216"/>
      <c r="F511" s="216"/>
      <c r="G511" s="216"/>
      <c r="H511" s="216"/>
      <c r="I511" s="216"/>
      <c r="J511" s="216"/>
      <c r="K511" s="216"/>
      <c r="L511" s="216"/>
      <c r="M511" s="216"/>
      <c r="N511" s="216"/>
      <c r="O511" s="216"/>
      <c r="P511" s="216"/>
      <c r="Q511" s="216"/>
      <c r="R511" s="216"/>
      <c r="S511" s="216"/>
      <c r="T511" s="216"/>
      <c r="U511" s="216"/>
      <c r="V511" s="216"/>
      <c r="W511" s="216"/>
      <c r="X511" s="217"/>
      <c r="Y511" s="221"/>
      <c r="Z511" s="222"/>
      <c r="AA511" s="223"/>
    </row>
    <row r="512" spans="1:27" ht="14.25" customHeight="1" x14ac:dyDescent="0.15">
      <c r="A512" s="4"/>
      <c r="B512" s="227" t="s">
        <v>160</v>
      </c>
      <c r="C512" s="229" t="s">
        <v>576</v>
      </c>
      <c r="D512" s="230"/>
      <c r="E512" s="230"/>
      <c r="F512" s="230"/>
      <c r="G512" s="230"/>
      <c r="H512" s="230"/>
      <c r="I512" s="230"/>
      <c r="J512" s="230"/>
      <c r="K512" s="230"/>
      <c r="L512" s="230"/>
      <c r="M512" s="230"/>
      <c r="N512" s="230"/>
      <c r="O512" s="230"/>
      <c r="P512" s="230"/>
      <c r="Q512" s="230"/>
      <c r="R512" s="230"/>
      <c r="S512" s="230"/>
      <c r="T512" s="230"/>
      <c r="U512" s="230"/>
      <c r="V512" s="230"/>
      <c r="W512" s="230"/>
      <c r="X512" s="231"/>
      <c r="Y512" s="224"/>
      <c r="Z512" s="225"/>
      <c r="AA512" s="226"/>
    </row>
    <row r="513" spans="1:27" ht="14.25" customHeight="1" x14ac:dyDescent="0.15">
      <c r="A513" s="4"/>
      <c r="B513" s="232"/>
      <c r="C513" s="215"/>
      <c r="D513" s="216"/>
      <c r="E513" s="216"/>
      <c r="F513" s="216"/>
      <c r="G513" s="216"/>
      <c r="H513" s="216"/>
      <c r="I513" s="216"/>
      <c r="J513" s="216"/>
      <c r="K513" s="216"/>
      <c r="L513" s="216"/>
      <c r="M513" s="216"/>
      <c r="N513" s="216"/>
      <c r="O513" s="216"/>
      <c r="P513" s="216"/>
      <c r="Q513" s="216"/>
      <c r="R513" s="216"/>
      <c r="S513" s="216"/>
      <c r="T513" s="216"/>
      <c r="U513" s="216"/>
      <c r="V513" s="216"/>
      <c r="W513" s="216"/>
      <c r="X513" s="217"/>
      <c r="Y513" s="221"/>
      <c r="Z513" s="222"/>
      <c r="AA513" s="223"/>
    </row>
    <row r="514" spans="1:27" ht="14.25" customHeight="1" x14ac:dyDescent="0.15">
      <c r="A514" s="4"/>
      <c r="B514" s="555" t="s">
        <v>220</v>
      </c>
      <c r="C514" s="229" t="s">
        <v>577</v>
      </c>
      <c r="D514" s="230"/>
      <c r="E514" s="230"/>
      <c r="F514" s="230"/>
      <c r="G514" s="230"/>
      <c r="H514" s="230"/>
      <c r="I514" s="230"/>
      <c r="J514" s="230"/>
      <c r="K514" s="230"/>
      <c r="L514" s="230"/>
      <c r="M514" s="230"/>
      <c r="N514" s="230"/>
      <c r="O514" s="230"/>
      <c r="P514" s="230"/>
      <c r="Q514" s="230"/>
      <c r="R514" s="230"/>
      <c r="S514" s="230"/>
      <c r="T514" s="230"/>
      <c r="U514" s="230"/>
      <c r="V514" s="230"/>
      <c r="W514" s="230"/>
      <c r="X514" s="231"/>
      <c r="Y514" s="224"/>
      <c r="Z514" s="225"/>
      <c r="AA514" s="226"/>
    </row>
    <row r="515" spans="1:27" ht="14.25" customHeight="1" x14ac:dyDescent="0.15">
      <c r="A515" s="4"/>
      <c r="B515" s="556"/>
      <c r="C515" s="215"/>
      <c r="D515" s="216"/>
      <c r="E515" s="216"/>
      <c r="F515" s="216"/>
      <c r="G515" s="216"/>
      <c r="H515" s="216"/>
      <c r="I515" s="216"/>
      <c r="J515" s="216"/>
      <c r="K515" s="216"/>
      <c r="L515" s="216"/>
      <c r="M515" s="216"/>
      <c r="N515" s="216"/>
      <c r="O515" s="216"/>
      <c r="P515" s="216"/>
      <c r="Q515" s="216"/>
      <c r="R515" s="216"/>
      <c r="S515" s="216"/>
      <c r="T515" s="216"/>
      <c r="U515" s="216"/>
      <c r="V515" s="216"/>
      <c r="W515" s="216"/>
      <c r="X515" s="217"/>
      <c r="Y515" s="221"/>
      <c r="Z515" s="222"/>
      <c r="AA515" s="223"/>
    </row>
    <row r="516" spans="1:27" ht="14.25" x14ac:dyDescent="0.15">
      <c r="A516" s="4"/>
    </row>
    <row r="517" spans="1:27" ht="17.25" x14ac:dyDescent="0.15">
      <c r="A517" s="3" t="s">
        <v>14</v>
      </c>
    </row>
    <row r="519" spans="1:27" ht="14.25" x14ac:dyDescent="0.15">
      <c r="A519" s="4" t="s">
        <v>15</v>
      </c>
    </row>
    <row r="520" spans="1:27" ht="12.75" customHeight="1" x14ac:dyDescent="0.15">
      <c r="B520" s="227" t="s">
        <v>66</v>
      </c>
      <c r="C520" s="229" t="s">
        <v>16</v>
      </c>
      <c r="D520" s="230"/>
      <c r="E520" s="230"/>
      <c r="F520" s="230"/>
      <c r="G520" s="230"/>
      <c r="H520" s="230"/>
      <c r="I520" s="230"/>
      <c r="J520" s="230"/>
      <c r="K520" s="230"/>
      <c r="L520" s="230"/>
      <c r="M520" s="230"/>
      <c r="N520" s="230"/>
      <c r="O520" s="230"/>
      <c r="P520" s="230"/>
      <c r="Q520" s="230"/>
      <c r="R520" s="230"/>
      <c r="S520" s="230"/>
      <c r="T520" s="230"/>
      <c r="U520" s="230"/>
      <c r="V520" s="230"/>
      <c r="W520" s="230"/>
      <c r="X520" s="231"/>
      <c r="Y520" s="224"/>
      <c r="Z520" s="225"/>
      <c r="AA520" s="226"/>
    </row>
    <row r="521" spans="1:27" ht="12.75" customHeight="1" x14ac:dyDescent="0.15">
      <c r="B521" s="228"/>
      <c r="C521" s="212"/>
      <c r="D521" s="213"/>
      <c r="E521" s="213"/>
      <c r="F521" s="213"/>
      <c r="G521" s="213"/>
      <c r="H521" s="213"/>
      <c r="I521" s="213"/>
      <c r="J521" s="213"/>
      <c r="K521" s="213"/>
      <c r="L521" s="213"/>
      <c r="M521" s="213"/>
      <c r="N521" s="213"/>
      <c r="O521" s="213"/>
      <c r="P521" s="213"/>
      <c r="Q521" s="213"/>
      <c r="R521" s="213"/>
      <c r="S521" s="213"/>
      <c r="T521" s="213"/>
      <c r="U521" s="213"/>
      <c r="V521" s="213"/>
      <c r="W521" s="213"/>
      <c r="X521" s="214"/>
      <c r="Y521" s="218"/>
      <c r="Z521" s="219"/>
      <c r="AA521" s="220"/>
    </row>
    <row r="522" spans="1:27" ht="12.75" customHeight="1" x14ac:dyDescent="0.15">
      <c r="B522" s="232"/>
      <c r="C522" s="215"/>
      <c r="D522" s="216"/>
      <c r="E522" s="216"/>
      <c r="F522" s="216"/>
      <c r="G522" s="216"/>
      <c r="H522" s="216"/>
      <c r="I522" s="216"/>
      <c r="J522" s="216"/>
      <c r="K522" s="216"/>
      <c r="L522" s="216"/>
      <c r="M522" s="216"/>
      <c r="N522" s="216"/>
      <c r="O522" s="216"/>
      <c r="P522" s="216"/>
      <c r="Q522" s="216"/>
      <c r="R522" s="216"/>
      <c r="S522" s="216"/>
      <c r="T522" s="216"/>
      <c r="U522" s="216"/>
      <c r="V522" s="216"/>
      <c r="W522" s="216"/>
      <c r="X522" s="217"/>
      <c r="Y522" s="221"/>
      <c r="Z522" s="222"/>
      <c r="AA522" s="223"/>
    </row>
    <row r="523" spans="1:27" ht="12.75" customHeight="1" x14ac:dyDescent="0.15">
      <c r="B523" s="227" t="s">
        <v>67</v>
      </c>
      <c r="C523" s="229" t="s">
        <v>97</v>
      </c>
      <c r="D523" s="230"/>
      <c r="E523" s="230"/>
      <c r="F523" s="230"/>
      <c r="G523" s="230"/>
      <c r="H523" s="230"/>
      <c r="I523" s="230"/>
      <c r="J523" s="230"/>
      <c r="K523" s="230"/>
      <c r="L523" s="230"/>
      <c r="M523" s="230"/>
      <c r="N523" s="230"/>
      <c r="O523" s="230"/>
      <c r="P523" s="230"/>
      <c r="Q523" s="230"/>
      <c r="R523" s="230"/>
      <c r="S523" s="230"/>
      <c r="T523" s="230"/>
      <c r="U523" s="230"/>
      <c r="V523" s="230"/>
      <c r="W523" s="230"/>
      <c r="X523" s="231"/>
      <c r="Y523" s="224"/>
      <c r="Z523" s="225"/>
      <c r="AA523" s="226"/>
    </row>
    <row r="524" spans="1:27" ht="12.75" customHeight="1" x14ac:dyDescent="0.15">
      <c r="B524" s="232"/>
      <c r="C524" s="215"/>
      <c r="D524" s="216"/>
      <c r="E524" s="216"/>
      <c r="F524" s="216"/>
      <c r="G524" s="216"/>
      <c r="H524" s="216"/>
      <c r="I524" s="216"/>
      <c r="J524" s="216"/>
      <c r="K524" s="216"/>
      <c r="L524" s="216"/>
      <c r="M524" s="216"/>
      <c r="N524" s="216"/>
      <c r="O524" s="216"/>
      <c r="P524" s="216"/>
      <c r="Q524" s="216"/>
      <c r="R524" s="216"/>
      <c r="S524" s="216"/>
      <c r="T524" s="216"/>
      <c r="U524" s="216"/>
      <c r="V524" s="216"/>
      <c r="W524" s="216"/>
      <c r="X524" s="217"/>
      <c r="Y524" s="221"/>
      <c r="Z524" s="222"/>
      <c r="AA524" s="223"/>
    </row>
    <row r="525" spans="1:27" ht="12.75" customHeight="1" x14ac:dyDescent="0.15">
      <c r="B525" s="227" t="s">
        <v>68</v>
      </c>
      <c r="C525" s="229" t="s">
        <v>352</v>
      </c>
      <c r="D525" s="230"/>
      <c r="E525" s="230"/>
      <c r="F525" s="230"/>
      <c r="G525" s="230"/>
      <c r="H525" s="230"/>
      <c r="I525" s="230"/>
      <c r="J525" s="230"/>
      <c r="K525" s="230"/>
      <c r="L525" s="230"/>
      <c r="M525" s="230"/>
      <c r="N525" s="230"/>
      <c r="O525" s="230"/>
      <c r="P525" s="230"/>
      <c r="Q525" s="230"/>
      <c r="R525" s="230"/>
      <c r="S525" s="230"/>
      <c r="T525" s="230"/>
      <c r="U525" s="230"/>
      <c r="V525" s="230"/>
      <c r="W525" s="230"/>
      <c r="X525" s="231"/>
      <c r="Y525" s="224"/>
      <c r="Z525" s="225"/>
      <c r="AA525" s="226"/>
    </row>
    <row r="526" spans="1:27" ht="12.75" customHeight="1" x14ac:dyDescent="0.15">
      <c r="B526" s="232"/>
      <c r="C526" s="215"/>
      <c r="D526" s="216"/>
      <c r="E526" s="216"/>
      <c r="F526" s="216"/>
      <c r="G526" s="216"/>
      <c r="H526" s="216"/>
      <c r="I526" s="216"/>
      <c r="J526" s="216"/>
      <c r="K526" s="216"/>
      <c r="L526" s="216"/>
      <c r="M526" s="216"/>
      <c r="N526" s="216"/>
      <c r="O526" s="216"/>
      <c r="P526" s="216"/>
      <c r="Q526" s="216"/>
      <c r="R526" s="216"/>
      <c r="S526" s="216"/>
      <c r="T526" s="216"/>
      <c r="U526" s="216"/>
      <c r="V526" s="216"/>
      <c r="W526" s="216"/>
      <c r="X526" s="217"/>
      <c r="Y526" s="221"/>
      <c r="Z526" s="222"/>
      <c r="AA526" s="223"/>
    </row>
    <row r="528" spans="1:27" ht="14.25" x14ac:dyDescent="0.15">
      <c r="A528" s="4" t="s">
        <v>256</v>
      </c>
    </row>
    <row r="529" spans="1:27" ht="12.75" customHeight="1" x14ac:dyDescent="0.15">
      <c r="B529" s="227" t="s">
        <v>66</v>
      </c>
      <c r="C529" s="229" t="s">
        <v>17</v>
      </c>
      <c r="D529" s="230"/>
      <c r="E529" s="230"/>
      <c r="F529" s="230"/>
      <c r="G529" s="230"/>
      <c r="H529" s="230"/>
      <c r="I529" s="230"/>
      <c r="J529" s="230"/>
      <c r="K529" s="230"/>
      <c r="L529" s="230"/>
      <c r="M529" s="230"/>
      <c r="N529" s="230"/>
      <c r="O529" s="230"/>
      <c r="P529" s="230"/>
      <c r="Q529" s="230"/>
      <c r="R529" s="230"/>
      <c r="S529" s="230"/>
      <c r="T529" s="230"/>
      <c r="U529" s="230"/>
      <c r="V529" s="230"/>
      <c r="W529" s="230"/>
      <c r="X529" s="231"/>
      <c r="Y529" s="224"/>
      <c r="Z529" s="225"/>
      <c r="AA529" s="226"/>
    </row>
    <row r="530" spans="1:27" ht="12.75" customHeight="1" x14ac:dyDescent="0.15">
      <c r="B530" s="228"/>
      <c r="C530" s="212"/>
      <c r="D530" s="213"/>
      <c r="E530" s="213"/>
      <c r="F530" s="213"/>
      <c r="G530" s="213"/>
      <c r="H530" s="213"/>
      <c r="I530" s="213"/>
      <c r="J530" s="213"/>
      <c r="K530" s="213"/>
      <c r="L530" s="213"/>
      <c r="M530" s="213"/>
      <c r="N530" s="213"/>
      <c r="O530" s="213"/>
      <c r="P530" s="213"/>
      <c r="Q530" s="213"/>
      <c r="R530" s="213"/>
      <c r="S530" s="213"/>
      <c r="T530" s="213"/>
      <c r="U530" s="213"/>
      <c r="V530" s="213"/>
      <c r="W530" s="213"/>
      <c r="X530" s="214"/>
      <c r="Y530" s="218"/>
      <c r="Z530" s="219"/>
      <c r="AA530" s="220"/>
    </row>
    <row r="531" spans="1:27" ht="12.75" customHeight="1" x14ac:dyDescent="0.15">
      <c r="B531" s="232"/>
      <c r="C531" s="215"/>
      <c r="D531" s="216"/>
      <c r="E531" s="216"/>
      <c r="F531" s="216"/>
      <c r="G531" s="216"/>
      <c r="H531" s="216"/>
      <c r="I531" s="216"/>
      <c r="J531" s="216"/>
      <c r="K531" s="216"/>
      <c r="L531" s="216"/>
      <c r="M531" s="216"/>
      <c r="N531" s="216"/>
      <c r="O531" s="216"/>
      <c r="P531" s="216"/>
      <c r="Q531" s="216"/>
      <c r="R531" s="216"/>
      <c r="S531" s="216"/>
      <c r="T531" s="216"/>
      <c r="U531" s="216"/>
      <c r="V531" s="216"/>
      <c r="W531" s="216"/>
      <c r="X531" s="217"/>
      <c r="Y531" s="221"/>
      <c r="Z531" s="222"/>
      <c r="AA531" s="223"/>
    </row>
    <row r="532" spans="1:27" ht="12.75" customHeight="1" x14ac:dyDescent="0.15">
      <c r="B532" s="227" t="s">
        <v>67</v>
      </c>
      <c r="C532" s="229" t="s">
        <v>258</v>
      </c>
      <c r="D532" s="230"/>
      <c r="E532" s="230"/>
      <c r="F532" s="230"/>
      <c r="G532" s="230"/>
      <c r="H532" s="230"/>
      <c r="I532" s="230"/>
      <c r="J532" s="230"/>
      <c r="K532" s="230"/>
      <c r="L532" s="230"/>
      <c r="M532" s="230"/>
      <c r="N532" s="230"/>
      <c r="O532" s="230"/>
      <c r="P532" s="230"/>
      <c r="Q532" s="230"/>
      <c r="R532" s="230"/>
      <c r="S532" s="230"/>
      <c r="T532" s="230"/>
      <c r="U532" s="230"/>
      <c r="V532" s="230"/>
      <c r="W532" s="230"/>
      <c r="X532" s="231"/>
      <c r="Y532" s="224"/>
      <c r="Z532" s="225"/>
      <c r="AA532" s="226"/>
    </row>
    <row r="533" spans="1:27" ht="12.75" customHeight="1" x14ac:dyDescent="0.15">
      <c r="B533" s="228"/>
      <c r="C533" s="212"/>
      <c r="D533" s="213"/>
      <c r="E533" s="213"/>
      <c r="F533" s="213"/>
      <c r="G533" s="213"/>
      <c r="H533" s="213"/>
      <c r="I533" s="213"/>
      <c r="J533" s="213"/>
      <c r="K533" s="213"/>
      <c r="L533" s="213"/>
      <c r="M533" s="213"/>
      <c r="N533" s="213"/>
      <c r="O533" s="213"/>
      <c r="P533" s="213"/>
      <c r="Q533" s="213"/>
      <c r="R533" s="213"/>
      <c r="S533" s="213"/>
      <c r="T533" s="213"/>
      <c r="U533" s="213"/>
      <c r="V533" s="213"/>
      <c r="W533" s="213"/>
      <c r="X533" s="214"/>
      <c r="Y533" s="218"/>
      <c r="Z533" s="219"/>
      <c r="AA533" s="220"/>
    </row>
    <row r="534" spans="1:27" ht="12.75" customHeight="1" x14ac:dyDescent="0.15">
      <c r="B534" s="232"/>
      <c r="C534" s="215"/>
      <c r="D534" s="216"/>
      <c r="E534" s="216"/>
      <c r="F534" s="216"/>
      <c r="G534" s="216"/>
      <c r="H534" s="216"/>
      <c r="I534" s="216"/>
      <c r="J534" s="216"/>
      <c r="K534" s="216"/>
      <c r="L534" s="216"/>
      <c r="M534" s="216"/>
      <c r="N534" s="216"/>
      <c r="O534" s="216"/>
      <c r="P534" s="216"/>
      <c r="Q534" s="216"/>
      <c r="R534" s="216"/>
      <c r="S534" s="216"/>
      <c r="T534" s="216"/>
      <c r="U534" s="216"/>
      <c r="V534" s="216"/>
      <c r="W534" s="216"/>
      <c r="X534" s="217"/>
      <c r="Y534" s="221"/>
      <c r="Z534" s="222"/>
      <c r="AA534" s="223"/>
    </row>
    <row r="535" spans="1:27" ht="12.75" customHeight="1" x14ac:dyDescent="0.15">
      <c r="B535" s="227" t="s">
        <v>68</v>
      </c>
      <c r="C535" s="229" t="s">
        <v>257</v>
      </c>
      <c r="D535" s="230"/>
      <c r="E535" s="230"/>
      <c r="F535" s="230"/>
      <c r="G535" s="230"/>
      <c r="H535" s="230"/>
      <c r="I535" s="230"/>
      <c r="J535" s="230"/>
      <c r="K535" s="230"/>
      <c r="L535" s="230"/>
      <c r="M535" s="230"/>
      <c r="N535" s="230"/>
      <c r="O535" s="230"/>
      <c r="P535" s="230"/>
      <c r="Q535" s="230"/>
      <c r="R535" s="230"/>
      <c r="S535" s="230"/>
      <c r="T535" s="230"/>
      <c r="U535" s="230"/>
      <c r="V535" s="230"/>
      <c r="W535" s="230"/>
      <c r="X535" s="231"/>
      <c r="Y535" s="224"/>
      <c r="Z535" s="225"/>
      <c r="AA535" s="226"/>
    </row>
    <row r="536" spans="1:27" ht="12.75" customHeight="1" x14ac:dyDescent="0.15">
      <c r="B536" s="228"/>
      <c r="C536" s="212"/>
      <c r="D536" s="213"/>
      <c r="E536" s="213"/>
      <c r="F536" s="213"/>
      <c r="G536" s="213"/>
      <c r="H536" s="213"/>
      <c r="I536" s="213"/>
      <c r="J536" s="213"/>
      <c r="K536" s="213"/>
      <c r="L536" s="213"/>
      <c r="M536" s="213"/>
      <c r="N536" s="213"/>
      <c r="O536" s="213"/>
      <c r="P536" s="213"/>
      <c r="Q536" s="213"/>
      <c r="R536" s="213"/>
      <c r="S536" s="213"/>
      <c r="T536" s="213"/>
      <c r="U536" s="213"/>
      <c r="V536" s="213"/>
      <c r="W536" s="213"/>
      <c r="X536" s="214"/>
      <c r="Y536" s="218"/>
      <c r="Z536" s="219"/>
      <c r="AA536" s="220"/>
    </row>
    <row r="537" spans="1:27" ht="12.75" customHeight="1" x14ac:dyDescent="0.15">
      <c r="B537" s="232"/>
      <c r="C537" s="215"/>
      <c r="D537" s="216"/>
      <c r="E537" s="216"/>
      <c r="F537" s="216"/>
      <c r="G537" s="216"/>
      <c r="H537" s="216"/>
      <c r="I537" s="216"/>
      <c r="J537" s="216"/>
      <c r="K537" s="216"/>
      <c r="L537" s="216"/>
      <c r="M537" s="216"/>
      <c r="N537" s="216"/>
      <c r="O537" s="216"/>
      <c r="P537" s="216"/>
      <c r="Q537" s="216"/>
      <c r="R537" s="216"/>
      <c r="S537" s="216"/>
      <c r="T537" s="216"/>
      <c r="U537" s="216"/>
      <c r="V537" s="216"/>
      <c r="W537" s="216"/>
      <c r="X537" s="217"/>
      <c r="Y537" s="221"/>
      <c r="Z537" s="222"/>
      <c r="AA537" s="223"/>
    </row>
    <row r="538" spans="1:27" ht="12.75" customHeight="1" x14ac:dyDescent="0.15">
      <c r="B538" s="8"/>
      <c r="C538" s="188"/>
      <c r="D538" s="188"/>
      <c r="E538" s="188"/>
      <c r="F538" s="188"/>
      <c r="G538" s="188"/>
      <c r="H538" s="188"/>
      <c r="I538" s="188"/>
      <c r="J538" s="188"/>
      <c r="K538" s="188"/>
      <c r="L538" s="188"/>
      <c r="M538" s="188"/>
      <c r="N538" s="188"/>
      <c r="O538" s="188"/>
      <c r="P538" s="188"/>
      <c r="Q538" s="188"/>
      <c r="R538" s="188"/>
      <c r="S538" s="188"/>
      <c r="T538" s="188"/>
      <c r="U538" s="188"/>
      <c r="V538" s="188"/>
      <c r="W538" s="188"/>
      <c r="X538" s="188"/>
      <c r="Y538" s="189"/>
      <c r="Z538" s="189"/>
      <c r="AA538" s="189"/>
    </row>
    <row r="539" spans="1:27" ht="12.75" customHeight="1" x14ac:dyDescent="0.15">
      <c r="A539" s="4" t="s">
        <v>18</v>
      </c>
    </row>
    <row r="540" spans="1:27" ht="12.75" customHeight="1" x14ac:dyDescent="0.15">
      <c r="B540" s="227" t="s">
        <v>69</v>
      </c>
      <c r="C540" s="229" t="s">
        <v>259</v>
      </c>
      <c r="D540" s="230"/>
      <c r="E540" s="230"/>
      <c r="F540" s="230"/>
      <c r="G540" s="230"/>
      <c r="H540" s="230"/>
      <c r="I540" s="230"/>
      <c r="J540" s="230"/>
      <c r="K540" s="230"/>
      <c r="L540" s="230"/>
      <c r="M540" s="230"/>
      <c r="N540" s="230"/>
      <c r="O540" s="230"/>
      <c r="P540" s="230"/>
      <c r="Q540" s="230"/>
      <c r="R540" s="230"/>
      <c r="S540" s="230"/>
      <c r="T540" s="230"/>
      <c r="U540" s="230"/>
      <c r="V540" s="230"/>
      <c r="W540" s="230"/>
      <c r="X540" s="231"/>
      <c r="Y540" s="224"/>
      <c r="Z540" s="225"/>
      <c r="AA540" s="226"/>
    </row>
    <row r="541" spans="1:27" ht="12.75" customHeight="1" x14ac:dyDescent="0.15">
      <c r="B541" s="228"/>
      <c r="C541" s="212"/>
      <c r="D541" s="213"/>
      <c r="E541" s="213"/>
      <c r="F541" s="213"/>
      <c r="G541" s="213"/>
      <c r="H541" s="213"/>
      <c r="I541" s="213"/>
      <c r="J541" s="213"/>
      <c r="K541" s="213"/>
      <c r="L541" s="213"/>
      <c r="M541" s="213"/>
      <c r="N541" s="213"/>
      <c r="O541" s="213"/>
      <c r="P541" s="213"/>
      <c r="Q541" s="213"/>
      <c r="R541" s="213"/>
      <c r="S541" s="213"/>
      <c r="T541" s="213"/>
      <c r="U541" s="213"/>
      <c r="V541" s="213"/>
      <c r="W541" s="213"/>
      <c r="X541" s="214"/>
      <c r="Y541" s="218"/>
      <c r="Z541" s="219"/>
      <c r="AA541" s="220"/>
    </row>
    <row r="542" spans="1:27" ht="12.75" customHeight="1" x14ac:dyDescent="0.15">
      <c r="B542" s="228"/>
      <c r="C542" s="212"/>
      <c r="D542" s="213"/>
      <c r="E542" s="213"/>
      <c r="F542" s="213"/>
      <c r="G542" s="213"/>
      <c r="H542" s="213"/>
      <c r="I542" s="213"/>
      <c r="J542" s="213"/>
      <c r="K542" s="213"/>
      <c r="L542" s="213"/>
      <c r="M542" s="213"/>
      <c r="N542" s="213"/>
      <c r="O542" s="213"/>
      <c r="P542" s="213"/>
      <c r="Q542" s="213"/>
      <c r="R542" s="213"/>
      <c r="S542" s="213"/>
      <c r="T542" s="213"/>
      <c r="U542" s="213"/>
      <c r="V542" s="213"/>
      <c r="W542" s="213"/>
      <c r="X542" s="214"/>
      <c r="Y542" s="218"/>
      <c r="Z542" s="219"/>
      <c r="AA542" s="220"/>
    </row>
    <row r="543" spans="1:27" ht="12.75" customHeight="1" x14ac:dyDescent="0.15">
      <c r="B543" s="232"/>
      <c r="C543" s="215"/>
      <c r="D543" s="216"/>
      <c r="E543" s="216"/>
      <c r="F543" s="216"/>
      <c r="G543" s="216"/>
      <c r="H543" s="216"/>
      <c r="I543" s="216"/>
      <c r="J543" s="216"/>
      <c r="K543" s="216"/>
      <c r="L543" s="216"/>
      <c r="M543" s="216"/>
      <c r="N543" s="216"/>
      <c r="O543" s="216"/>
      <c r="P543" s="216"/>
      <c r="Q543" s="216"/>
      <c r="R543" s="216"/>
      <c r="S543" s="216"/>
      <c r="T543" s="216"/>
      <c r="U543" s="216"/>
      <c r="V543" s="216"/>
      <c r="W543" s="216"/>
      <c r="X543" s="217"/>
      <c r="Y543" s="221"/>
      <c r="Z543" s="222"/>
      <c r="AA543" s="223"/>
    </row>
    <row r="544" spans="1:27" ht="12.75" customHeight="1" x14ac:dyDescent="0.15">
      <c r="B544" s="8"/>
      <c r="C544" s="188"/>
      <c r="D544" s="188"/>
      <c r="E544" s="188"/>
      <c r="F544" s="188"/>
      <c r="G544" s="188"/>
      <c r="H544" s="188"/>
      <c r="I544" s="188"/>
      <c r="J544" s="188"/>
      <c r="K544" s="188"/>
      <c r="L544" s="188"/>
      <c r="M544" s="188"/>
      <c r="N544" s="188"/>
      <c r="O544" s="188"/>
      <c r="P544" s="188"/>
      <c r="Q544" s="188"/>
      <c r="R544" s="188"/>
      <c r="S544" s="188"/>
      <c r="T544" s="188"/>
      <c r="U544" s="188"/>
      <c r="V544" s="188"/>
      <c r="W544" s="188"/>
      <c r="X544" s="188"/>
      <c r="Y544" s="189"/>
      <c r="Z544" s="189"/>
      <c r="AA544" s="189"/>
    </row>
    <row r="545" spans="1:27" ht="12.75" customHeight="1" x14ac:dyDescent="0.15">
      <c r="A545" s="4" t="s">
        <v>19</v>
      </c>
    </row>
    <row r="546" spans="1:27" ht="12.75" customHeight="1" x14ac:dyDescent="0.15">
      <c r="B546" s="227" t="s">
        <v>66</v>
      </c>
      <c r="C546" s="229" t="s">
        <v>188</v>
      </c>
      <c r="D546" s="230"/>
      <c r="E546" s="230"/>
      <c r="F546" s="230"/>
      <c r="G546" s="230"/>
      <c r="H546" s="230"/>
      <c r="I546" s="230"/>
      <c r="J546" s="230"/>
      <c r="K546" s="230"/>
      <c r="L546" s="230"/>
      <c r="M546" s="230"/>
      <c r="N546" s="230"/>
      <c r="O546" s="230"/>
      <c r="P546" s="230"/>
      <c r="Q546" s="230"/>
      <c r="R546" s="230"/>
      <c r="S546" s="230"/>
      <c r="T546" s="230"/>
      <c r="U546" s="230"/>
      <c r="V546" s="230"/>
      <c r="W546" s="230"/>
      <c r="X546" s="231"/>
      <c r="Y546" s="224"/>
      <c r="Z546" s="225"/>
      <c r="AA546" s="226"/>
    </row>
    <row r="547" spans="1:27" ht="12.75" customHeight="1" x14ac:dyDescent="0.15">
      <c r="B547" s="228"/>
      <c r="C547" s="212"/>
      <c r="D547" s="213"/>
      <c r="E547" s="213"/>
      <c r="F547" s="213"/>
      <c r="G547" s="213"/>
      <c r="H547" s="213"/>
      <c r="I547" s="213"/>
      <c r="J547" s="213"/>
      <c r="K547" s="213"/>
      <c r="L547" s="213"/>
      <c r="M547" s="213"/>
      <c r="N547" s="213"/>
      <c r="O547" s="213"/>
      <c r="P547" s="213"/>
      <c r="Q547" s="213"/>
      <c r="R547" s="213"/>
      <c r="S547" s="213"/>
      <c r="T547" s="213"/>
      <c r="U547" s="213"/>
      <c r="V547" s="213"/>
      <c r="W547" s="213"/>
      <c r="X547" s="214"/>
      <c r="Y547" s="218"/>
      <c r="Z547" s="219"/>
      <c r="AA547" s="220"/>
    </row>
    <row r="548" spans="1:27" ht="12.75" customHeight="1" x14ac:dyDescent="0.15">
      <c r="B548" s="228"/>
      <c r="C548" s="212"/>
      <c r="D548" s="213"/>
      <c r="E548" s="213"/>
      <c r="F548" s="213"/>
      <c r="G548" s="213"/>
      <c r="H548" s="213"/>
      <c r="I548" s="213"/>
      <c r="J548" s="213"/>
      <c r="K548" s="213"/>
      <c r="L548" s="213"/>
      <c r="M548" s="213"/>
      <c r="N548" s="213"/>
      <c r="O548" s="213"/>
      <c r="P548" s="213"/>
      <c r="Q548" s="213"/>
      <c r="R548" s="213"/>
      <c r="S548" s="213"/>
      <c r="T548" s="213"/>
      <c r="U548" s="213"/>
      <c r="V548" s="213"/>
      <c r="W548" s="213"/>
      <c r="X548" s="214"/>
      <c r="Y548" s="218"/>
      <c r="Z548" s="219"/>
      <c r="AA548" s="220"/>
    </row>
    <row r="549" spans="1:27" ht="12.75" customHeight="1" x14ac:dyDescent="0.15">
      <c r="B549" s="232"/>
      <c r="C549" s="215"/>
      <c r="D549" s="216"/>
      <c r="E549" s="216"/>
      <c r="F549" s="216"/>
      <c r="G549" s="216"/>
      <c r="H549" s="216"/>
      <c r="I549" s="216"/>
      <c r="J549" s="216"/>
      <c r="K549" s="216"/>
      <c r="L549" s="216"/>
      <c r="M549" s="216"/>
      <c r="N549" s="216"/>
      <c r="O549" s="216"/>
      <c r="P549" s="216"/>
      <c r="Q549" s="216"/>
      <c r="R549" s="216"/>
      <c r="S549" s="216"/>
      <c r="T549" s="216"/>
      <c r="U549" s="216"/>
      <c r="V549" s="216"/>
      <c r="W549" s="216"/>
      <c r="X549" s="217"/>
      <c r="Y549" s="221"/>
      <c r="Z549" s="222"/>
      <c r="AA549" s="223"/>
    </row>
    <row r="550" spans="1:27" ht="12.75" customHeight="1" x14ac:dyDescent="0.15">
      <c r="B550" s="227" t="s">
        <v>67</v>
      </c>
      <c r="C550" s="229" t="s">
        <v>179</v>
      </c>
      <c r="D550" s="230"/>
      <c r="E550" s="230"/>
      <c r="F550" s="230"/>
      <c r="G550" s="230"/>
      <c r="H550" s="230"/>
      <c r="I550" s="230"/>
      <c r="J550" s="230"/>
      <c r="K550" s="230"/>
      <c r="L550" s="230"/>
      <c r="M550" s="230"/>
      <c r="N550" s="230"/>
      <c r="O550" s="230"/>
      <c r="P550" s="230"/>
      <c r="Q550" s="230"/>
      <c r="R550" s="230"/>
      <c r="S550" s="230"/>
      <c r="T550" s="230"/>
      <c r="U550" s="230"/>
      <c r="V550" s="230"/>
      <c r="W550" s="230"/>
      <c r="X550" s="231"/>
      <c r="Y550" s="224"/>
      <c r="Z550" s="225"/>
      <c r="AA550" s="226"/>
    </row>
    <row r="551" spans="1:27" ht="12.75" customHeight="1" x14ac:dyDescent="0.15">
      <c r="B551" s="228"/>
      <c r="C551" s="212"/>
      <c r="D551" s="213"/>
      <c r="E551" s="213"/>
      <c r="F551" s="213"/>
      <c r="G551" s="213"/>
      <c r="H551" s="213"/>
      <c r="I551" s="213"/>
      <c r="J551" s="213"/>
      <c r="K551" s="213"/>
      <c r="L551" s="213"/>
      <c r="M551" s="213"/>
      <c r="N551" s="213"/>
      <c r="O551" s="213"/>
      <c r="P551" s="213"/>
      <c r="Q551" s="213"/>
      <c r="R551" s="213"/>
      <c r="S551" s="213"/>
      <c r="T551" s="213"/>
      <c r="U551" s="213"/>
      <c r="V551" s="213"/>
      <c r="W551" s="213"/>
      <c r="X551" s="214"/>
      <c r="Y551" s="218"/>
      <c r="Z551" s="219"/>
      <c r="AA551" s="220"/>
    </row>
    <row r="552" spans="1:27" ht="12.75" customHeight="1" x14ac:dyDescent="0.15">
      <c r="B552" s="228"/>
      <c r="C552" s="212"/>
      <c r="D552" s="213"/>
      <c r="E552" s="213"/>
      <c r="F552" s="213"/>
      <c r="G552" s="213"/>
      <c r="H552" s="213"/>
      <c r="I552" s="213"/>
      <c r="J552" s="213"/>
      <c r="K552" s="213"/>
      <c r="L552" s="213"/>
      <c r="M552" s="213"/>
      <c r="N552" s="213"/>
      <c r="O552" s="213"/>
      <c r="P552" s="213"/>
      <c r="Q552" s="213"/>
      <c r="R552" s="213"/>
      <c r="S552" s="213"/>
      <c r="T552" s="213"/>
      <c r="U552" s="213"/>
      <c r="V552" s="213"/>
      <c r="W552" s="213"/>
      <c r="X552" s="214"/>
      <c r="Y552" s="218"/>
      <c r="Z552" s="219"/>
      <c r="AA552" s="220"/>
    </row>
    <row r="553" spans="1:27" ht="12.75" customHeight="1" x14ac:dyDescent="0.15">
      <c r="B553" s="228"/>
      <c r="C553" s="212"/>
      <c r="D553" s="213"/>
      <c r="E553" s="213"/>
      <c r="F553" s="213"/>
      <c r="G553" s="213"/>
      <c r="H553" s="213"/>
      <c r="I553" s="213"/>
      <c r="J553" s="213"/>
      <c r="K553" s="213"/>
      <c r="L553" s="213"/>
      <c r="M553" s="213"/>
      <c r="N553" s="213"/>
      <c r="O553" s="213"/>
      <c r="P553" s="213"/>
      <c r="Q553" s="213"/>
      <c r="R553" s="213"/>
      <c r="S553" s="213"/>
      <c r="T553" s="213"/>
      <c r="U553" s="213"/>
      <c r="V553" s="213"/>
      <c r="W553" s="213"/>
      <c r="X553" s="214"/>
      <c r="Y553" s="218"/>
      <c r="Z553" s="219"/>
      <c r="AA553" s="220"/>
    </row>
    <row r="554" spans="1:27" ht="12.75" customHeight="1" x14ac:dyDescent="0.15">
      <c r="B554" s="232"/>
      <c r="C554" s="215"/>
      <c r="D554" s="216"/>
      <c r="E554" s="216"/>
      <c r="F554" s="216"/>
      <c r="G554" s="216"/>
      <c r="H554" s="216"/>
      <c r="I554" s="216"/>
      <c r="J554" s="216"/>
      <c r="K554" s="216"/>
      <c r="L554" s="216"/>
      <c r="M554" s="216"/>
      <c r="N554" s="216"/>
      <c r="O554" s="216"/>
      <c r="P554" s="216"/>
      <c r="Q554" s="216"/>
      <c r="R554" s="216"/>
      <c r="S554" s="216"/>
      <c r="T554" s="216"/>
      <c r="U554" s="216"/>
      <c r="V554" s="216"/>
      <c r="W554" s="216"/>
      <c r="X554" s="217"/>
      <c r="Y554" s="221"/>
      <c r="Z554" s="222"/>
      <c r="AA554" s="223"/>
    </row>
    <row r="555" spans="1:27" ht="12.75" customHeight="1" x14ac:dyDescent="0.15">
      <c r="B555" s="227" t="s">
        <v>68</v>
      </c>
      <c r="C555" s="229" t="s">
        <v>20</v>
      </c>
      <c r="D555" s="230"/>
      <c r="E555" s="230"/>
      <c r="F555" s="230"/>
      <c r="G555" s="230"/>
      <c r="H555" s="230"/>
      <c r="I555" s="230"/>
      <c r="J555" s="230"/>
      <c r="K555" s="230"/>
      <c r="L555" s="230"/>
      <c r="M555" s="230"/>
      <c r="N555" s="230"/>
      <c r="O555" s="230"/>
      <c r="P555" s="230"/>
      <c r="Q555" s="230"/>
      <c r="R555" s="230"/>
      <c r="S555" s="230"/>
      <c r="T555" s="230"/>
      <c r="U555" s="230"/>
      <c r="V555" s="230"/>
      <c r="W555" s="230"/>
      <c r="X555" s="231"/>
      <c r="Y555" s="224"/>
      <c r="Z555" s="225"/>
      <c r="AA555" s="226"/>
    </row>
    <row r="556" spans="1:27" ht="12.75" customHeight="1" x14ac:dyDescent="0.15">
      <c r="B556" s="228"/>
      <c r="C556" s="212"/>
      <c r="D556" s="213"/>
      <c r="E556" s="213"/>
      <c r="F556" s="213"/>
      <c r="G556" s="213"/>
      <c r="H556" s="213"/>
      <c r="I556" s="213"/>
      <c r="J556" s="213"/>
      <c r="K556" s="213"/>
      <c r="L556" s="213"/>
      <c r="M556" s="213"/>
      <c r="N556" s="213"/>
      <c r="O556" s="213"/>
      <c r="P556" s="213"/>
      <c r="Q556" s="213"/>
      <c r="R556" s="213"/>
      <c r="S556" s="213"/>
      <c r="T556" s="213"/>
      <c r="U556" s="213"/>
      <c r="V556" s="213"/>
      <c r="W556" s="213"/>
      <c r="X556" s="214"/>
      <c r="Y556" s="218"/>
      <c r="Z556" s="219"/>
      <c r="AA556" s="220"/>
    </row>
    <row r="557" spans="1:27" ht="12.75" customHeight="1" x14ac:dyDescent="0.15">
      <c r="B557" s="232"/>
      <c r="C557" s="215"/>
      <c r="D557" s="216"/>
      <c r="E557" s="216"/>
      <c r="F557" s="216"/>
      <c r="G557" s="216"/>
      <c r="H557" s="216"/>
      <c r="I557" s="216"/>
      <c r="J557" s="216"/>
      <c r="K557" s="216"/>
      <c r="L557" s="216"/>
      <c r="M557" s="216"/>
      <c r="N557" s="216"/>
      <c r="O557" s="216"/>
      <c r="P557" s="216"/>
      <c r="Q557" s="216"/>
      <c r="R557" s="216"/>
      <c r="S557" s="216"/>
      <c r="T557" s="216"/>
      <c r="U557" s="216"/>
      <c r="V557" s="216"/>
      <c r="W557" s="216"/>
      <c r="X557" s="217"/>
      <c r="Y557" s="221"/>
      <c r="Z557" s="222"/>
      <c r="AA557" s="223"/>
    </row>
    <row r="558" spans="1:27" ht="12.75" customHeight="1" x14ac:dyDescent="0.15">
      <c r="B558" s="8"/>
      <c r="C558" s="188"/>
      <c r="D558" s="188"/>
      <c r="E558" s="188"/>
      <c r="F558" s="188"/>
      <c r="G558" s="188"/>
      <c r="H558" s="188"/>
      <c r="I558" s="188"/>
      <c r="J558" s="188"/>
      <c r="K558" s="188"/>
      <c r="L558" s="188"/>
      <c r="M558" s="188"/>
      <c r="N558" s="188"/>
      <c r="O558" s="188"/>
      <c r="P558" s="188"/>
      <c r="Q558" s="188"/>
      <c r="R558" s="188"/>
      <c r="S558" s="188"/>
      <c r="T558" s="188"/>
      <c r="U558" s="188"/>
      <c r="V558" s="188"/>
      <c r="W558" s="188"/>
      <c r="X558" s="188"/>
      <c r="Y558" s="189"/>
      <c r="Z558" s="189"/>
      <c r="AA558" s="189"/>
    </row>
    <row r="559" spans="1:27" ht="12.75" customHeight="1" x14ac:dyDescent="0.15">
      <c r="B559" s="8"/>
      <c r="C559" s="188"/>
      <c r="D559" s="188"/>
      <c r="E559" s="188"/>
      <c r="F559" s="188"/>
      <c r="G559" s="188"/>
      <c r="H559" s="188"/>
      <c r="I559" s="188"/>
      <c r="J559" s="188"/>
      <c r="K559" s="188"/>
      <c r="L559" s="188"/>
      <c r="M559" s="188"/>
      <c r="N559" s="188"/>
      <c r="O559" s="188"/>
      <c r="P559" s="188"/>
      <c r="Q559" s="188"/>
      <c r="R559" s="188"/>
      <c r="S559" s="188"/>
      <c r="T559" s="188"/>
      <c r="U559" s="188"/>
      <c r="V559" s="188"/>
      <c r="W559" s="188"/>
      <c r="X559" s="188"/>
      <c r="Y559" s="189"/>
      <c r="Z559" s="189"/>
      <c r="AA559" s="189"/>
    </row>
    <row r="560" spans="1:27" ht="12.75" customHeight="1" x14ac:dyDescent="0.15">
      <c r="B560" s="8"/>
      <c r="C560" s="188"/>
      <c r="D560" s="188"/>
      <c r="E560" s="188"/>
      <c r="F560" s="188"/>
      <c r="G560" s="188"/>
      <c r="H560" s="188"/>
      <c r="I560" s="188"/>
      <c r="J560" s="188"/>
      <c r="K560" s="188"/>
      <c r="L560" s="188"/>
      <c r="M560" s="188"/>
      <c r="N560" s="188"/>
      <c r="O560" s="188"/>
      <c r="P560" s="188"/>
      <c r="Q560" s="188"/>
      <c r="R560" s="188"/>
      <c r="S560" s="188"/>
      <c r="T560" s="188"/>
      <c r="U560" s="188"/>
      <c r="V560" s="188"/>
      <c r="W560" s="188"/>
      <c r="X560" s="188"/>
      <c r="Y560" s="189"/>
      <c r="Z560" s="189"/>
      <c r="AA560" s="189"/>
    </row>
    <row r="561" spans="1:27" ht="12.75" customHeight="1" x14ac:dyDescent="0.15">
      <c r="B561" s="8"/>
      <c r="C561" s="188"/>
      <c r="D561" s="188"/>
      <c r="E561" s="188"/>
      <c r="F561" s="188"/>
      <c r="G561" s="188"/>
      <c r="H561" s="188"/>
      <c r="I561" s="188"/>
      <c r="J561" s="188"/>
      <c r="K561" s="188"/>
      <c r="L561" s="188"/>
      <c r="M561" s="188"/>
      <c r="N561" s="188"/>
      <c r="O561" s="188"/>
      <c r="P561" s="188"/>
      <c r="Q561" s="188"/>
      <c r="R561" s="188"/>
      <c r="S561" s="188"/>
      <c r="T561" s="188"/>
      <c r="U561" s="188"/>
      <c r="V561" s="188"/>
      <c r="W561" s="188"/>
      <c r="X561" s="188"/>
      <c r="Y561" s="189"/>
      <c r="Z561" s="189"/>
      <c r="AA561" s="189"/>
    </row>
    <row r="562" spans="1:27" ht="12.75" customHeight="1" x14ac:dyDescent="0.15">
      <c r="B562" s="8"/>
      <c r="C562" s="188"/>
      <c r="D562" s="188"/>
      <c r="E562" s="188"/>
      <c r="F562" s="188"/>
      <c r="G562" s="188"/>
      <c r="H562" s="188"/>
      <c r="I562" s="188"/>
      <c r="J562" s="188"/>
      <c r="K562" s="188"/>
      <c r="L562" s="188"/>
      <c r="M562" s="188"/>
      <c r="N562" s="188"/>
      <c r="O562" s="188"/>
      <c r="P562" s="188"/>
      <c r="Q562" s="188"/>
      <c r="R562" s="188"/>
      <c r="S562" s="188"/>
      <c r="T562" s="188"/>
      <c r="U562" s="188"/>
      <c r="V562" s="188"/>
      <c r="W562" s="188"/>
      <c r="X562" s="188"/>
      <c r="Y562" s="189"/>
      <c r="Z562" s="189"/>
      <c r="AA562" s="189"/>
    </row>
    <row r="563" spans="1:27" ht="12.75" customHeight="1" x14ac:dyDescent="0.15">
      <c r="B563" s="8"/>
      <c r="C563" s="188"/>
      <c r="D563" s="188"/>
      <c r="E563" s="188"/>
      <c r="F563" s="188"/>
      <c r="G563" s="188"/>
      <c r="H563" s="188"/>
      <c r="I563" s="188"/>
      <c r="J563" s="188"/>
      <c r="K563" s="188"/>
      <c r="L563" s="188"/>
      <c r="M563" s="188"/>
      <c r="N563" s="188"/>
      <c r="O563" s="188"/>
      <c r="P563" s="188"/>
      <c r="Q563" s="188"/>
      <c r="R563" s="188"/>
      <c r="S563" s="188"/>
      <c r="T563" s="188"/>
      <c r="U563" s="188"/>
      <c r="V563" s="188"/>
      <c r="W563" s="188"/>
      <c r="X563" s="188"/>
      <c r="Y563" s="189"/>
      <c r="Z563" s="189"/>
      <c r="AA563" s="189"/>
    </row>
    <row r="564" spans="1:27" ht="12.75" customHeight="1" x14ac:dyDescent="0.15">
      <c r="B564" s="8"/>
      <c r="C564" s="188"/>
      <c r="D564" s="188"/>
      <c r="E564" s="188"/>
      <c r="F564" s="188"/>
      <c r="G564" s="188"/>
      <c r="H564" s="188"/>
      <c r="I564" s="188"/>
      <c r="J564" s="188"/>
      <c r="K564" s="188"/>
      <c r="L564" s="188"/>
      <c r="M564" s="188"/>
      <c r="N564" s="188"/>
      <c r="O564" s="188"/>
      <c r="P564" s="188"/>
      <c r="Q564" s="188"/>
      <c r="R564" s="188"/>
      <c r="S564" s="188"/>
      <c r="T564" s="188"/>
      <c r="U564" s="188"/>
      <c r="V564" s="188"/>
      <c r="W564" s="188"/>
      <c r="X564" s="188"/>
      <c r="Y564" s="189"/>
      <c r="Z564" s="189"/>
      <c r="AA564" s="189"/>
    </row>
    <row r="565" spans="1:27" ht="12.75" customHeight="1" x14ac:dyDescent="0.15">
      <c r="B565" s="8"/>
      <c r="C565" s="188"/>
      <c r="D565" s="188"/>
      <c r="E565" s="188"/>
      <c r="F565" s="188"/>
      <c r="G565" s="188"/>
      <c r="H565" s="188"/>
      <c r="I565" s="188"/>
      <c r="J565" s="188"/>
      <c r="K565" s="188"/>
      <c r="L565" s="188"/>
      <c r="M565" s="188"/>
      <c r="N565" s="188"/>
      <c r="O565" s="188"/>
      <c r="P565" s="188"/>
      <c r="Q565" s="188"/>
      <c r="R565" s="188"/>
      <c r="S565" s="188"/>
      <c r="T565" s="188"/>
      <c r="U565" s="188"/>
      <c r="V565" s="188"/>
      <c r="W565" s="188"/>
      <c r="X565" s="188"/>
      <c r="Y565" s="189"/>
      <c r="Z565" s="189"/>
      <c r="AA565" s="189"/>
    </row>
    <row r="566" spans="1:27" ht="12.75" customHeight="1" x14ac:dyDescent="0.15">
      <c r="B566" s="8"/>
      <c r="C566" s="188"/>
      <c r="D566" s="188"/>
      <c r="E566" s="188"/>
      <c r="F566" s="188"/>
      <c r="G566" s="188"/>
      <c r="H566" s="188"/>
      <c r="I566" s="188"/>
      <c r="J566" s="188"/>
      <c r="K566" s="188"/>
      <c r="L566" s="188"/>
      <c r="M566" s="188"/>
      <c r="N566" s="188"/>
      <c r="O566" s="188"/>
      <c r="P566" s="188"/>
      <c r="Q566" s="188"/>
      <c r="R566" s="188"/>
      <c r="S566" s="188"/>
      <c r="T566" s="188"/>
      <c r="U566" s="188"/>
      <c r="V566" s="188"/>
      <c r="W566" s="188"/>
      <c r="X566" s="188"/>
      <c r="Y566" s="189"/>
      <c r="Z566" s="189"/>
      <c r="AA566" s="189"/>
    </row>
    <row r="567" spans="1:27" ht="12.75" customHeight="1" x14ac:dyDescent="0.15">
      <c r="B567" s="8"/>
      <c r="C567" s="188"/>
      <c r="D567" s="188"/>
      <c r="E567" s="188"/>
      <c r="F567" s="188"/>
      <c r="G567" s="188"/>
      <c r="H567" s="188"/>
      <c r="I567" s="188"/>
      <c r="J567" s="188"/>
      <c r="K567" s="188"/>
      <c r="L567" s="188"/>
      <c r="M567" s="188"/>
      <c r="N567" s="188"/>
      <c r="O567" s="188"/>
      <c r="P567" s="188"/>
      <c r="Q567" s="188"/>
      <c r="R567" s="188"/>
      <c r="S567" s="188"/>
      <c r="T567" s="188"/>
      <c r="U567" s="188"/>
      <c r="V567" s="188"/>
      <c r="W567" s="188"/>
      <c r="X567" s="188"/>
      <c r="Y567" s="189"/>
      <c r="Z567" s="189"/>
      <c r="AA567" s="189"/>
    </row>
    <row r="568" spans="1:27" ht="12.75" customHeight="1" x14ac:dyDescent="0.15">
      <c r="B568" s="8"/>
      <c r="C568" s="188"/>
      <c r="D568" s="188"/>
      <c r="E568" s="188"/>
      <c r="F568" s="188"/>
      <c r="G568" s="188"/>
      <c r="H568" s="188"/>
      <c r="I568" s="188"/>
      <c r="J568" s="188"/>
      <c r="K568" s="188"/>
      <c r="L568" s="188"/>
      <c r="M568" s="188"/>
      <c r="N568" s="188"/>
      <c r="O568" s="188"/>
      <c r="P568" s="188"/>
      <c r="Q568" s="188"/>
      <c r="R568" s="188"/>
      <c r="S568" s="188"/>
      <c r="T568" s="188"/>
      <c r="U568" s="188"/>
      <c r="V568" s="188"/>
      <c r="W568" s="188"/>
      <c r="X568" s="188"/>
      <c r="Y568" s="189"/>
      <c r="Z568" s="189"/>
      <c r="AA568" s="189"/>
    </row>
    <row r="569" spans="1:27" ht="12.75" customHeight="1" x14ac:dyDescent="0.15">
      <c r="B569" s="8"/>
      <c r="C569" s="188"/>
      <c r="D569" s="188"/>
      <c r="E569" s="188"/>
      <c r="F569" s="188"/>
      <c r="G569" s="188"/>
      <c r="H569" s="188"/>
      <c r="I569" s="188"/>
      <c r="J569" s="188"/>
      <c r="K569" s="188"/>
      <c r="L569" s="188"/>
      <c r="M569" s="188"/>
      <c r="N569" s="188"/>
      <c r="O569" s="188"/>
      <c r="P569" s="188"/>
      <c r="Q569" s="188"/>
      <c r="R569" s="188"/>
      <c r="S569" s="188"/>
      <c r="T569" s="188"/>
      <c r="U569" s="188"/>
      <c r="V569" s="188"/>
      <c r="W569" s="188"/>
      <c r="X569" s="188"/>
      <c r="Y569" s="189"/>
      <c r="Z569" s="189"/>
      <c r="AA569" s="189"/>
    </row>
    <row r="570" spans="1:27" ht="12.75" customHeight="1" x14ac:dyDescent="0.15">
      <c r="B570" s="8"/>
      <c r="C570" s="188"/>
      <c r="D570" s="188"/>
      <c r="E570" s="188"/>
      <c r="F570" s="188"/>
      <c r="G570" s="188"/>
      <c r="H570" s="188"/>
      <c r="I570" s="188"/>
      <c r="J570" s="188"/>
      <c r="K570" s="188"/>
      <c r="L570" s="188"/>
      <c r="M570" s="188"/>
      <c r="N570" s="188"/>
      <c r="O570" s="188"/>
      <c r="P570" s="188"/>
      <c r="Q570" s="188"/>
      <c r="R570" s="188"/>
      <c r="S570" s="188"/>
      <c r="T570" s="188"/>
      <c r="U570" s="188"/>
      <c r="V570" s="188"/>
      <c r="W570" s="188"/>
      <c r="X570" s="188"/>
      <c r="Y570" s="189"/>
      <c r="Z570" s="189"/>
      <c r="AA570" s="189"/>
    </row>
    <row r="571" spans="1:27" ht="12.75" customHeight="1" x14ac:dyDescent="0.15">
      <c r="B571" s="8"/>
      <c r="C571" s="188"/>
      <c r="D571" s="188"/>
      <c r="E571" s="188"/>
      <c r="F571" s="188"/>
      <c r="G571" s="188"/>
      <c r="H571" s="188"/>
      <c r="I571" s="188"/>
      <c r="J571" s="188"/>
      <c r="K571" s="188"/>
      <c r="L571" s="188"/>
      <c r="M571" s="188"/>
      <c r="N571" s="188"/>
      <c r="O571" s="188"/>
      <c r="P571" s="188"/>
      <c r="Q571" s="188"/>
      <c r="R571" s="188"/>
      <c r="S571" s="188"/>
      <c r="T571" s="188"/>
      <c r="U571" s="188"/>
      <c r="V571" s="188"/>
      <c r="W571" s="188"/>
      <c r="X571" s="188"/>
      <c r="Y571" s="189"/>
      <c r="Z571" s="189"/>
      <c r="AA571" s="189"/>
    </row>
    <row r="572" spans="1:27" ht="12.75" customHeight="1" x14ac:dyDescent="0.15">
      <c r="B572" s="8"/>
      <c r="C572" s="188"/>
      <c r="D572" s="188"/>
      <c r="E572" s="188"/>
      <c r="F572" s="188"/>
      <c r="G572" s="188"/>
      <c r="H572" s="188"/>
      <c r="I572" s="188"/>
      <c r="J572" s="188"/>
      <c r="K572" s="188"/>
      <c r="L572" s="188"/>
      <c r="M572" s="188"/>
      <c r="N572" s="188"/>
      <c r="O572" s="188"/>
      <c r="P572" s="188"/>
      <c r="Q572" s="188"/>
      <c r="R572" s="188"/>
      <c r="S572" s="188"/>
      <c r="T572" s="188"/>
      <c r="U572" s="188"/>
      <c r="V572" s="188"/>
      <c r="W572" s="188"/>
      <c r="X572" s="188"/>
      <c r="Y572" s="189"/>
      <c r="Z572" s="189"/>
      <c r="AA572" s="189"/>
    </row>
    <row r="575" spans="1:27" ht="14.25" x14ac:dyDescent="0.15">
      <c r="A575" s="4" t="s">
        <v>161</v>
      </c>
    </row>
    <row r="576" spans="1:27" ht="12.75" customHeight="1" x14ac:dyDescent="0.15">
      <c r="B576" s="227" t="s">
        <v>66</v>
      </c>
      <c r="C576" s="206" t="s">
        <v>189</v>
      </c>
      <c r="D576" s="207"/>
      <c r="E576" s="207"/>
      <c r="F576" s="207"/>
      <c r="G576" s="207"/>
      <c r="H576" s="207"/>
      <c r="I576" s="207"/>
      <c r="J576" s="207"/>
      <c r="K576" s="207"/>
      <c r="L576" s="207"/>
      <c r="M576" s="207"/>
      <c r="N576" s="207"/>
      <c r="O576" s="207"/>
      <c r="P576" s="207"/>
      <c r="Q576" s="207"/>
      <c r="R576" s="207"/>
      <c r="S576" s="207"/>
      <c r="T576" s="207"/>
      <c r="U576" s="207"/>
      <c r="V576" s="207"/>
      <c r="W576" s="207"/>
      <c r="X576" s="208"/>
      <c r="Y576" s="224"/>
      <c r="Z576" s="225"/>
      <c r="AA576" s="226"/>
    </row>
    <row r="577" spans="2:61" ht="12.75" customHeight="1" x14ac:dyDescent="0.15">
      <c r="B577" s="228"/>
      <c r="C577" s="209"/>
      <c r="D577" s="210"/>
      <c r="E577" s="210"/>
      <c r="F577" s="210"/>
      <c r="G577" s="210"/>
      <c r="H577" s="210"/>
      <c r="I577" s="210"/>
      <c r="J577" s="210"/>
      <c r="K577" s="210"/>
      <c r="L577" s="210"/>
      <c r="M577" s="210"/>
      <c r="N577" s="210"/>
      <c r="O577" s="210"/>
      <c r="P577" s="210"/>
      <c r="Q577" s="210"/>
      <c r="R577" s="210"/>
      <c r="S577" s="210"/>
      <c r="T577" s="210"/>
      <c r="U577" s="210"/>
      <c r="V577" s="210"/>
      <c r="W577" s="210"/>
      <c r="X577" s="211"/>
      <c r="Y577" s="218"/>
      <c r="Z577" s="219"/>
      <c r="AA577" s="220"/>
    </row>
    <row r="578" spans="2:61" ht="12.75" customHeight="1" x14ac:dyDescent="0.15">
      <c r="B578" s="232"/>
      <c r="C578" s="236"/>
      <c r="D578" s="237"/>
      <c r="E578" s="237"/>
      <c r="F578" s="237"/>
      <c r="G578" s="237"/>
      <c r="H578" s="237"/>
      <c r="I578" s="237"/>
      <c r="J578" s="237"/>
      <c r="K578" s="237"/>
      <c r="L578" s="237"/>
      <c r="M578" s="237"/>
      <c r="N578" s="237"/>
      <c r="O578" s="237"/>
      <c r="P578" s="237"/>
      <c r="Q578" s="237"/>
      <c r="R578" s="237"/>
      <c r="S578" s="237"/>
      <c r="T578" s="237"/>
      <c r="U578" s="237"/>
      <c r="V578" s="237"/>
      <c r="W578" s="237"/>
      <c r="X578" s="256"/>
      <c r="Y578" s="221"/>
      <c r="Z578" s="222"/>
      <c r="AA578" s="223"/>
      <c r="AK578" s="164"/>
      <c r="AL578" s="164"/>
      <c r="AM578" s="164"/>
      <c r="AN578" s="164"/>
      <c r="AO578" s="164"/>
      <c r="AP578" s="164"/>
      <c r="AQ578" s="164"/>
      <c r="AR578" s="164"/>
      <c r="AS578" s="164"/>
      <c r="AT578" s="164"/>
      <c r="AU578" s="164"/>
      <c r="AV578" s="164"/>
      <c r="AW578" s="164"/>
      <c r="AX578" s="164"/>
      <c r="AY578" s="164"/>
      <c r="AZ578" s="164"/>
      <c r="BA578" s="164"/>
      <c r="BB578" s="164"/>
      <c r="BC578" s="164"/>
      <c r="BD578" s="164"/>
      <c r="BE578" s="164"/>
      <c r="BF578" s="164"/>
      <c r="BG578" s="27"/>
      <c r="BH578" s="27"/>
      <c r="BI578" s="27"/>
    </row>
    <row r="579" spans="2:61" ht="12.75" customHeight="1" x14ac:dyDescent="0.15">
      <c r="B579" s="227" t="s">
        <v>67</v>
      </c>
      <c r="C579" s="229" t="s">
        <v>278</v>
      </c>
      <c r="D579" s="230"/>
      <c r="E579" s="230"/>
      <c r="F579" s="230"/>
      <c r="G579" s="230"/>
      <c r="H579" s="230"/>
      <c r="I579" s="230"/>
      <c r="J579" s="230"/>
      <c r="K579" s="230"/>
      <c r="L579" s="230"/>
      <c r="M579" s="230"/>
      <c r="N579" s="230"/>
      <c r="O579" s="230"/>
      <c r="P579" s="230"/>
      <c r="Q579" s="230"/>
      <c r="R579" s="230"/>
      <c r="S579" s="230"/>
      <c r="T579" s="230"/>
      <c r="U579" s="230"/>
      <c r="V579" s="230"/>
      <c r="W579" s="230"/>
      <c r="X579" s="231"/>
      <c r="Y579" s="224"/>
      <c r="Z579" s="225"/>
      <c r="AA579" s="226"/>
      <c r="AK579" s="164"/>
      <c r="AL579" s="164"/>
      <c r="AM579" s="164"/>
      <c r="AN579" s="164"/>
      <c r="AO579" s="164"/>
      <c r="AP579" s="164"/>
      <c r="AQ579" s="164"/>
      <c r="AR579" s="164"/>
      <c r="AS579" s="164"/>
      <c r="AT579" s="164"/>
      <c r="AU579" s="164"/>
      <c r="AV579" s="164"/>
      <c r="AW579" s="164"/>
      <c r="AX579" s="164"/>
      <c r="AY579" s="164"/>
      <c r="AZ579" s="164"/>
      <c r="BA579" s="164"/>
      <c r="BB579" s="164"/>
      <c r="BC579" s="164"/>
      <c r="BD579" s="164"/>
      <c r="BE579" s="164"/>
      <c r="BF579" s="164"/>
      <c r="BG579" s="27"/>
      <c r="BH579" s="27"/>
      <c r="BI579" s="27"/>
    </row>
    <row r="580" spans="2:61" ht="12.75" customHeight="1" x14ac:dyDescent="0.15">
      <c r="B580" s="228"/>
      <c r="C580" s="212"/>
      <c r="D580" s="213"/>
      <c r="E580" s="213"/>
      <c r="F580" s="213"/>
      <c r="G580" s="213"/>
      <c r="H580" s="213"/>
      <c r="I580" s="213"/>
      <c r="J580" s="213"/>
      <c r="K580" s="213"/>
      <c r="L580" s="213"/>
      <c r="M580" s="213"/>
      <c r="N580" s="213"/>
      <c r="O580" s="213"/>
      <c r="P580" s="213"/>
      <c r="Q580" s="213"/>
      <c r="R580" s="213"/>
      <c r="S580" s="213"/>
      <c r="T580" s="213"/>
      <c r="U580" s="213"/>
      <c r="V580" s="213"/>
      <c r="W580" s="213"/>
      <c r="X580" s="214"/>
      <c r="Y580" s="218"/>
      <c r="Z580" s="219"/>
      <c r="AA580" s="220"/>
      <c r="AK580" s="27"/>
      <c r="AL580" s="27"/>
      <c r="AM580" s="27"/>
      <c r="AN580" s="27"/>
      <c r="AO580" s="27"/>
      <c r="AP580" s="27"/>
      <c r="AQ580" s="27"/>
      <c r="AR580" s="27"/>
      <c r="AS580" s="27"/>
      <c r="AT580" s="27"/>
      <c r="AU580" s="27"/>
      <c r="AV580" s="27"/>
      <c r="AW580" s="27"/>
      <c r="AX580" s="27"/>
      <c r="AY580" s="27"/>
      <c r="AZ580" s="27"/>
      <c r="BA580" s="27"/>
      <c r="BB580" s="27"/>
      <c r="BC580" s="27"/>
      <c r="BD580" s="27"/>
      <c r="BE580" s="27"/>
      <c r="BF580" s="27"/>
      <c r="BG580" s="27"/>
      <c r="BH580" s="27"/>
      <c r="BI580" s="27"/>
    </row>
    <row r="581" spans="2:61" ht="12.75" customHeight="1" x14ac:dyDescent="0.15">
      <c r="B581" s="232"/>
      <c r="C581" s="215"/>
      <c r="D581" s="216"/>
      <c r="E581" s="216"/>
      <c r="F581" s="216"/>
      <c r="G581" s="216"/>
      <c r="H581" s="216"/>
      <c r="I581" s="216"/>
      <c r="J581" s="216"/>
      <c r="K581" s="216"/>
      <c r="L581" s="216"/>
      <c r="M581" s="216"/>
      <c r="N581" s="216"/>
      <c r="O581" s="216"/>
      <c r="P581" s="216"/>
      <c r="Q581" s="216"/>
      <c r="R581" s="216"/>
      <c r="S581" s="216"/>
      <c r="T581" s="216"/>
      <c r="U581" s="216"/>
      <c r="V581" s="216"/>
      <c r="W581" s="216"/>
      <c r="X581" s="217"/>
      <c r="Y581" s="221"/>
      <c r="Z581" s="222"/>
      <c r="AA581" s="223"/>
      <c r="AK581" s="27"/>
      <c r="AL581" s="27"/>
      <c r="AM581" s="27"/>
      <c r="AN581" s="27"/>
      <c r="AO581" s="27"/>
      <c r="AP581" s="27"/>
      <c r="AQ581" s="27"/>
      <c r="AR581" s="27"/>
      <c r="AS581" s="27"/>
      <c r="AT581" s="27"/>
      <c r="AU581" s="27"/>
      <c r="AV581" s="27"/>
      <c r="AW581" s="27"/>
      <c r="AX581" s="27"/>
      <c r="AY581" s="27"/>
      <c r="AZ581" s="27"/>
      <c r="BA581" s="27"/>
      <c r="BB581" s="27"/>
      <c r="BC581" s="27"/>
      <c r="BD581" s="27"/>
      <c r="BE581" s="27"/>
      <c r="BF581" s="27"/>
      <c r="BG581" s="27"/>
      <c r="BH581" s="27"/>
      <c r="BI581" s="27"/>
    </row>
    <row r="582" spans="2:61" ht="12.75" customHeight="1" x14ac:dyDescent="0.15">
      <c r="B582" s="227" t="s">
        <v>68</v>
      </c>
      <c r="C582" s="229" t="s">
        <v>353</v>
      </c>
      <c r="D582" s="230"/>
      <c r="E582" s="230"/>
      <c r="F582" s="230"/>
      <c r="G582" s="230"/>
      <c r="H582" s="230"/>
      <c r="I582" s="230"/>
      <c r="J582" s="230"/>
      <c r="K582" s="230"/>
      <c r="L582" s="230"/>
      <c r="M582" s="230"/>
      <c r="N582" s="230"/>
      <c r="O582" s="230"/>
      <c r="P582" s="230"/>
      <c r="Q582" s="230"/>
      <c r="R582" s="230"/>
      <c r="S582" s="230"/>
      <c r="T582" s="230"/>
      <c r="U582" s="230"/>
      <c r="V582" s="230"/>
      <c r="W582" s="230"/>
      <c r="X582" s="231"/>
      <c r="Y582" s="224"/>
      <c r="Z582" s="225"/>
      <c r="AA582" s="226"/>
    </row>
    <row r="583" spans="2:61" ht="12.75" customHeight="1" x14ac:dyDescent="0.15">
      <c r="B583" s="228"/>
      <c r="C583" s="212"/>
      <c r="D583" s="213"/>
      <c r="E583" s="213"/>
      <c r="F583" s="213"/>
      <c r="G583" s="213"/>
      <c r="H583" s="213"/>
      <c r="I583" s="213"/>
      <c r="J583" s="213"/>
      <c r="K583" s="213"/>
      <c r="L583" s="213"/>
      <c r="M583" s="213"/>
      <c r="N583" s="213"/>
      <c r="O583" s="213"/>
      <c r="P583" s="213"/>
      <c r="Q583" s="213"/>
      <c r="R583" s="213"/>
      <c r="S583" s="213"/>
      <c r="T583" s="213"/>
      <c r="U583" s="213"/>
      <c r="V583" s="213"/>
      <c r="W583" s="213"/>
      <c r="X583" s="214"/>
      <c r="Y583" s="218"/>
      <c r="Z583" s="219"/>
      <c r="AA583" s="220"/>
    </row>
    <row r="584" spans="2:61" ht="12.75" customHeight="1" x14ac:dyDescent="0.15">
      <c r="B584" s="228"/>
      <c r="C584" s="212"/>
      <c r="D584" s="213"/>
      <c r="E584" s="213"/>
      <c r="F584" s="213"/>
      <c r="G584" s="213"/>
      <c r="H584" s="213"/>
      <c r="I584" s="213"/>
      <c r="J584" s="213"/>
      <c r="K584" s="213"/>
      <c r="L584" s="213"/>
      <c r="M584" s="213"/>
      <c r="N584" s="213"/>
      <c r="O584" s="213"/>
      <c r="P584" s="213"/>
      <c r="Q584" s="213"/>
      <c r="R584" s="213"/>
      <c r="S584" s="213"/>
      <c r="T584" s="213"/>
      <c r="U584" s="213"/>
      <c r="V584" s="213"/>
      <c r="W584" s="213"/>
      <c r="X584" s="214"/>
      <c r="Y584" s="218"/>
      <c r="Z584" s="219"/>
      <c r="AA584" s="220"/>
    </row>
    <row r="585" spans="2:61" ht="12.75" customHeight="1" x14ac:dyDescent="0.15">
      <c r="B585" s="228"/>
      <c r="C585" s="212"/>
      <c r="D585" s="213"/>
      <c r="E585" s="213"/>
      <c r="F585" s="213"/>
      <c r="G585" s="213"/>
      <c r="H585" s="213"/>
      <c r="I585" s="213"/>
      <c r="J585" s="213"/>
      <c r="K585" s="213"/>
      <c r="L585" s="213"/>
      <c r="M585" s="213"/>
      <c r="N585" s="213"/>
      <c r="O585" s="213"/>
      <c r="P585" s="213"/>
      <c r="Q585" s="213"/>
      <c r="R585" s="213"/>
      <c r="S585" s="213"/>
      <c r="T585" s="213"/>
      <c r="U585" s="213"/>
      <c r="V585" s="213"/>
      <c r="W585" s="213"/>
      <c r="X585" s="214"/>
      <c r="Y585" s="218"/>
      <c r="Z585" s="219"/>
      <c r="AA585" s="220"/>
    </row>
    <row r="586" spans="2:61" ht="12.75" customHeight="1" x14ac:dyDescent="0.15">
      <c r="B586" s="228"/>
      <c r="C586" s="212"/>
      <c r="D586" s="213"/>
      <c r="E586" s="213"/>
      <c r="F586" s="213"/>
      <c r="G586" s="213"/>
      <c r="H586" s="213"/>
      <c r="I586" s="213"/>
      <c r="J586" s="213"/>
      <c r="K586" s="213"/>
      <c r="L586" s="213"/>
      <c r="M586" s="213"/>
      <c r="N586" s="213"/>
      <c r="O586" s="213"/>
      <c r="P586" s="213"/>
      <c r="Q586" s="213"/>
      <c r="R586" s="213"/>
      <c r="S586" s="213"/>
      <c r="T586" s="213"/>
      <c r="U586" s="213"/>
      <c r="V586" s="213"/>
      <c r="W586" s="213"/>
      <c r="X586" s="214"/>
      <c r="Y586" s="218"/>
      <c r="Z586" s="219"/>
      <c r="AA586" s="220"/>
    </row>
    <row r="587" spans="2:61" ht="12.75" customHeight="1" x14ac:dyDescent="0.15">
      <c r="B587" s="232"/>
      <c r="C587" s="215"/>
      <c r="D587" s="216"/>
      <c r="E587" s="216"/>
      <c r="F587" s="216"/>
      <c r="G587" s="216"/>
      <c r="H587" s="216"/>
      <c r="I587" s="216"/>
      <c r="J587" s="216"/>
      <c r="K587" s="216"/>
      <c r="L587" s="216"/>
      <c r="M587" s="216"/>
      <c r="N587" s="216"/>
      <c r="O587" s="216"/>
      <c r="P587" s="216"/>
      <c r="Q587" s="216"/>
      <c r="R587" s="216"/>
      <c r="S587" s="216"/>
      <c r="T587" s="216"/>
      <c r="U587" s="216"/>
      <c r="V587" s="216"/>
      <c r="W587" s="216"/>
      <c r="X587" s="217"/>
      <c r="Y587" s="221"/>
      <c r="Z587" s="222"/>
      <c r="AA587" s="223"/>
    </row>
    <row r="588" spans="2:61" ht="12.75" customHeight="1" x14ac:dyDescent="0.15">
      <c r="B588" s="227" t="s">
        <v>81</v>
      </c>
      <c r="C588" s="206" t="s">
        <v>538</v>
      </c>
      <c r="D588" s="207"/>
      <c r="E588" s="207"/>
      <c r="F588" s="207"/>
      <c r="G588" s="207"/>
      <c r="H588" s="207"/>
      <c r="I588" s="207"/>
      <c r="J588" s="207"/>
      <c r="K588" s="207"/>
      <c r="L588" s="207"/>
      <c r="M588" s="207"/>
      <c r="N588" s="207"/>
      <c r="O588" s="207"/>
      <c r="P588" s="207"/>
      <c r="Q588" s="207"/>
      <c r="R588" s="207"/>
      <c r="S588" s="207"/>
      <c r="T588" s="207"/>
      <c r="U588" s="207"/>
      <c r="V588" s="207"/>
      <c r="W588" s="207"/>
      <c r="X588" s="208"/>
      <c r="Y588" s="224"/>
      <c r="Z588" s="225"/>
      <c r="AA588" s="226"/>
    </row>
    <row r="589" spans="2:61" ht="12.75" customHeight="1" x14ac:dyDescent="0.15">
      <c r="B589" s="228"/>
      <c r="C589" s="209"/>
      <c r="D589" s="210"/>
      <c r="E589" s="210"/>
      <c r="F589" s="210"/>
      <c r="G589" s="210"/>
      <c r="H589" s="210"/>
      <c r="I589" s="210"/>
      <c r="J589" s="210"/>
      <c r="K589" s="210"/>
      <c r="L589" s="210"/>
      <c r="M589" s="210"/>
      <c r="N589" s="210"/>
      <c r="O589" s="210"/>
      <c r="P589" s="210"/>
      <c r="Q589" s="210"/>
      <c r="R589" s="210"/>
      <c r="S589" s="210"/>
      <c r="T589" s="210"/>
      <c r="U589" s="210"/>
      <c r="V589" s="210"/>
      <c r="W589" s="210"/>
      <c r="X589" s="211"/>
      <c r="Y589" s="218"/>
      <c r="Z589" s="219"/>
      <c r="AA589" s="220"/>
    </row>
    <row r="590" spans="2:61" ht="12.75" customHeight="1" x14ac:dyDescent="0.15">
      <c r="B590" s="228"/>
      <c r="C590" s="209"/>
      <c r="D590" s="210"/>
      <c r="E590" s="210"/>
      <c r="F590" s="210"/>
      <c r="G590" s="210"/>
      <c r="H590" s="210"/>
      <c r="I590" s="210"/>
      <c r="J590" s="210"/>
      <c r="K590" s="210"/>
      <c r="L590" s="210"/>
      <c r="M590" s="210"/>
      <c r="N590" s="210"/>
      <c r="O590" s="210"/>
      <c r="P590" s="210"/>
      <c r="Q590" s="210"/>
      <c r="R590" s="210"/>
      <c r="S590" s="210"/>
      <c r="T590" s="210"/>
      <c r="U590" s="210"/>
      <c r="V590" s="210"/>
      <c r="W590" s="210"/>
      <c r="X590" s="211"/>
      <c r="Y590" s="218"/>
      <c r="Z590" s="219"/>
      <c r="AA590" s="220"/>
    </row>
    <row r="591" spans="2:61" ht="12.75" customHeight="1" x14ac:dyDescent="0.15">
      <c r="B591" s="228"/>
      <c r="C591" s="209"/>
      <c r="D591" s="210"/>
      <c r="E591" s="210"/>
      <c r="F591" s="210"/>
      <c r="G591" s="210"/>
      <c r="H591" s="210"/>
      <c r="I591" s="210"/>
      <c r="J591" s="210"/>
      <c r="K591" s="210"/>
      <c r="L591" s="210"/>
      <c r="M591" s="210"/>
      <c r="N591" s="210"/>
      <c r="O591" s="210"/>
      <c r="P591" s="210"/>
      <c r="Q591" s="210"/>
      <c r="R591" s="210"/>
      <c r="S591" s="210"/>
      <c r="T591" s="210"/>
      <c r="U591" s="210"/>
      <c r="V591" s="210"/>
      <c r="W591" s="210"/>
      <c r="X591" s="211"/>
      <c r="Y591" s="218"/>
      <c r="Z591" s="219"/>
      <c r="AA591" s="220"/>
    </row>
    <row r="592" spans="2:61" ht="12.75" customHeight="1" x14ac:dyDescent="0.15">
      <c r="B592" s="228"/>
      <c r="C592" s="209"/>
      <c r="D592" s="210"/>
      <c r="E592" s="210"/>
      <c r="F592" s="210"/>
      <c r="G592" s="210"/>
      <c r="H592" s="210"/>
      <c r="I592" s="210"/>
      <c r="J592" s="210"/>
      <c r="K592" s="210"/>
      <c r="L592" s="210"/>
      <c r="M592" s="210"/>
      <c r="N592" s="210"/>
      <c r="O592" s="210"/>
      <c r="P592" s="210"/>
      <c r="Q592" s="210"/>
      <c r="R592" s="210"/>
      <c r="S592" s="210"/>
      <c r="T592" s="210"/>
      <c r="U592" s="210"/>
      <c r="V592" s="210"/>
      <c r="W592" s="210"/>
      <c r="X592" s="211"/>
      <c r="Y592" s="218"/>
      <c r="Z592" s="219"/>
      <c r="AA592" s="220"/>
    </row>
    <row r="593" spans="2:27" ht="12.75" customHeight="1" x14ac:dyDescent="0.15">
      <c r="B593" s="232"/>
      <c r="C593" s="236"/>
      <c r="D593" s="237"/>
      <c r="E593" s="237"/>
      <c r="F593" s="237"/>
      <c r="G593" s="237"/>
      <c r="H593" s="237"/>
      <c r="I593" s="237"/>
      <c r="J593" s="237"/>
      <c r="K593" s="237"/>
      <c r="L593" s="237"/>
      <c r="M593" s="237"/>
      <c r="N593" s="237"/>
      <c r="O593" s="237"/>
      <c r="P593" s="237"/>
      <c r="Q593" s="237"/>
      <c r="R593" s="237"/>
      <c r="S593" s="237"/>
      <c r="T593" s="237"/>
      <c r="U593" s="237"/>
      <c r="V593" s="237"/>
      <c r="W593" s="237"/>
      <c r="X593" s="256"/>
      <c r="Y593" s="221"/>
      <c r="Z593" s="222"/>
      <c r="AA593" s="223"/>
    </row>
    <row r="594" spans="2:27" ht="12.75" customHeight="1" x14ac:dyDescent="0.15">
      <c r="B594" s="227" t="s">
        <v>82</v>
      </c>
      <c r="C594" s="229" t="s">
        <v>162</v>
      </c>
      <c r="D594" s="230"/>
      <c r="E594" s="230"/>
      <c r="F594" s="230"/>
      <c r="G594" s="230"/>
      <c r="H594" s="230"/>
      <c r="I594" s="230"/>
      <c r="J594" s="230"/>
      <c r="K594" s="230"/>
      <c r="L594" s="230"/>
      <c r="M594" s="230"/>
      <c r="N594" s="230"/>
      <c r="O594" s="230"/>
      <c r="P594" s="230"/>
      <c r="Q594" s="230"/>
      <c r="R594" s="230"/>
      <c r="S594" s="230"/>
      <c r="T594" s="230"/>
      <c r="U594" s="230"/>
      <c r="V594" s="230"/>
      <c r="W594" s="230"/>
      <c r="X594" s="231"/>
      <c r="Y594" s="224"/>
      <c r="Z594" s="225"/>
      <c r="AA594" s="226"/>
    </row>
    <row r="595" spans="2:27" ht="12.75" customHeight="1" x14ac:dyDescent="0.15">
      <c r="B595" s="228"/>
      <c r="C595" s="212"/>
      <c r="D595" s="213"/>
      <c r="E595" s="213"/>
      <c r="F595" s="213"/>
      <c r="G595" s="213"/>
      <c r="H595" s="213"/>
      <c r="I595" s="213"/>
      <c r="J595" s="213"/>
      <c r="K595" s="213"/>
      <c r="L595" s="213"/>
      <c r="M595" s="213"/>
      <c r="N595" s="213"/>
      <c r="O595" s="213"/>
      <c r="P595" s="213"/>
      <c r="Q595" s="213"/>
      <c r="R595" s="213"/>
      <c r="S595" s="213"/>
      <c r="T595" s="213"/>
      <c r="U595" s="213"/>
      <c r="V595" s="213"/>
      <c r="W595" s="213"/>
      <c r="X595" s="214"/>
      <c r="Y595" s="218"/>
      <c r="Z595" s="219"/>
      <c r="AA595" s="220"/>
    </row>
    <row r="596" spans="2:27" ht="12.75" customHeight="1" x14ac:dyDescent="0.15">
      <c r="B596" s="232"/>
      <c r="C596" s="215"/>
      <c r="D596" s="216"/>
      <c r="E596" s="216"/>
      <c r="F596" s="216"/>
      <c r="G596" s="216"/>
      <c r="H596" s="216"/>
      <c r="I596" s="216"/>
      <c r="J596" s="216"/>
      <c r="K596" s="216"/>
      <c r="L596" s="216"/>
      <c r="M596" s="216"/>
      <c r="N596" s="216"/>
      <c r="O596" s="216"/>
      <c r="P596" s="216"/>
      <c r="Q596" s="216"/>
      <c r="R596" s="216"/>
      <c r="S596" s="216"/>
      <c r="T596" s="216"/>
      <c r="U596" s="216"/>
      <c r="V596" s="216"/>
      <c r="W596" s="216"/>
      <c r="X596" s="217"/>
      <c r="Y596" s="221"/>
      <c r="Z596" s="222"/>
      <c r="AA596" s="223"/>
    </row>
    <row r="597" spans="2:27" ht="12.75" customHeight="1" x14ac:dyDescent="0.15">
      <c r="B597" s="227" t="s">
        <v>83</v>
      </c>
      <c r="C597" s="229" t="s">
        <v>186</v>
      </c>
      <c r="D597" s="230"/>
      <c r="E597" s="230"/>
      <c r="F597" s="230"/>
      <c r="G597" s="230"/>
      <c r="H597" s="230"/>
      <c r="I597" s="230"/>
      <c r="J597" s="230"/>
      <c r="K597" s="230"/>
      <c r="L597" s="230"/>
      <c r="M597" s="230"/>
      <c r="N597" s="230"/>
      <c r="O597" s="230"/>
      <c r="P597" s="230"/>
      <c r="Q597" s="230"/>
      <c r="R597" s="230"/>
      <c r="S597" s="230"/>
      <c r="T597" s="230"/>
      <c r="U597" s="230"/>
      <c r="V597" s="230"/>
      <c r="W597" s="230"/>
      <c r="X597" s="231"/>
      <c r="Y597" s="224"/>
      <c r="Z597" s="225"/>
      <c r="AA597" s="226"/>
    </row>
    <row r="598" spans="2:27" ht="12.75" customHeight="1" x14ac:dyDescent="0.15">
      <c r="B598" s="228"/>
      <c r="C598" s="212"/>
      <c r="D598" s="213"/>
      <c r="E598" s="213"/>
      <c r="F598" s="213"/>
      <c r="G598" s="213"/>
      <c r="H598" s="213"/>
      <c r="I598" s="213"/>
      <c r="J598" s="213"/>
      <c r="K598" s="213"/>
      <c r="L598" s="213"/>
      <c r="M598" s="213"/>
      <c r="N598" s="213"/>
      <c r="O598" s="213"/>
      <c r="P598" s="213"/>
      <c r="Q598" s="213"/>
      <c r="R598" s="213"/>
      <c r="S598" s="213"/>
      <c r="T598" s="213"/>
      <c r="U598" s="213"/>
      <c r="V598" s="213"/>
      <c r="W598" s="213"/>
      <c r="X598" s="214"/>
      <c r="Y598" s="218"/>
      <c r="Z598" s="219"/>
      <c r="AA598" s="220"/>
    </row>
    <row r="599" spans="2:27" ht="12.75" customHeight="1" x14ac:dyDescent="0.15">
      <c r="B599" s="228"/>
      <c r="C599" s="212"/>
      <c r="D599" s="213"/>
      <c r="E599" s="213"/>
      <c r="F599" s="213"/>
      <c r="G599" s="213"/>
      <c r="H599" s="213"/>
      <c r="I599" s="213"/>
      <c r="J599" s="213"/>
      <c r="K599" s="213"/>
      <c r="L599" s="213"/>
      <c r="M599" s="213"/>
      <c r="N599" s="213"/>
      <c r="O599" s="213"/>
      <c r="P599" s="213"/>
      <c r="Q599" s="213"/>
      <c r="R599" s="213"/>
      <c r="S599" s="213"/>
      <c r="T599" s="213"/>
      <c r="U599" s="213"/>
      <c r="V599" s="213"/>
      <c r="W599" s="213"/>
      <c r="X599" s="214"/>
      <c r="Y599" s="218"/>
      <c r="Z599" s="219"/>
      <c r="AA599" s="220"/>
    </row>
    <row r="600" spans="2:27" ht="12.75" customHeight="1" x14ac:dyDescent="0.15">
      <c r="B600" s="232"/>
      <c r="C600" s="215"/>
      <c r="D600" s="216"/>
      <c r="E600" s="216"/>
      <c r="F600" s="216"/>
      <c r="G600" s="216"/>
      <c r="H600" s="216"/>
      <c r="I600" s="216"/>
      <c r="J600" s="216"/>
      <c r="K600" s="216"/>
      <c r="L600" s="216"/>
      <c r="M600" s="216"/>
      <c r="N600" s="216"/>
      <c r="O600" s="216"/>
      <c r="P600" s="216"/>
      <c r="Q600" s="216"/>
      <c r="R600" s="216"/>
      <c r="S600" s="216"/>
      <c r="T600" s="216"/>
      <c r="U600" s="216"/>
      <c r="V600" s="216"/>
      <c r="W600" s="216"/>
      <c r="X600" s="217"/>
      <c r="Y600" s="221"/>
      <c r="Z600" s="222"/>
      <c r="AA600" s="223"/>
    </row>
    <row r="601" spans="2:27" ht="12.75" customHeight="1" x14ac:dyDescent="0.15">
      <c r="B601" s="227" t="s">
        <v>156</v>
      </c>
      <c r="C601" s="229" t="s">
        <v>245</v>
      </c>
      <c r="D601" s="230"/>
      <c r="E601" s="230"/>
      <c r="F601" s="230"/>
      <c r="G601" s="230"/>
      <c r="H601" s="230"/>
      <c r="I601" s="230"/>
      <c r="J601" s="230"/>
      <c r="K601" s="230"/>
      <c r="L601" s="230"/>
      <c r="M601" s="230"/>
      <c r="N601" s="230"/>
      <c r="O601" s="230"/>
      <c r="P601" s="230"/>
      <c r="Q601" s="230"/>
      <c r="R601" s="230"/>
      <c r="S601" s="230"/>
      <c r="T601" s="230"/>
      <c r="U601" s="230"/>
      <c r="V601" s="230"/>
      <c r="W601" s="230"/>
      <c r="X601" s="231"/>
      <c r="Y601" s="224"/>
      <c r="Z601" s="225"/>
      <c r="AA601" s="226"/>
    </row>
    <row r="602" spans="2:27" ht="12.75" customHeight="1" x14ac:dyDescent="0.15">
      <c r="B602" s="228"/>
      <c r="C602" s="212"/>
      <c r="D602" s="213"/>
      <c r="E602" s="213"/>
      <c r="F602" s="213"/>
      <c r="G602" s="213"/>
      <c r="H602" s="213"/>
      <c r="I602" s="213"/>
      <c r="J602" s="213"/>
      <c r="K602" s="213"/>
      <c r="L602" s="213"/>
      <c r="M602" s="213"/>
      <c r="N602" s="213"/>
      <c r="O602" s="213"/>
      <c r="P602" s="213"/>
      <c r="Q602" s="213"/>
      <c r="R602" s="213"/>
      <c r="S602" s="213"/>
      <c r="T602" s="213"/>
      <c r="U602" s="213"/>
      <c r="V602" s="213"/>
      <c r="W602" s="213"/>
      <c r="X602" s="214"/>
      <c r="Y602" s="218"/>
      <c r="Z602" s="219"/>
      <c r="AA602" s="220"/>
    </row>
    <row r="603" spans="2:27" ht="12.75" customHeight="1" x14ac:dyDescent="0.15">
      <c r="B603" s="232"/>
      <c r="C603" s="215"/>
      <c r="D603" s="216"/>
      <c r="E603" s="216"/>
      <c r="F603" s="216"/>
      <c r="G603" s="216"/>
      <c r="H603" s="216"/>
      <c r="I603" s="216"/>
      <c r="J603" s="216"/>
      <c r="K603" s="216"/>
      <c r="L603" s="216"/>
      <c r="M603" s="216"/>
      <c r="N603" s="216"/>
      <c r="O603" s="216"/>
      <c r="P603" s="216"/>
      <c r="Q603" s="216"/>
      <c r="R603" s="216"/>
      <c r="S603" s="216"/>
      <c r="T603" s="216"/>
      <c r="U603" s="216"/>
      <c r="V603" s="216"/>
      <c r="W603" s="216"/>
      <c r="X603" s="217"/>
      <c r="Y603" s="221"/>
      <c r="Z603" s="222"/>
      <c r="AA603" s="223"/>
    </row>
    <row r="604" spans="2:27" ht="12.75" customHeight="1" x14ac:dyDescent="0.15">
      <c r="B604" s="227" t="s">
        <v>159</v>
      </c>
      <c r="C604" s="229" t="s">
        <v>246</v>
      </c>
      <c r="D604" s="230"/>
      <c r="E604" s="230"/>
      <c r="F604" s="230"/>
      <c r="G604" s="230"/>
      <c r="H604" s="230"/>
      <c r="I604" s="230"/>
      <c r="J604" s="230"/>
      <c r="K604" s="230"/>
      <c r="L604" s="230"/>
      <c r="M604" s="230"/>
      <c r="N604" s="230"/>
      <c r="O604" s="230"/>
      <c r="P604" s="230"/>
      <c r="Q604" s="230"/>
      <c r="R604" s="230"/>
      <c r="S604" s="230"/>
      <c r="T604" s="230"/>
      <c r="U604" s="230"/>
      <c r="V604" s="230"/>
      <c r="W604" s="230"/>
      <c r="X604" s="231"/>
      <c r="Y604" s="224"/>
      <c r="Z604" s="225"/>
      <c r="AA604" s="226"/>
    </row>
    <row r="605" spans="2:27" ht="12.75" customHeight="1" x14ac:dyDescent="0.15">
      <c r="B605" s="228"/>
      <c r="C605" s="212"/>
      <c r="D605" s="213"/>
      <c r="E605" s="213"/>
      <c r="F605" s="213"/>
      <c r="G605" s="213"/>
      <c r="H605" s="213"/>
      <c r="I605" s="213"/>
      <c r="J605" s="213"/>
      <c r="K605" s="213"/>
      <c r="L605" s="213"/>
      <c r="M605" s="213"/>
      <c r="N605" s="213"/>
      <c r="O605" s="213"/>
      <c r="P605" s="213"/>
      <c r="Q605" s="213"/>
      <c r="R605" s="213"/>
      <c r="S605" s="213"/>
      <c r="T605" s="213"/>
      <c r="U605" s="213"/>
      <c r="V605" s="213"/>
      <c r="W605" s="213"/>
      <c r="X605" s="214"/>
      <c r="Y605" s="218"/>
      <c r="Z605" s="219"/>
      <c r="AA605" s="220"/>
    </row>
    <row r="606" spans="2:27" ht="12.75" customHeight="1" x14ac:dyDescent="0.15">
      <c r="B606" s="228"/>
      <c r="C606" s="212"/>
      <c r="D606" s="213"/>
      <c r="E606" s="213"/>
      <c r="F606" s="213"/>
      <c r="G606" s="213"/>
      <c r="H606" s="213"/>
      <c r="I606" s="213"/>
      <c r="J606" s="213"/>
      <c r="K606" s="213"/>
      <c r="L606" s="213"/>
      <c r="M606" s="213"/>
      <c r="N606" s="213"/>
      <c r="O606" s="213"/>
      <c r="P606" s="213"/>
      <c r="Q606" s="213"/>
      <c r="R606" s="213"/>
      <c r="S606" s="213"/>
      <c r="T606" s="213"/>
      <c r="U606" s="213"/>
      <c r="V606" s="213"/>
      <c r="W606" s="213"/>
      <c r="X606" s="214"/>
      <c r="Y606" s="218"/>
      <c r="Z606" s="219"/>
      <c r="AA606" s="220"/>
    </row>
    <row r="607" spans="2:27" ht="12.75" customHeight="1" x14ac:dyDescent="0.15">
      <c r="B607" s="232"/>
      <c r="C607" s="215"/>
      <c r="D607" s="216"/>
      <c r="E607" s="216"/>
      <c r="F607" s="216"/>
      <c r="G607" s="216"/>
      <c r="H607" s="216"/>
      <c r="I607" s="216"/>
      <c r="J607" s="216"/>
      <c r="K607" s="216"/>
      <c r="L607" s="216"/>
      <c r="M607" s="216"/>
      <c r="N607" s="216"/>
      <c r="O607" s="216"/>
      <c r="P607" s="216"/>
      <c r="Q607" s="216"/>
      <c r="R607" s="216"/>
      <c r="S607" s="216"/>
      <c r="T607" s="216"/>
      <c r="U607" s="216"/>
      <c r="V607" s="216"/>
      <c r="W607" s="216"/>
      <c r="X607" s="217"/>
      <c r="Y607" s="221"/>
      <c r="Z607" s="222"/>
      <c r="AA607" s="223"/>
    </row>
    <row r="608" spans="2:27" ht="12.75" customHeight="1" x14ac:dyDescent="0.15">
      <c r="B608" s="227" t="s">
        <v>160</v>
      </c>
      <c r="C608" s="206" t="s">
        <v>171</v>
      </c>
      <c r="D608" s="207"/>
      <c r="E608" s="207"/>
      <c r="F608" s="207"/>
      <c r="G608" s="207"/>
      <c r="H608" s="207"/>
      <c r="I608" s="207"/>
      <c r="J608" s="207"/>
      <c r="K608" s="207"/>
      <c r="L608" s="207"/>
      <c r="M608" s="207"/>
      <c r="N608" s="207"/>
      <c r="O608" s="207"/>
      <c r="P608" s="207"/>
      <c r="Q608" s="207"/>
      <c r="R608" s="207"/>
      <c r="S608" s="207"/>
      <c r="T608" s="207"/>
      <c r="U608" s="207"/>
      <c r="V608" s="207"/>
      <c r="W608" s="207"/>
      <c r="X608" s="208"/>
      <c r="Y608" s="224"/>
      <c r="Z608" s="225"/>
      <c r="AA608" s="226"/>
    </row>
    <row r="609" spans="2:27" ht="12.75" customHeight="1" x14ac:dyDescent="0.15">
      <c r="B609" s="228"/>
      <c r="C609" s="209"/>
      <c r="D609" s="210"/>
      <c r="E609" s="210"/>
      <c r="F609" s="210"/>
      <c r="G609" s="210"/>
      <c r="H609" s="210"/>
      <c r="I609" s="210"/>
      <c r="J609" s="210"/>
      <c r="K609" s="210"/>
      <c r="L609" s="210"/>
      <c r="M609" s="210"/>
      <c r="N609" s="210"/>
      <c r="O609" s="210"/>
      <c r="P609" s="210"/>
      <c r="Q609" s="210"/>
      <c r="R609" s="210"/>
      <c r="S609" s="210"/>
      <c r="T609" s="210"/>
      <c r="U609" s="210"/>
      <c r="V609" s="210"/>
      <c r="W609" s="210"/>
      <c r="X609" s="211"/>
      <c r="Y609" s="218"/>
      <c r="Z609" s="219"/>
      <c r="AA609" s="220"/>
    </row>
    <row r="610" spans="2:27" ht="12.75" customHeight="1" x14ac:dyDescent="0.15">
      <c r="B610" s="232"/>
      <c r="C610" s="236"/>
      <c r="D610" s="237"/>
      <c r="E610" s="237"/>
      <c r="F610" s="237"/>
      <c r="G610" s="237"/>
      <c r="H610" s="237"/>
      <c r="I610" s="237"/>
      <c r="J610" s="237"/>
      <c r="K610" s="237"/>
      <c r="L610" s="237"/>
      <c r="M610" s="237"/>
      <c r="N610" s="237"/>
      <c r="O610" s="237"/>
      <c r="P610" s="237"/>
      <c r="Q610" s="237"/>
      <c r="R610" s="237"/>
      <c r="S610" s="237"/>
      <c r="T610" s="237"/>
      <c r="U610" s="237"/>
      <c r="V610" s="237"/>
      <c r="W610" s="237"/>
      <c r="X610" s="256"/>
      <c r="Y610" s="221"/>
      <c r="Z610" s="222"/>
      <c r="AA610" s="223"/>
    </row>
    <row r="611" spans="2:27" ht="12.75" customHeight="1" x14ac:dyDescent="0.15">
      <c r="B611" s="389" t="s">
        <v>220</v>
      </c>
      <c r="C611" s="229" t="s">
        <v>247</v>
      </c>
      <c r="D611" s="230"/>
      <c r="E611" s="230"/>
      <c r="F611" s="230"/>
      <c r="G611" s="230"/>
      <c r="H611" s="230"/>
      <c r="I611" s="230"/>
      <c r="J611" s="230"/>
      <c r="K611" s="230"/>
      <c r="L611" s="230"/>
      <c r="M611" s="230"/>
      <c r="N611" s="230"/>
      <c r="O611" s="230"/>
      <c r="P611" s="230"/>
      <c r="Q611" s="230"/>
      <c r="R611" s="230"/>
      <c r="S611" s="230"/>
      <c r="T611" s="230"/>
      <c r="U611" s="230"/>
      <c r="V611" s="230"/>
      <c r="W611" s="230"/>
      <c r="X611" s="231"/>
      <c r="Y611" s="224"/>
      <c r="Z611" s="225"/>
      <c r="AA611" s="226"/>
    </row>
    <row r="612" spans="2:27" ht="12.75" customHeight="1" x14ac:dyDescent="0.15">
      <c r="B612" s="390"/>
      <c r="C612" s="212"/>
      <c r="D612" s="213"/>
      <c r="E612" s="213"/>
      <c r="F612" s="213"/>
      <c r="G612" s="213"/>
      <c r="H612" s="213"/>
      <c r="I612" s="213"/>
      <c r="J612" s="213"/>
      <c r="K612" s="213"/>
      <c r="L612" s="213"/>
      <c r="M612" s="213"/>
      <c r="N612" s="213"/>
      <c r="O612" s="213"/>
      <c r="P612" s="213"/>
      <c r="Q612" s="213"/>
      <c r="R612" s="213"/>
      <c r="S612" s="213"/>
      <c r="T612" s="213"/>
      <c r="U612" s="213"/>
      <c r="V612" s="213"/>
      <c r="W612" s="213"/>
      <c r="X612" s="214"/>
      <c r="Y612" s="218"/>
      <c r="Z612" s="219"/>
      <c r="AA612" s="220"/>
    </row>
    <row r="613" spans="2:27" ht="12.75" customHeight="1" x14ac:dyDescent="0.15">
      <c r="B613" s="390"/>
      <c r="C613" s="212"/>
      <c r="D613" s="213"/>
      <c r="E613" s="213"/>
      <c r="F613" s="213"/>
      <c r="G613" s="213"/>
      <c r="H613" s="213"/>
      <c r="I613" s="213"/>
      <c r="J613" s="213"/>
      <c r="K613" s="213"/>
      <c r="L613" s="213"/>
      <c r="M613" s="213"/>
      <c r="N613" s="213"/>
      <c r="O613" s="213"/>
      <c r="P613" s="213"/>
      <c r="Q613" s="213"/>
      <c r="R613" s="213"/>
      <c r="S613" s="213"/>
      <c r="T613" s="213"/>
      <c r="U613" s="213"/>
      <c r="V613" s="213"/>
      <c r="W613" s="213"/>
      <c r="X613" s="214"/>
      <c r="Y613" s="218"/>
      <c r="Z613" s="219"/>
      <c r="AA613" s="220"/>
    </row>
    <row r="614" spans="2:27" ht="12.75" customHeight="1" x14ac:dyDescent="0.15">
      <c r="B614" s="390"/>
      <c r="C614" s="212"/>
      <c r="D614" s="213"/>
      <c r="E614" s="213"/>
      <c r="F614" s="213"/>
      <c r="G614" s="213"/>
      <c r="H614" s="213"/>
      <c r="I614" s="213"/>
      <c r="J614" s="213"/>
      <c r="K614" s="213"/>
      <c r="L614" s="213"/>
      <c r="M614" s="213"/>
      <c r="N614" s="213"/>
      <c r="O614" s="213"/>
      <c r="P614" s="213"/>
      <c r="Q614" s="213"/>
      <c r="R614" s="213"/>
      <c r="S614" s="213"/>
      <c r="T614" s="213"/>
      <c r="U614" s="213"/>
      <c r="V614" s="213"/>
      <c r="W614" s="213"/>
      <c r="X614" s="214"/>
      <c r="Y614" s="218"/>
      <c r="Z614" s="219"/>
      <c r="AA614" s="220"/>
    </row>
    <row r="615" spans="2:27" ht="12.75" customHeight="1" x14ac:dyDescent="0.15">
      <c r="B615" s="390"/>
      <c r="C615" s="212"/>
      <c r="D615" s="213"/>
      <c r="E615" s="213"/>
      <c r="F615" s="213"/>
      <c r="G615" s="213"/>
      <c r="H615" s="213"/>
      <c r="I615" s="213"/>
      <c r="J615" s="213"/>
      <c r="K615" s="213"/>
      <c r="L615" s="213"/>
      <c r="M615" s="213"/>
      <c r="N615" s="213"/>
      <c r="O615" s="213"/>
      <c r="P615" s="213"/>
      <c r="Q615" s="213"/>
      <c r="R615" s="213"/>
      <c r="S615" s="213"/>
      <c r="T615" s="213"/>
      <c r="U615" s="213"/>
      <c r="V615" s="213"/>
      <c r="W615" s="213"/>
      <c r="X615" s="214"/>
      <c r="Y615" s="218"/>
      <c r="Z615" s="219"/>
      <c r="AA615" s="220"/>
    </row>
    <row r="616" spans="2:27" ht="12.75" customHeight="1" x14ac:dyDescent="0.15">
      <c r="B616" s="390"/>
      <c r="C616" s="212"/>
      <c r="D616" s="213"/>
      <c r="E616" s="213"/>
      <c r="F616" s="213"/>
      <c r="G616" s="213"/>
      <c r="H616" s="213"/>
      <c r="I616" s="213"/>
      <c r="J616" s="213"/>
      <c r="K616" s="213"/>
      <c r="L616" s="213"/>
      <c r="M616" s="213"/>
      <c r="N616" s="213"/>
      <c r="O616" s="213"/>
      <c r="P616" s="213"/>
      <c r="Q616" s="213"/>
      <c r="R616" s="213"/>
      <c r="S616" s="213"/>
      <c r="T616" s="213"/>
      <c r="U616" s="213"/>
      <c r="V616" s="213"/>
      <c r="W616" s="213"/>
      <c r="X616" s="214"/>
      <c r="Y616" s="218"/>
      <c r="Z616" s="219"/>
      <c r="AA616" s="220"/>
    </row>
    <row r="617" spans="2:27" ht="12.75" customHeight="1" x14ac:dyDescent="0.15">
      <c r="B617" s="390"/>
      <c r="C617" s="212"/>
      <c r="D617" s="213"/>
      <c r="E617" s="213"/>
      <c r="F617" s="213"/>
      <c r="G617" s="213"/>
      <c r="H617" s="213"/>
      <c r="I617" s="213"/>
      <c r="J617" s="213"/>
      <c r="K617" s="213"/>
      <c r="L617" s="213"/>
      <c r="M617" s="213"/>
      <c r="N617" s="213"/>
      <c r="O617" s="213"/>
      <c r="P617" s="213"/>
      <c r="Q617" s="213"/>
      <c r="R617" s="213"/>
      <c r="S617" s="213"/>
      <c r="T617" s="213"/>
      <c r="U617" s="213"/>
      <c r="V617" s="213"/>
      <c r="W617" s="213"/>
      <c r="X617" s="214"/>
      <c r="Y617" s="218"/>
      <c r="Z617" s="219"/>
      <c r="AA617" s="220"/>
    </row>
    <row r="618" spans="2:27" ht="12.75" customHeight="1" x14ac:dyDescent="0.15">
      <c r="B618" s="390"/>
      <c r="C618" s="212"/>
      <c r="D618" s="213"/>
      <c r="E618" s="213"/>
      <c r="F618" s="213"/>
      <c r="G618" s="213"/>
      <c r="H618" s="213"/>
      <c r="I618" s="213"/>
      <c r="J618" s="213"/>
      <c r="K618" s="213"/>
      <c r="L618" s="213"/>
      <c r="M618" s="213"/>
      <c r="N618" s="213"/>
      <c r="O618" s="213"/>
      <c r="P618" s="213"/>
      <c r="Q618" s="213"/>
      <c r="R618" s="213"/>
      <c r="S618" s="213"/>
      <c r="T618" s="213"/>
      <c r="U618" s="213"/>
      <c r="V618" s="213"/>
      <c r="W618" s="213"/>
      <c r="X618" s="214"/>
      <c r="Y618" s="218"/>
      <c r="Z618" s="219"/>
      <c r="AA618" s="220"/>
    </row>
    <row r="619" spans="2:27" ht="12.75" customHeight="1" x14ac:dyDescent="0.15">
      <c r="B619" s="390"/>
      <c r="C619" s="212"/>
      <c r="D619" s="213"/>
      <c r="E619" s="213"/>
      <c r="F619" s="213"/>
      <c r="G619" s="213"/>
      <c r="H619" s="213"/>
      <c r="I619" s="213"/>
      <c r="J619" s="213"/>
      <c r="K619" s="213"/>
      <c r="L619" s="213"/>
      <c r="M619" s="213"/>
      <c r="N619" s="213"/>
      <c r="O619" s="213"/>
      <c r="P619" s="213"/>
      <c r="Q619" s="213"/>
      <c r="R619" s="213"/>
      <c r="S619" s="213"/>
      <c r="T619" s="213"/>
      <c r="U619" s="213"/>
      <c r="V619" s="213"/>
      <c r="W619" s="213"/>
      <c r="X619" s="214"/>
      <c r="Y619" s="218"/>
      <c r="Z619" s="219"/>
      <c r="AA619" s="220"/>
    </row>
    <row r="620" spans="2:27" ht="12.75" customHeight="1" x14ac:dyDescent="0.15">
      <c r="B620" s="390"/>
      <c r="C620" s="212"/>
      <c r="D620" s="213"/>
      <c r="E620" s="213"/>
      <c r="F620" s="213"/>
      <c r="G620" s="213"/>
      <c r="H620" s="213"/>
      <c r="I620" s="213"/>
      <c r="J620" s="213"/>
      <c r="K620" s="213"/>
      <c r="L620" s="213"/>
      <c r="M620" s="213"/>
      <c r="N620" s="213"/>
      <c r="O620" s="213"/>
      <c r="P620" s="213"/>
      <c r="Q620" s="213"/>
      <c r="R620" s="213"/>
      <c r="S620" s="213"/>
      <c r="T620" s="213"/>
      <c r="U620" s="213"/>
      <c r="V620" s="213"/>
      <c r="W620" s="213"/>
      <c r="X620" s="214"/>
      <c r="Y620" s="218"/>
      <c r="Z620" s="219"/>
      <c r="AA620" s="220"/>
    </row>
    <row r="621" spans="2:27" ht="12.75" customHeight="1" x14ac:dyDescent="0.15">
      <c r="B621" s="391"/>
      <c r="C621" s="215"/>
      <c r="D621" s="216"/>
      <c r="E621" s="216"/>
      <c r="F621" s="216"/>
      <c r="G621" s="216"/>
      <c r="H621" s="216"/>
      <c r="I621" s="216"/>
      <c r="J621" s="216"/>
      <c r="K621" s="216"/>
      <c r="L621" s="216"/>
      <c r="M621" s="216"/>
      <c r="N621" s="216"/>
      <c r="O621" s="216"/>
      <c r="P621" s="216"/>
      <c r="Q621" s="216"/>
      <c r="R621" s="216"/>
      <c r="S621" s="216"/>
      <c r="T621" s="216"/>
      <c r="U621" s="216"/>
      <c r="V621" s="216"/>
      <c r="W621" s="216"/>
      <c r="X621" s="217"/>
      <c r="Y621" s="221"/>
      <c r="Z621" s="222"/>
      <c r="AA621" s="223"/>
    </row>
    <row r="622" spans="2:27" ht="12.75" customHeight="1" x14ac:dyDescent="0.15">
      <c r="B622" s="12"/>
      <c r="C622" s="188"/>
      <c r="D622" s="188"/>
      <c r="E622" s="188"/>
      <c r="F622" s="188"/>
      <c r="G622" s="188"/>
      <c r="H622" s="188"/>
      <c r="I622" s="188"/>
      <c r="J622" s="188"/>
      <c r="K622" s="188"/>
      <c r="L622" s="188"/>
      <c r="M622" s="188"/>
      <c r="N622" s="188"/>
      <c r="O622" s="188"/>
      <c r="P622" s="188"/>
      <c r="Q622" s="188"/>
      <c r="R622" s="188"/>
      <c r="S622" s="188"/>
      <c r="T622" s="188"/>
      <c r="U622" s="188"/>
      <c r="V622" s="188"/>
      <c r="W622" s="188"/>
      <c r="X622" s="188"/>
      <c r="Y622" s="189"/>
      <c r="Z622" s="189"/>
      <c r="AA622" s="189"/>
    </row>
    <row r="623" spans="2:27" ht="12.75" customHeight="1" x14ac:dyDescent="0.15">
      <c r="B623" s="12"/>
      <c r="C623" s="188"/>
      <c r="D623" s="188"/>
      <c r="E623" s="188"/>
      <c r="F623" s="188"/>
      <c r="G623" s="188"/>
      <c r="H623" s="188"/>
      <c r="I623" s="188"/>
      <c r="J623" s="188"/>
      <c r="K623" s="188"/>
      <c r="L623" s="188"/>
      <c r="M623" s="188"/>
      <c r="N623" s="188"/>
      <c r="O623" s="188"/>
      <c r="P623" s="188"/>
      <c r="Q623" s="188"/>
      <c r="R623" s="188"/>
      <c r="S623" s="188"/>
      <c r="T623" s="188"/>
      <c r="U623" s="188"/>
      <c r="V623" s="188"/>
      <c r="W623" s="188"/>
      <c r="X623" s="188"/>
      <c r="Y623" s="189"/>
      <c r="Z623" s="189"/>
      <c r="AA623" s="189"/>
    </row>
    <row r="624" spans="2:27" ht="12.75" customHeight="1" x14ac:dyDescent="0.15">
      <c r="B624" s="12"/>
      <c r="C624" s="188"/>
      <c r="D624" s="188"/>
      <c r="E624" s="188"/>
      <c r="F624" s="188"/>
      <c r="G624" s="188"/>
      <c r="H624" s="188"/>
      <c r="I624" s="188"/>
      <c r="J624" s="188"/>
      <c r="K624" s="188"/>
      <c r="L624" s="188"/>
      <c r="M624" s="188"/>
      <c r="N624" s="188"/>
      <c r="O624" s="188"/>
      <c r="P624" s="188"/>
      <c r="Q624" s="188"/>
      <c r="R624" s="188"/>
      <c r="S624" s="188"/>
      <c r="T624" s="188"/>
      <c r="U624" s="188"/>
      <c r="V624" s="188"/>
      <c r="W624" s="188"/>
      <c r="X624" s="188"/>
      <c r="Y624" s="189"/>
      <c r="Z624" s="189"/>
      <c r="AA624" s="189"/>
    </row>
    <row r="625" spans="1:27" ht="12.75" customHeight="1" x14ac:dyDescent="0.15">
      <c r="B625" s="12"/>
      <c r="C625" s="188"/>
      <c r="D625" s="188"/>
      <c r="E625" s="188"/>
      <c r="F625" s="188"/>
      <c r="G625" s="188"/>
      <c r="H625" s="188"/>
      <c r="I625" s="188"/>
      <c r="J625" s="188"/>
      <c r="K625" s="188"/>
      <c r="L625" s="188"/>
      <c r="M625" s="188"/>
      <c r="N625" s="188"/>
      <c r="O625" s="188"/>
      <c r="P625" s="188"/>
      <c r="Q625" s="188"/>
      <c r="R625" s="188"/>
      <c r="S625" s="188"/>
      <c r="T625" s="188"/>
      <c r="U625" s="188"/>
      <c r="V625" s="188"/>
      <c r="W625" s="188"/>
      <c r="X625" s="188"/>
      <c r="Y625" s="189"/>
      <c r="Z625" s="189"/>
      <c r="AA625" s="189"/>
    </row>
    <row r="626" spans="1:27" ht="12.75" customHeight="1" x14ac:dyDescent="0.15">
      <c r="B626" s="12"/>
      <c r="C626" s="188"/>
      <c r="D626" s="188"/>
      <c r="E626" s="188"/>
      <c r="F626" s="188"/>
      <c r="G626" s="188"/>
      <c r="H626" s="188"/>
      <c r="I626" s="188"/>
      <c r="J626" s="188"/>
      <c r="K626" s="188"/>
      <c r="L626" s="188"/>
      <c r="M626" s="188"/>
      <c r="N626" s="188"/>
      <c r="O626" s="188"/>
      <c r="P626" s="188"/>
      <c r="Q626" s="188"/>
      <c r="R626" s="188"/>
      <c r="S626" s="188"/>
      <c r="T626" s="188"/>
      <c r="U626" s="188"/>
      <c r="V626" s="188"/>
      <c r="W626" s="188"/>
      <c r="X626" s="188"/>
      <c r="Y626" s="189"/>
      <c r="Z626" s="189"/>
      <c r="AA626" s="189"/>
    </row>
    <row r="627" spans="1:27" ht="12.75" customHeight="1" x14ac:dyDescent="0.15">
      <c r="B627" s="12"/>
      <c r="C627" s="188"/>
      <c r="D627" s="188"/>
      <c r="E627" s="188"/>
      <c r="F627" s="188"/>
      <c r="G627" s="188"/>
      <c r="H627" s="188"/>
      <c r="I627" s="188"/>
      <c r="J627" s="188"/>
      <c r="K627" s="188"/>
      <c r="L627" s="188"/>
      <c r="M627" s="188"/>
      <c r="N627" s="188"/>
      <c r="O627" s="188"/>
      <c r="P627" s="188"/>
      <c r="Q627" s="188"/>
      <c r="R627" s="188"/>
      <c r="S627" s="188"/>
      <c r="T627" s="188"/>
      <c r="U627" s="188"/>
      <c r="V627" s="188"/>
      <c r="W627" s="188"/>
      <c r="X627" s="188"/>
      <c r="Y627" s="189"/>
      <c r="Z627" s="189"/>
      <c r="AA627" s="189"/>
    </row>
    <row r="628" spans="1:27" ht="12.75" customHeight="1" x14ac:dyDescent="0.15">
      <c r="B628" s="8"/>
      <c r="C628" s="190"/>
      <c r="D628" s="190"/>
      <c r="E628" s="190"/>
      <c r="F628" s="190"/>
      <c r="G628" s="190"/>
      <c r="H628" s="190"/>
      <c r="I628" s="190"/>
      <c r="J628" s="190"/>
      <c r="K628" s="190"/>
      <c r="L628" s="190"/>
      <c r="M628" s="190"/>
      <c r="N628" s="190"/>
      <c r="O628" s="190"/>
      <c r="P628" s="190"/>
      <c r="Q628" s="190"/>
      <c r="R628" s="190"/>
      <c r="S628" s="190"/>
      <c r="T628" s="190"/>
      <c r="U628" s="190"/>
      <c r="V628" s="190"/>
      <c r="W628" s="190"/>
      <c r="X628" s="190"/>
      <c r="Y628" s="189"/>
      <c r="Z628" s="189"/>
      <c r="AA628" s="189"/>
    </row>
    <row r="629" spans="1:27" ht="12.75" customHeight="1" x14ac:dyDescent="0.15">
      <c r="B629" s="8"/>
      <c r="C629" s="190"/>
      <c r="D629" s="190"/>
      <c r="E629" s="190"/>
      <c r="F629" s="190"/>
      <c r="G629" s="190"/>
      <c r="H629" s="190"/>
      <c r="I629" s="190"/>
      <c r="J629" s="190"/>
      <c r="K629" s="190"/>
      <c r="L629" s="190"/>
      <c r="M629" s="190"/>
      <c r="N629" s="190"/>
      <c r="O629" s="190"/>
      <c r="P629" s="190"/>
      <c r="Q629" s="190"/>
      <c r="R629" s="190"/>
      <c r="S629" s="190"/>
      <c r="T629" s="190"/>
      <c r="U629" s="190"/>
      <c r="V629" s="190"/>
      <c r="W629" s="190"/>
      <c r="X629" s="190"/>
      <c r="Y629" s="189"/>
      <c r="Z629" s="189"/>
      <c r="AA629" s="189"/>
    </row>
    <row r="630" spans="1:27" ht="12.75" customHeight="1" x14ac:dyDescent="0.15">
      <c r="B630" s="8"/>
      <c r="C630" s="190"/>
      <c r="D630" s="190"/>
      <c r="E630" s="190"/>
      <c r="F630" s="190"/>
      <c r="G630" s="190"/>
      <c r="H630" s="190"/>
      <c r="I630" s="190"/>
      <c r="J630" s="190"/>
      <c r="K630" s="190"/>
      <c r="L630" s="190"/>
      <c r="M630" s="190"/>
      <c r="N630" s="190"/>
      <c r="O630" s="190"/>
      <c r="P630" s="190"/>
      <c r="Q630" s="190"/>
      <c r="R630" s="190"/>
      <c r="S630" s="190"/>
      <c r="T630" s="190"/>
      <c r="U630" s="190"/>
      <c r="V630" s="190"/>
      <c r="W630" s="190"/>
      <c r="X630" s="190"/>
      <c r="Y630" s="189"/>
      <c r="Z630" s="189"/>
      <c r="AA630" s="189"/>
    </row>
    <row r="631" spans="1:27" ht="12.75" customHeight="1" x14ac:dyDescent="0.15">
      <c r="B631" s="8"/>
      <c r="C631" s="190"/>
      <c r="D631" s="190"/>
      <c r="E631" s="190"/>
      <c r="F631" s="190"/>
      <c r="G631" s="190"/>
      <c r="H631" s="190"/>
      <c r="I631" s="190"/>
      <c r="J631" s="190"/>
      <c r="K631" s="190"/>
      <c r="L631" s="190"/>
      <c r="M631" s="190"/>
      <c r="N631" s="190"/>
      <c r="O631" s="190"/>
      <c r="P631" s="190"/>
      <c r="Q631" s="190"/>
      <c r="R631" s="190"/>
      <c r="S631" s="190"/>
      <c r="T631" s="190"/>
      <c r="U631" s="190"/>
      <c r="V631" s="190"/>
      <c r="W631" s="190"/>
      <c r="X631" s="190"/>
      <c r="Y631" s="189"/>
      <c r="Z631" s="189"/>
      <c r="AA631" s="189"/>
    </row>
    <row r="632" spans="1:27" ht="12.75" customHeight="1" x14ac:dyDescent="0.15">
      <c r="B632" s="8"/>
      <c r="C632" s="190"/>
      <c r="D632" s="190"/>
      <c r="E632" s="190"/>
      <c r="F632" s="190"/>
      <c r="G632" s="190"/>
      <c r="H632" s="190"/>
      <c r="I632" s="190"/>
      <c r="J632" s="190"/>
      <c r="K632" s="190"/>
      <c r="L632" s="190"/>
      <c r="M632" s="190"/>
      <c r="N632" s="190"/>
      <c r="O632" s="190"/>
      <c r="P632" s="190"/>
      <c r="Q632" s="190"/>
      <c r="R632" s="190"/>
      <c r="S632" s="190"/>
      <c r="T632" s="190"/>
      <c r="U632" s="190"/>
      <c r="V632" s="190"/>
      <c r="W632" s="190"/>
      <c r="X632" s="190"/>
      <c r="Y632" s="189"/>
      <c r="Z632" s="189"/>
      <c r="AA632" s="189"/>
    </row>
    <row r="633" spans="1:27" ht="12.75" customHeight="1" x14ac:dyDescent="0.15">
      <c r="B633" s="8"/>
      <c r="C633" s="190"/>
      <c r="D633" s="190"/>
      <c r="E633" s="190"/>
      <c r="F633" s="190"/>
      <c r="G633" s="190"/>
      <c r="H633" s="190"/>
      <c r="I633" s="190"/>
      <c r="J633" s="190"/>
      <c r="K633" s="190"/>
      <c r="L633" s="190"/>
      <c r="M633" s="190"/>
      <c r="N633" s="190"/>
      <c r="O633" s="190"/>
      <c r="P633" s="190"/>
      <c r="Q633" s="190"/>
      <c r="R633" s="190"/>
      <c r="S633" s="190"/>
      <c r="T633" s="190"/>
      <c r="U633" s="190"/>
      <c r="V633" s="190"/>
      <c r="W633" s="190"/>
      <c r="X633" s="190"/>
      <c r="Y633" s="189"/>
      <c r="Z633" s="189"/>
      <c r="AA633" s="189"/>
    </row>
    <row r="634" spans="1:27" ht="12.75" customHeight="1" x14ac:dyDescent="0.15">
      <c r="B634" s="558"/>
      <c r="C634" s="188"/>
      <c r="D634" s="188"/>
      <c r="E634" s="188"/>
      <c r="F634" s="188"/>
      <c r="G634" s="188"/>
      <c r="H634" s="188"/>
      <c r="I634" s="188"/>
      <c r="J634" s="188"/>
      <c r="K634" s="188"/>
      <c r="L634" s="188"/>
      <c r="M634" s="188"/>
      <c r="N634" s="188"/>
      <c r="O634" s="188"/>
      <c r="P634" s="188"/>
      <c r="Q634" s="188"/>
      <c r="R634" s="188"/>
      <c r="S634" s="188"/>
      <c r="T634" s="188"/>
      <c r="U634" s="188"/>
      <c r="V634" s="188"/>
      <c r="W634" s="188"/>
      <c r="X634" s="188"/>
      <c r="Y634" s="557"/>
      <c r="Z634" s="557"/>
      <c r="AA634" s="557"/>
    </row>
    <row r="635" spans="1:27" ht="12.75" customHeight="1" x14ac:dyDescent="0.15">
      <c r="B635" s="558"/>
      <c r="C635" s="188"/>
      <c r="D635" s="188"/>
      <c r="E635" s="188"/>
      <c r="F635" s="188"/>
      <c r="G635" s="188"/>
      <c r="H635" s="188"/>
      <c r="I635" s="188"/>
      <c r="J635" s="188"/>
      <c r="K635" s="188"/>
      <c r="L635" s="188"/>
      <c r="M635" s="188"/>
      <c r="N635" s="188"/>
      <c r="O635" s="188"/>
      <c r="P635" s="188"/>
      <c r="Q635" s="188"/>
      <c r="R635" s="188"/>
      <c r="S635" s="188"/>
      <c r="T635" s="188"/>
      <c r="U635" s="188"/>
      <c r="V635" s="188"/>
      <c r="W635" s="188"/>
      <c r="X635" s="188"/>
      <c r="Y635" s="557"/>
      <c r="Z635" s="557"/>
      <c r="AA635" s="557"/>
    </row>
    <row r="636" spans="1:27" ht="13.9" customHeight="1" x14ac:dyDescent="0.15">
      <c r="B636" s="12"/>
      <c r="C636" s="164"/>
      <c r="D636" s="164"/>
      <c r="E636" s="164"/>
      <c r="F636" s="164"/>
      <c r="G636" s="164"/>
      <c r="H636" s="164"/>
      <c r="I636" s="164"/>
      <c r="J636" s="164"/>
      <c r="K636" s="164"/>
      <c r="L636" s="164"/>
      <c r="M636" s="164"/>
      <c r="N636" s="164"/>
      <c r="O636" s="164"/>
      <c r="P636" s="164"/>
      <c r="Q636" s="164"/>
      <c r="R636" s="164"/>
      <c r="S636" s="164"/>
      <c r="T636" s="164"/>
      <c r="U636" s="164"/>
      <c r="V636" s="164"/>
      <c r="W636" s="164"/>
      <c r="X636" s="164"/>
      <c r="Y636" s="161"/>
      <c r="Z636" s="161"/>
      <c r="AA636" s="161"/>
    </row>
    <row r="637" spans="1:27" ht="14.25" x14ac:dyDescent="0.15">
      <c r="A637" s="4" t="s">
        <v>21</v>
      </c>
    </row>
    <row r="638" spans="1:27" ht="12.75" customHeight="1" x14ac:dyDescent="0.15">
      <c r="B638" s="227" t="s">
        <v>66</v>
      </c>
      <c r="C638" s="229" t="s">
        <v>143</v>
      </c>
      <c r="D638" s="230"/>
      <c r="E638" s="230"/>
      <c r="F638" s="230"/>
      <c r="G638" s="230"/>
      <c r="H638" s="230"/>
      <c r="I638" s="230"/>
      <c r="J638" s="230"/>
      <c r="K638" s="230"/>
      <c r="L638" s="230"/>
      <c r="M638" s="230"/>
      <c r="N638" s="230"/>
      <c r="O638" s="230"/>
      <c r="P638" s="230"/>
      <c r="Q638" s="230"/>
      <c r="R638" s="230"/>
      <c r="S638" s="230"/>
      <c r="T638" s="230"/>
      <c r="U638" s="230"/>
      <c r="V638" s="230"/>
      <c r="W638" s="230"/>
      <c r="X638" s="231"/>
      <c r="Y638" s="224"/>
      <c r="Z638" s="225"/>
      <c r="AA638" s="226"/>
    </row>
    <row r="639" spans="1:27" ht="12.75" customHeight="1" x14ac:dyDescent="0.15">
      <c r="B639" s="228"/>
      <c r="C639" s="212"/>
      <c r="D639" s="213"/>
      <c r="E639" s="213"/>
      <c r="F639" s="213"/>
      <c r="G639" s="213"/>
      <c r="H639" s="213"/>
      <c r="I639" s="213"/>
      <c r="J639" s="213"/>
      <c r="K639" s="213"/>
      <c r="L639" s="213"/>
      <c r="M639" s="213"/>
      <c r="N639" s="213"/>
      <c r="O639" s="213"/>
      <c r="P639" s="213"/>
      <c r="Q639" s="213"/>
      <c r="R639" s="213"/>
      <c r="S639" s="213"/>
      <c r="T639" s="213"/>
      <c r="U639" s="213"/>
      <c r="V639" s="213"/>
      <c r="W639" s="213"/>
      <c r="X639" s="214"/>
      <c r="Y639" s="218"/>
      <c r="Z639" s="219"/>
      <c r="AA639" s="220"/>
    </row>
    <row r="640" spans="1:27" ht="12.75" customHeight="1" x14ac:dyDescent="0.15">
      <c r="B640" s="232"/>
      <c r="C640" s="215"/>
      <c r="D640" s="216"/>
      <c r="E640" s="216"/>
      <c r="F640" s="216"/>
      <c r="G640" s="216"/>
      <c r="H640" s="216"/>
      <c r="I640" s="216"/>
      <c r="J640" s="216"/>
      <c r="K640" s="216"/>
      <c r="L640" s="216"/>
      <c r="M640" s="216"/>
      <c r="N640" s="216"/>
      <c r="O640" s="216"/>
      <c r="P640" s="216"/>
      <c r="Q640" s="216"/>
      <c r="R640" s="216"/>
      <c r="S640" s="216"/>
      <c r="T640" s="216"/>
      <c r="U640" s="216"/>
      <c r="V640" s="216"/>
      <c r="W640" s="216"/>
      <c r="X640" s="217"/>
      <c r="Y640" s="221"/>
      <c r="Z640" s="222"/>
      <c r="AA640" s="223"/>
    </row>
    <row r="641" spans="1:27" ht="12.75" customHeight="1" x14ac:dyDescent="0.15">
      <c r="B641" s="227" t="s">
        <v>67</v>
      </c>
      <c r="C641" s="229" t="s">
        <v>276</v>
      </c>
      <c r="D641" s="230"/>
      <c r="E641" s="230"/>
      <c r="F641" s="230"/>
      <c r="G641" s="230"/>
      <c r="H641" s="230"/>
      <c r="I641" s="230"/>
      <c r="J641" s="230"/>
      <c r="K641" s="230"/>
      <c r="L641" s="230"/>
      <c r="M641" s="230"/>
      <c r="N641" s="230"/>
      <c r="O641" s="230"/>
      <c r="P641" s="230"/>
      <c r="Q641" s="230"/>
      <c r="R641" s="230"/>
      <c r="S641" s="230"/>
      <c r="T641" s="230"/>
      <c r="U641" s="230"/>
      <c r="V641" s="230"/>
      <c r="W641" s="230"/>
      <c r="X641" s="231"/>
      <c r="Y641" s="224"/>
      <c r="Z641" s="225"/>
      <c r="AA641" s="226"/>
    </row>
    <row r="642" spans="1:27" ht="12.75" customHeight="1" x14ac:dyDescent="0.15">
      <c r="B642" s="228"/>
      <c r="C642" s="212"/>
      <c r="D642" s="213"/>
      <c r="E642" s="213"/>
      <c r="F642" s="213"/>
      <c r="G642" s="213"/>
      <c r="H642" s="213"/>
      <c r="I642" s="213"/>
      <c r="J642" s="213"/>
      <c r="K642" s="213"/>
      <c r="L642" s="213"/>
      <c r="M642" s="213"/>
      <c r="N642" s="213"/>
      <c r="O642" s="213"/>
      <c r="P642" s="213"/>
      <c r="Q642" s="213"/>
      <c r="R642" s="213"/>
      <c r="S642" s="213"/>
      <c r="T642" s="213"/>
      <c r="U642" s="213"/>
      <c r="V642" s="213"/>
      <c r="W642" s="213"/>
      <c r="X642" s="214"/>
      <c r="Y642" s="218"/>
      <c r="Z642" s="219"/>
      <c r="AA642" s="220"/>
    </row>
    <row r="643" spans="1:27" ht="12.75" customHeight="1" x14ac:dyDescent="0.15">
      <c r="B643" s="232"/>
      <c r="C643" s="215"/>
      <c r="D643" s="216"/>
      <c r="E643" s="216"/>
      <c r="F643" s="216"/>
      <c r="G643" s="216"/>
      <c r="H643" s="216"/>
      <c r="I643" s="216"/>
      <c r="J643" s="216"/>
      <c r="K643" s="216"/>
      <c r="L643" s="216"/>
      <c r="M643" s="216"/>
      <c r="N643" s="216"/>
      <c r="O643" s="216"/>
      <c r="P643" s="216"/>
      <c r="Q643" s="216"/>
      <c r="R643" s="216"/>
      <c r="S643" s="216"/>
      <c r="T643" s="216"/>
      <c r="U643" s="216"/>
      <c r="V643" s="216"/>
      <c r="W643" s="216"/>
      <c r="X643" s="217"/>
      <c r="Y643" s="221"/>
      <c r="Z643" s="222"/>
      <c r="AA643" s="223"/>
    </row>
    <row r="644" spans="1:27" ht="12.75" customHeight="1" x14ac:dyDescent="0.15">
      <c r="B644" s="227" t="s">
        <v>68</v>
      </c>
      <c r="C644" s="229" t="s">
        <v>260</v>
      </c>
      <c r="D644" s="230"/>
      <c r="E644" s="230"/>
      <c r="F644" s="230"/>
      <c r="G644" s="230"/>
      <c r="H644" s="230"/>
      <c r="I644" s="230"/>
      <c r="J644" s="230"/>
      <c r="K644" s="230"/>
      <c r="L644" s="230"/>
      <c r="M644" s="230"/>
      <c r="N644" s="230"/>
      <c r="O644" s="230"/>
      <c r="P644" s="230"/>
      <c r="Q644" s="230"/>
      <c r="R644" s="230"/>
      <c r="S644" s="230"/>
      <c r="T644" s="230"/>
      <c r="U644" s="230"/>
      <c r="V644" s="230"/>
      <c r="W644" s="230"/>
      <c r="X644" s="231"/>
      <c r="Y644" s="224"/>
      <c r="Z644" s="225"/>
      <c r="AA644" s="226"/>
    </row>
    <row r="645" spans="1:27" ht="12.75" customHeight="1" x14ac:dyDescent="0.15">
      <c r="B645" s="228"/>
      <c r="C645" s="212"/>
      <c r="D645" s="213"/>
      <c r="E645" s="213"/>
      <c r="F645" s="213"/>
      <c r="G645" s="213"/>
      <c r="H645" s="213"/>
      <c r="I645" s="213"/>
      <c r="J645" s="213"/>
      <c r="K645" s="213"/>
      <c r="L645" s="213"/>
      <c r="M645" s="213"/>
      <c r="N645" s="213"/>
      <c r="O645" s="213"/>
      <c r="P645" s="213"/>
      <c r="Q645" s="213"/>
      <c r="R645" s="213"/>
      <c r="S645" s="213"/>
      <c r="T645" s="213"/>
      <c r="U645" s="213"/>
      <c r="V645" s="213"/>
      <c r="W645" s="213"/>
      <c r="X645" s="214"/>
      <c r="Y645" s="218"/>
      <c r="Z645" s="219"/>
      <c r="AA645" s="220"/>
    </row>
    <row r="646" spans="1:27" ht="12.75" customHeight="1" x14ac:dyDescent="0.15">
      <c r="B646" s="232"/>
      <c r="C646" s="215"/>
      <c r="D646" s="216"/>
      <c r="E646" s="216"/>
      <c r="F646" s="216"/>
      <c r="G646" s="216"/>
      <c r="H646" s="216"/>
      <c r="I646" s="216"/>
      <c r="J646" s="216"/>
      <c r="K646" s="216"/>
      <c r="L646" s="216"/>
      <c r="M646" s="216"/>
      <c r="N646" s="216"/>
      <c r="O646" s="216"/>
      <c r="P646" s="216"/>
      <c r="Q646" s="216"/>
      <c r="R646" s="216"/>
      <c r="S646" s="216"/>
      <c r="T646" s="216"/>
      <c r="U646" s="216"/>
      <c r="V646" s="216"/>
      <c r="W646" s="216"/>
      <c r="X646" s="217"/>
      <c r="Y646" s="221"/>
      <c r="Z646" s="222"/>
      <c r="AA646" s="223"/>
    </row>
    <row r="647" spans="1:27" ht="12.75" customHeight="1" x14ac:dyDescent="0.15">
      <c r="B647" s="227" t="s">
        <v>81</v>
      </c>
      <c r="C647" s="229" t="s">
        <v>22</v>
      </c>
      <c r="D647" s="230"/>
      <c r="E647" s="230"/>
      <c r="F647" s="230"/>
      <c r="G647" s="230"/>
      <c r="H647" s="230"/>
      <c r="I647" s="230"/>
      <c r="J647" s="230"/>
      <c r="K647" s="230"/>
      <c r="L647" s="230"/>
      <c r="M647" s="230"/>
      <c r="N647" s="230"/>
      <c r="O647" s="230"/>
      <c r="P647" s="230"/>
      <c r="Q647" s="230"/>
      <c r="R647" s="230"/>
      <c r="S647" s="230"/>
      <c r="T647" s="230"/>
      <c r="U647" s="230"/>
      <c r="V647" s="230"/>
      <c r="W647" s="230"/>
      <c r="X647" s="231"/>
      <c r="Y647" s="224"/>
      <c r="Z647" s="225"/>
      <c r="AA647" s="226"/>
    </row>
    <row r="648" spans="1:27" ht="12.75" customHeight="1" x14ac:dyDescent="0.15">
      <c r="B648" s="228"/>
      <c r="C648" s="212"/>
      <c r="D648" s="213"/>
      <c r="E648" s="213"/>
      <c r="F648" s="213"/>
      <c r="G648" s="213"/>
      <c r="H648" s="213"/>
      <c r="I648" s="213"/>
      <c r="J648" s="213"/>
      <c r="K648" s="213"/>
      <c r="L648" s="213"/>
      <c r="M648" s="213"/>
      <c r="N648" s="213"/>
      <c r="O648" s="213"/>
      <c r="P648" s="213"/>
      <c r="Q648" s="213"/>
      <c r="R648" s="213"/>
      <c r="S648" s="213"/>
      <c r="T648" s="213"/>
      <c r="U648" s="213"/>
      <c r="V648" s="213"/>
      <c r="W648" s="213"/>
      <c r="X648" s="214"/>
      <c r="Y648" s="218"/>
      <c r="Z648" s="219"/>
      <c r="AA648" s="220"/>
    </row>
    <row r="649" spans="1:27" ht="12.75" customHeight="1" x14ac:dyDescent="0.15">
      <c r="B649" s="232"/>
      <c r="C649" s="215"/>
      <c r="D649" s="216"/>
      <c r="E649" s="216"/>
      <c r="F649" s="216"/>
      <c r="G649" s="216"/>
      <c r="H649" s="216"/>
      <c r="I649" s="216"/>
      <c r="J649" s="216"/>
      <c r="K649" s="216"/>
      <c r="L649" s="216"/>
      <c r="M649" s="216"/>
      <c r="N649" s="216"/>
      <c r="O649" s="216"/>
      <c r="P649" s="216"/>
      <c r="Q649" s="216"/>
      <c r="R649" s="216"/>
      <c r="S649" s="216"/>
      <c r="T649" s="216"/>
      <c r="U649" s="216"/>
      <c r="V649" s="216"/>
      <c r="W649" s="216"/>
      <c r="X649" s="217"/>
      <c r="Y649" s="221"/>
      <c r="Z649" s="222"/>
      <c r="AA649" s="223"/>
    </row>
    <row r="651" spans="1:27" ht="14.25" x14ac:dyDescent="0.15">
      <c r="A651" s="4" t="s">
        <v>23</v>
      </c>
    </row>
    <row r="652" spans="1:27" ht="12.75" customHeight="1" x14ac:dyDescent="0.15">
      <c r="B652" s="227" t="s">
        <v>66</v>
      </c>
      <c r="C652" s="229" t="s">
        <v>354</v>
      </c>
      <c r="D652" s="230"/>
      <c r="E652" s="230"/>
      <c r="F652" s="230"/>
      <c r="G652" s="230"/>
      <c r="H652" s="230"/>
      <c r="I652" s="230"/>
      <c r="J652" s="230"/>
      <c r="K652" s="230"/>
      <c r="L652" s="230"/>
      <c r="M652" s="230"/>
      <c r="N652" s="230"/>
      <c r="O652" s="230"/>
      <c r="P652" s="230"/>
      <c r="Q652" s="230"/>
      <c r="R652" s="230"/>
      <c r="S652" s="230"/>
      <c r="T652" s="230"/>
      <c r="U652" s="230"/>
      <c r="V652" s="230"/>
      <c r="W652" s="230"/>
      <c r="X652" s="231"/>
      <c r="Y652" s="224"/>
      <c r="Z652" s="225"/>
      <c r="AA652" s="226"/>
    </row>
    <row r="653" spans="1:27" ht="12.75" customHeight="1" x14ac:dyDescent="0.15">
      <c r="B653" s="228"/>
      <c r="C653" s="212"/>
      <c r="D653" s="213"/>
      <c r="E653" s="213"/>
      <c r="F653" s="213"/>
      <c r="G653" s="213"/>
      <c r="H653" s="213"/>
      <c r="I653" s="213"/>
      <c r="J653" s="213"/>
      <c r="K653" s="213"/>
      <c r="L653" s="213"/>
      <c r="M653" s="213"/>
      <c r="N653" s="213"/>
      <c r="O653" s="213"/>
      <c r="P653" s="213"/>
      <c r="Q653" s="213"/>
      <c r="R653" s="213"/>
      <c r="S653" s="213"/>
      <c r="T653" s="213"/>
      <c r="U653" s="213"/>
      <c r="V653" s="213"/>
      <c r="W653" s="213"/>
      <c r="X653" s="214"/>
      <c r="Y653" s="218"/>
      <c r="Z653" s="219"/>
      <c r="AA653" s="220"/>
    </row>
    <row r="654" spans="1:27" ht="12.75" customHeight="1" x14ac:dyDescent="0.15">
      <c r="B654" s="228"/>
      <c r="C654" s="212"/>
      <c r="D654" s="213"/>
      <c r="E654" s="213"/>
      <c r="F654" s="213"/>
      <c r="G654" s="213"/>
      <c r="H654" s="213"/>
      <c r="I654" s="213"/>
      <c r="J654" s="213"/>
      <c r="K654" s="213"/>
      <c r="L654" s="213"/>
      <c r="M654" s="213"/>
      <c r="N654" s="213"/>
      <c r="O654" s="213"/>
      <c r="P654" s="213"/>
      <c r="Q654" s="213"/>
      <c r="R654" s="213"/>
      <c r="S654" s="213"/>
      <c r="T654" s="213"/>
      <c r="U654" s="213"/>
      <c r="V654" s="213"/>
      <c r="W654" s="213"/>
      <c r="X654" s="214"/>
      <c r="Y654" s="218"/>
      <c r="Z654" s="219"/>
      <c r="AA654" s="220"/>
    </row>
    <row r="655" spans="1:27" ht="12.75" customHeight="1" x14ac:dyDescent="0.15">
      <c r="B655" s="228"/>
      <c r="C655" s="212"/>
      <c r="D655" s="213"/>
      <c r="E655" s="213"/>
      <c r="F655" s="213"/>
      <c r="G655" s="213"/>
      <c r="H655" s="213"/>
      <c r="I655" s="213"/>
      <c r="J655" s="213"/>
      <c r="K655" s="213"/>
      <c r="L655" s="213"/>
      <c r="M655" s="213"/>
      <c r="N655" s="213"/>
      <c r="O655" s="213"/>
      <c r="P655" s="213"/>
      <c r="Q655" s="213"/>
      <c r="R655" s="213"/>
      <c r="S655" s="213"/>
      <c r="T655" s="213"/>
      <c r="U655" s="213"/>
      <c r="V655" s="213"/>
      <c r="W655" s="213"/>
      <c r="X655" s="214"/>
      <c r="Y655" s="218"/>
      <c r="Z655" s="219"/>
      <c r="AA655" s="220"/>
    </row>
    <row r="656" spans="1:27" ht="12.75" customHeight="1" x14ac:dyDescent="0.15">
      <c r="B656" s="228"/>
      <c r="C656" s="212"/>
      <c r="D656" s="213"/>
      <c r="E656" s="213"/>
      <c r="F656" s="213"/>
      <c r="G656" s="213"/>
      <c r="H656" s="213"/>
      <c r="I656" s="213"/>
      <c r="J656" s="213"/>
      <c r="K656" s="213"/>
      <c r="L656" s="213"/>
      <c r="M656" s="213"/>
      <c r="N656" s="213"/>
      <c r="O656" s="213"/>
      <c r="P656" s="213"/>
      <c r="Q656" s="213"/>
      <c r="R656" s="213"/>
      <c r="S656" s="213"/>
      <c r="T656" s="213"/>
      <c r="U656" s="213"/>
      <c r="V656" s="213"/>
      <c r="W656" s="213"/>
      <c r="X656" s="214"/>
      <c r="Y656" s="218"/>
      <c r="Z656" s="219"/>
      <c r="AA656" s="220"/>
    </row>
    <row r="657" spans="2:27" ht="12.75" customHeight="1" x14ac:dyDescent="0.15">
      <c r="B657" s="228"/>
      <c r="C657" s="212"/>
      <c r="D657" s="213"/>
      <c r="E657" s="213"/>
      <c r="F657" s="213"/>
      <c r="G657" s="213"/>
      <c r="H657" s="213"/>
      <c r="I657" s="213"/>
      <c r="J657" s="213"/>
      <c r="K657" s="213"/>
      <c r="L657" s="213"/>
      <c r="M657" s="213"/>
      <c r="N657" s="213"/>
      <c r="O657" s="213"/>
      <c r="P657" s="213"/>
      <c r="Q657" s="213"/>
      <c r="R657" s="213"/>
      <c r="S657" s="213"/>
      <c r="T657" s="213"/>
      <c r="U657" s="213"/>
      <c r="V657" s="213"/>
      <c r="W657" s="213"/>
      <c r="X657" s="214"/>
      <c r="Y657" s="218"/>
      <c r="Z657" s="219"/>
      <c r="AA657" s="220"/>
    </row>
    <row r="658" spans="2:27" ht="12.75" customHeight="1" x14ac:dyDescent="0.15">
      <c r="B658" s="228"/>
      <c r="C658" s="212"/>
      <c r="D658" s="213"/>
      <c r="E658" s="213"/>
      <c r="F658" s="213"/>
      <c r="G658" s="213"/>
      <c r="H658" s="213"/>
      <c r="I658" s="213"/>
      <c r="J658" s="213"/>
      <c r="K658" s="213"/>
      <c r="L658" s="213"/>
      <c r="M658" s="213"/>
      <c r="N658" s="213"/>
      <c r="O658" s="213"/>
      <c r="P658" s="213"/>
      <c r="Q658" s="213"/>
      <c r="R658" s="213"/>
      <c r="S658" s="213"/>
      <c r="T658" s="213"/>
      <c r="U658" s="213"/>
      <c r="V658" s="213"/>
      <c r="W658" s="213"/>
      <c r="X658" s="214"/>
      <c r="Y658" s="218"/>
      <c r="Z658" s="219"/>
      <c r="AA658" s="220"/>
    </row>
    <row r="659" spans="2:27" ht="12.75" customHeight="1" x14ac:dyDescent="0.15">
      <c r="B659" s="228"/>
      <c r="C659" s="212"/>
      <c r="D659" s="213"/>
      <c r="E659" s="213"/>
      <c r="F659" s="213"/>
      <c r="G659" s="213"/>
      <c r="H659" s="213"/>
      <c r="I659" s="213"/>
      <c r="J659" s="213"/>
      <c r="K659" s="213"/>
      <c r="L659" s="213"/>
      <c r="M659" s="213"/>
      <c r="N659" s="213"/>
      <c r="O659" s="213"/>
      <c r="P659" s="213"/>
      <c r="Q659" s="213"/>
      <c r="R659" s="213"/>
      <c r="S659" s="213"/>
      <c r="T659" s="213"/>
      <c r="U659" s="213"/>
      <c r="V659" s="213"/>
      <c r="W659" s="213"/>
      <c r="X659" s="214"/>
      <c r="Y659" s="218"/>
      <c r="Z659" s="219"/>
      <c r="AA659" s="220"/>
    </row>
    <row r="660" spans="2:27" ht="12.75" customHeight="1" x14ac:dyDescent="0.15">
      <c r="B660" s="228"/>
      <c r="C660" s="212"/>
      <c r="D660" s="213"/>
      <c r="E660" s="213"/>
      <c r="F660" s="213"/>
      <c r="G660" s="213"/>
      <c r="H660" s="213"/>
      <c r="I660" s="213"/>
      <c r="J660" s="213"/>
      <c r="K660" s="213"/>
      <c r="L660" s="213"/>
      <c r="M660" s="213"/>
      <c r="N660" s="213"/>
      <c r="O660" s="213"/>
      <c r="P660" s="213"/>
      <c r="Q660" s="213"/>
      <c r="R660" s="213"/>
      <c r="S660" s="213"/>
      <c r="T660" s="213"/>
      <c r="U660" s="213"/>
      <c r="V660" s="213"/>
      <c r="W660" s="213"/>
      <c r="X660" s="214"/>
      <c r="Y660" s="218"/>
      <c r="Z660" s="219"/>
      <c r="AA660" s="220"/>
    </row>
    <row r="661" spans="2:27" ht="12.75" customHeight="1" x14ac:dyDescent="0.15">
      <c r="B661" s="228"/>
      <c r="C661" s="212"/>
      <c r="D661" s="213"/>
      <c r="E661" s="213"/>
      <c r="F661" s="213"/>
      <c r="G661" s="213"/>
      <c r="H661" s="213"/>
      <c r="I661" s="213"/>
      <c r="J661" s="213"/>
      <c r="K661" s="213"/>
      <c r="L661" s="213"/>
      <c r="M661" s="213"/>
      <c r="N661" s="213"/>
      <c r="O661" s="213"/>
      <c r="P661" s="213"/>
      <c r="Q661" s="213"/>
      <c r="R661" s="213"/>
      <c r="S661" s="213"/>
      <c r="T661" s="213"/>
      <c r="U661" s="213"/>
      <c r="V661" s="213"/>
      <c r="W661" s="213"/>
      <c r="X661" s="214"/>
      <c r="Y661" s="218"/>
      <c r="Z661" s="219"/>
      <c r="AA661" s="220"/>
    </row>
    <row r="662" spans="2:27" ht="12.75" customHeight="1" x14ac:dyDescent="0.15">
      <c r="B662" s="228"/>
      <c r="C662" s="212"/>
      <c r="D662" s="213"/>
      <c r="E662" s="213"/>
      <c r="F662" s="213"/>
      <c r="G662" s="213"/>
      <c r="H662" s="213"/>
      <c r="I662" s="213"/>
      <c r="J662" s="213"/>
      <c r="K662" s="213"/>
      <c r="L662" s="213"/>
      <c r="M662" s="213"/>
      <c r="N662" s="213"/>
      <c r="O662" s="213"/>
      <c r="P662" s="213"/>
      <c r="Q662" s="213"/>
      <c r="R662" s="213"/>
      <c r="S662" s="213"/>
      <c r="T662" s="213"/>
      <c r="U662" s="213"/>
      <c r="V662" s="213"/>
      <c r="W662" s="213"/>
      <c r="X662" s="214"/>
      <c r="Y662" s="218"/>
      <c r="Z662" s="219"/>
      <c r="AA662" s="220"/>
    </row>
    <row r="663" spans="2:27" ht="12.75" customHeight="1" x14ac:dyDescent="0.15">
      <c r="B663" s="228"/>
      <c r="C663" s="212"/>
      <c r="D663" s="213"/>
      <c r="E663" s="213"/>
      <c r="F663" s="213"/>
      <c r="G663" s="213"/>
      <c r="H663" s="213"/>
      <c r="I663" s="213"/>
      <c r="J663" s="213"/>
      <c r="K663" s="213"/>
      <c r="L663" s="213"/>
      <c r="M663" s="213"/>
      <c r="N663" s="213"/>
      <c r="O663" s="213"/>
      <c r="P663" s="213"/>
      <c r="Q663" s="213"/>
      <c r="R663" s="213"/>
      <c r="S663" s="213"/>
      <c r="T663" s="213"/>
      <c r="U663" s="213"/>
      <c r="V663" s="213"/>
      <c r="W663" s="213"/>
      <c r="X663" s="214"/>
      <c r="Y663" s="218"/>
      <c r="Z663" s="219"/>
      <c r="AA663" s="220"/>
    </row>
    <row r="664" spans="2:27" ht="12.75" customHeight="1" x14ac:dyDescent="0.15">
      <c r="B664" s="232"/>
      <c r="C664" s="215"/>
      <c r="D664" s="216"/>
      <c r="E664" s="216"/>
      <c r="F664" s="216"/>
      <c r="G664" s="216"/>
      <c r="H664" s="216"/>
      <c r="I664" s="216"/>
      <c r="J664" s="216"/>
      <c r="K664" s="216"/>
      <c r="L664" s="216"/>
      <c r="M664" s="216"/>
      <c r="N664" s="216"/>
      <c r="O664" s="216"/>
      <c r="P664" s="216"/>
      <c r="Q664" s="216"/>
      <c r="R664" s="216"/>
      <c r="S664" s="216"/>
      <c r="T664" s="216"/>
      <c r="U664" s="216"/>
      <c r="V664" s="216"/>
      <c r="W664" s="216"/>
      <c r="X664" s="217"/>
      <c r="Y664" s="221"/>
      <c r="Z664" s="222"/>
      <c r="AA664" s="223"/>
    </row>
    <row r="665" spans="2:27" ht="12.75" customHeight="1" x14ac:dyDescent="0.15">
      <c r="B665" s="227" t="s">
        <v>67</v>
      </c>
      <c r="C665" s="229" t="s">
        <v>355</v>
      </c>
      <c r="D665" s="230"/>
      <c r="E665" s="230"/>
      <c r="F665" s="230"/>
      <c r="G665" s="230"/>
      <c r="H665" s="230"/>
      <c r="I665" s="230"/>
      <c r="J665" s="230"/>
      <c r="K665" s="230"/>
      <c r="L665" s="230"/>
      <c r="M665" s="230"/>
      <c r="N665" s="230"/>
      <c r="O665" s="230"/>
      <c r="P665" s="230"/>
      <c r="Q665" s="230"/>
      <c r="R665" s="230"/>
      <c r="S665" s="230"/>
      <c r="T665" s="230"/>
      <c r="U665" s="230"/>
      <c r="V665" s="230"/>
      <c r="W665" s="230"/>
      <c r="X665" s="231"/>
      <c r="Y665" s="224"/>
      <c r="Z665" s="225"/>
      <c r="AA665" s="226"/>
    </row>
    <row r="666" spans="2:27" ht="12.75" customHeight="1" x14ac:dyDescent="0.15">
      <c r="B666" s="228"/>
      <c r="C666" s="212"/>
      <c r="D666" s="213"/>
      <c r="E666" s="213"/>
      <c r="F666" s="213"/>
      <c r="G666" s="213"/>
      <c r="H666" s="213"/>
      <c r="I666" s="213"/>
      <c r="J666" s="213"/>
      <c r="K666" s="213"/>
      <c r="L666" s="213"/>
      <c r="M666" s="213"/>
      <c r="N666" s="213"/>
      <c r="O666" s="213"/>
      <c r="P666" s="213"/>
      <c r="Q666" s="213"/>
      <c r="R666" s="213"/>
      <c r="S666" s="213"/>
      <c r="T666" s="213"/>
      <c r="U666" s="213"/>
      <c r="V666" s="213"/>
      <c r="W666" s="213"/>
      <c r="X666" s="214"/>
      <c r="Y666" s="218"/>
      <c r="Z666" s="219"/>
      <c r="AA666" s="220"/>
    </row>
    <row r="667" spans="2:27" ht="12.75" customHeight="1" x14ac:dyDescent="0.15">
      <c r="B667" s="228"/>
      <c r="C667" s="212"/>
      <c r="D667" s="213"/>
      <c r="E667" s="213"/>
      <c r="F667" s="213"/>
      <c r="G667" s="213"/>
      <c r="H667" s="213"/>
      <c r="I667" s="213"/>
      <c r="J667" s="213"/>
      <c r="K667" s="213"/>
      <c r="L667" s="213"/>
      <c r="M667" s="213"/>
      <c r="N667" s="213"/>
      <c r="O667" s="213"/>
      <c r="P667" s="213"/>
      <c r="Q667" s="213"/>
      <c r="R667" s="213"/>
      <c r="S667" s="213"/>
      <c r="T667" s="213"/>
      <c r="U667" s="213"/>
      <c r="V667" s="213"/>
      <c r="W667" s="213"/>
      <c r="X667" s="214"/>
      <c r="Y667" s="218"/>
      <c r="Z667" s="219"/>
      <c r="AA667" s="220"/>
    </row>
    <row r="668" spans="2:27" ht="12.75" customHeight="1" x14ac:dyDescent="0.15">
      <c r="B668" s="228"/>
      <c r="C668" s="212"/>
      <c r="D668" s="213"/>
      <c r="E668" s="213"/>
      <c r="F668" s="213"/>
      <c r="G668" s="213"/>
      <c r="H668" s="213"/>
      <c r="I668" s="213"/>
      <c r="J668" s="213"/>
      <c r="K668" s="213"/>
      <c r="L668" s="213"/>
      <c r="M668" s="213"/>
      <c r="N668" s="213"/>
      <c r="O668" s="213"/>
      <c r="P668" s="213"/>
      <c r="Q668" s="213"/>
      <c r="R668" s="213"/>
      <c r="S668" s="213"/>
      <c r="T668" s="213"/>
      <c r="U668" s="213"/>
      <c r="V668" s="213"/>
      <c r="W668" s="213"/>
      <c r="X668" s="214"/>
      <c r="Y668" s="218"/>
      <c r="Z668" s="219"/>
      <c r="AA668" s="220"/>
    </row>
    <row r="669" spans="2:27" ht="12.75" customHeight="1" x14ac:dyDescent="0.15">
      <c r="B669" s="228"/>
      <c r="C669" s="212"/>
      <c r="D669" s="213"/>
      <c r="E669" s="213"/>
      <c r="F669" s="213"/>
      <c r="G669" s="213"/>
      <c r="H669" s="213"/>
      <c r="I669" s="213"/>
      <c r="J669" s="213"/>
      <c r="K669" s="213"/>
      <c r="L669" s="213"/>
      <c r="M669" s="213"/>
      <c r="N669" s="213"/>
      <c r="O669" s="213"/>
      <c r="P669" s="213"/>
      <c r="Q669" s="213"/>
      <c r="R669" s="213"/>
      <c r="S669" s="213"/>
      <c r="T669" s="213"/>
      <c r="U669" s="213"/>
      <c r="V669" s="213"/>
      <c r="W669" s="213"/>
      <c r="X669" s="214"/>
      <c r="Y669" s="218"/>
      <c r="Z669" s="219"/>
      <c r="AA669" s="220"/>
    </row>
    <row r="670" spans="2:27" ht="12.75" customHeight="1" x14ac:dyDescent="0.15">
      <c r="B670" s="228"/>
      <c r="C670" s="212"/>
      <c r="D670" s="213"/>
      <c r="E670" s="213"/>
      <c r="F670" s="213"/>
      <c r="G670" s="213"/>
      <c r="H670" s="213"/>
      <c r="I670" s="213"/>
      <c r="J670" s="213"/>
      <c r="K670" s="213"/>
      <c r="L670" s="213"/>
      <c r="M670" s="213"/>
      <c r="N670" s="213"/>
      <c r="O670" s="213"/>
      <c r="P670" s="213"/>
      <c r="Q670" s="213"/>
      <c r="R670" s="213"/>
      <c r="S670" s="213"/>
      <c r="T670" s="213"/>
      <c r="U670" s="213"/>
      <c r="V670" s="213"/>
      <c r="W670" s="213"/>
      <c r="X670" s="214"/>
      <c r="Y670" s="218"/>
      <c r="Z670" s="219"/>
      <c r="AA670" s="220"/>
    </row>
    <row r="671" spans="2:27" ht="12.75" customHeight="1" x14ac:dyDescent="0.15">
      <c r="B671" s="232"/>
      <c r="C671" s="215"/>
      <c r="D671" s="216"/>
      <c r="E671" s="216"/>
      <c r="F671" s="216"/>
      <c r="G671" s="216"/>
      <c r="H671" s="216"/>
      <c r="I671" s="216"/>
      <c r="J671" s="216"/>
      <c r="K671" s="216"/>
      <c r="L671" s="216"/>
      <c r="M671" s="216"/>
      <c r="N671" s="216"/>
      <c r="O671" s="216"/>
      <c r="P671" s="216"/>
      <c r="Q671" s="216"/>
      <c r="R671" s="216"/>
      <c r="S671" s="216"/>
      <c r="T671" s="216"/>
      <c r="U671" s="216"/>
      <c r="V671" s="216"/>
      <c r="W671" s="216"/>
      <c r="X671" s="217"/>
      <c r="Y671" s="221"/>
      <c r="Z671" s="222"/>
      <c r="AA671" s="223"/>
    </row>
    <row r="673" spans="1:27" ht="14.25" x14ac:dyDescent="0.15">
      <c r="A673" s="4" t="s">
        <v>24</v>
      </c>
    </row>
    <row r="674" spans="1:27" ht="12.75" customHeight="1" x14ac:dyDescent="0.15">
      <c r="B674" s="227" t="s">
        <v>69</v>
      </c>
      <c r="C674" s="229" t="s">
        <v>261</v>
      </c>
      <c r="D674" s="230"/>
      <c r="E674" s="230"/>
      <c r="F674" s="230"/>
      <c r="G674" s="230"/>
      <c r="H674" s="230"/>
      <c r="I674" s="230"/>
      <c r="J674" s="230"/>
      <c r="K674" s="230"/>
      <c r="L674" s="230"/>
      <c r="M674" s="230"/>
      <c r="N674" s="230"/>
      <c r="O674" s="230"/>
      <c r="P674" s="230"/>
      <c r="Q674" s="230"/>
      <c r="R674" s="230"/>
      <c r="S674" s="230"/>
      <c r="T674" s="230"/>
      <c r="U674" s="230"/>
      <c r="V674" s="230"/>
      <c r="W674" s="230"/>
      <c r="X674" s="231"/>
      <c r="Y674" s="224"/>
      <c r="Z674" s="225"/>
      <c r="AA674" s="226"/>
    </row>
    <row r="675" spans="1:27" ht="12.75" customHeight="1" x14ac:dyDescent="0.15">
      <c r="B675" s="228"/>
      <c r="C675" s="212"/>
      <c r="D675" s="213"/>
      <c r="E675" s="213"/>
      <c r="F675" s="213"/>
      <c r="G675" s="213"/>
      <c r="H675" s="213"/>
      <c r="I675" s="213"/>
      <c r="J675" s="213"/>
      <c r="K675" s="213"/>
      <c r="L675" s="213"/>
      <c r="M675" s="213"/>
      <c r="N675" s="213"/>
      <c r="O675" s="213"/>
      <c r="P675" s="213"/>
      <c r="Q675" s="213"/>
      <c r="R675" s="213"/>
      <c r="S675" s="213"/>
      <c r="T675" s="213"/>
      <c r="U675" s="213"/>
      <c r="V675" s="213"/>
      <c r="W675" s="213"/>
      <c r="X675" s="214"/>
      <c r="Y675" s="218"/>
      <c r="Z675" s="219"/>
      <c r="AA675" s="220"/>
    </row>
    <row r="676" spans="1:27" ht="12.75" customHeight="1" x14ac:dyDescent="0.15">
      <c r="B676" s="228"/>
      <c r="C676" s="212"/>
      <c r="D676" s="213"/>
      <c r="E676" s="213"/>
      <c r="F676" s="213"/>
      <c r="G676" s="213"/>
      <c r="H676" s="213"/>
      <c r="I676" s="213"/>
      <c r="J676" s="213"/>
      <c r="K676" s="213"/>
      <c r="L676" s="213"/>
      <c r="M676" s="213"/>
      <c r="N676" s="213"/>
      <c r="O676" s="213"/>
      <c r="P676" s="213"/>
      <c r="Q676" s="213"/>
      <c r="R676" s="213"/>
      <c r="S676" s="213"/>
      <c r="T676" s="213"/>
      <c r="U676" s="213"/>
      <c r="V676" s="213"/>
      <c r="W676" s="213"/>
      <c r="X676" s="214"/>
      <c r="Y676" s="218"/>
      <c r="Z676" s="219"/>
      <c r="AA676" s="220"/>
    </row>
    <row r="677" spans="1:27" ht="12.75" customHeight="1" x14ac:dyDescent="0.15">
      <c r="B677" s="228"/>
      <c r="C677" s="212"/>
      <c r="D677" s="213"/>
      <c r="E677" s="213"/>
      <c r="F677" s="213"/>
      <c r="G677" s="213"/>
      <c r="H677" s="213"/>
      <c r="I677" s="213"/>
      <c r="J677" s="213"/>
      <c r="K677" s="213"/>
      <c r="L677" s="213"/>
      <c r="M677" s="213"/>
      <c r="N677" s="213"/>
      <c r="O677" s="213"/>
      <c r="P677" s="213"/>
      <c r="Q677" s="213"/>
      <c r="R677" s="213"/>
      <c r="S677" s="213"/>
      <c r="T677" s="213"/>
      <c r="U677" s="213"/>
      <c r="V677" s="213"/>
      <c r="W677" s="213"/>
      <c r="X677" s="214"/>
      <c r="Y677" s="218"/>
      <c r="Z677" s="219"/>
      <c r="AA677" s="220"/>
    </row>
    <row r="678" spans="1:27" ht="12.75" customHeight="1" x14ac:dyDescent="0.15">
      <c r="B678" s="228"/>
      <c r="C678" s="212"/>
      <c r="D678" s="213"/>
      <c r="E678" s="213"/>
      <c r="F678" s="213"/>
      <c r="G678" s="213"/>
      <c r="H678" s="213"/>
      <c r="I678" s="213"/>
      <c r="J678" s="213"/>
      <c r="K678" s="213"/>
      <c r="L678" s="213"/>
      <c r="M678" s="213"/>
      <c r="N678" s="213"/>
      <c r="O678" s="213"/>
      <c r="P678" s="213"/>
      <c r="Q678" s="213"/>
      <c r="R678" s="213"/>
      <c r="S678" s="213"/>
      <c r="T678" s="213"/>
      <c r="U678" s="213"/>
      <c r="V678" s="213"/>
      <c r="W678" s="213"/>
      <c r="X678" s="214"/>
      <c r="Y678" s="218"/>
      <c r="Z678" s="219"/>
      <c r="AA678" s="220"/>
    </row>
    <row r="679" spans="1:27" ht="12.75" customHeight="1" x14ac:dyDescent="0.15">
      <c r="B679" s="228"/>
      <c r="C679" s="212"/>
      <c r="D679" s="213"/>
      <c r="E679" s="213"/>
      <c r="F679" s="213"/>
      <c r="G679" s="213"/>
      <c r="H679" s="213"/>
      <c r="I679" s="213"/>
      <c r="J679" s="213"/>
      <c r="K679" s="213"/>
      <c r="L679" s="213"/>
      <c r="M679" s="213"/>
      <c r="N679" s="213"/>
      <c r="O679" s="213"/>
      <c r="P679" s="213"/>
      <c r="Q679" s="213"/>
      <c r="R679" s="213"/>
      <c r="S679" s="213"/>
      <c r="T679" s="213"/>
      <c r="U679" s="213"/>
      <c r="V679" s="213"/>
      <c r="W679" s="213"/>
      <c r="X679" s="214"/>
      <c r="Y679" s="218"/>
      <c r="Z679" s="219"/>
      <c r="AA679" s="220"/>
    </row>
    <row r="680" spans="1:27" ht="12.75" customHeight="1" x14ac:dyDescent="0.15">
      <c r="B680" s="232"/>
      <c r="C680" s="215"/>
      <c r="D680" s="216"/>
      <c r="E680" s="216"/>
      <c r="F680" s="216"/>
      <c r="G680" s="216"/>
      <c r="H680" s="216"/>
      <c r="I680" s="216"/>
      <c r="J680" s="216"/>
      <c r="K680" s="216"/>
      <c r="L680" s="216"/>
      <c r="M680" s="216"/>
      <c r="N680" s="216"/>
      <c r="O680" s="216"/>
      <c r="P680" s="216"/>
      <c r="Q680" s="216"/>
      <c r="R680" s="216"/>
      <c r="S680" s="216"/>
      <c r="T680" s="216"/>
      <c r="U680" s="216"/>
      <c r="V680" s="216"/>
      <c r="W680" s="216"/>
      <c r="X680" s="217"/>
      <c r="Y680" s="221"/>
      <c r="Z680" s="222"/>
      <c r="AA680" s="223"/>
    </row>
    <row r="682" spans="1:27" ht="14.25" x14ac:dyDescent="0.15">
      <c r="A682" s="4" t="s">
        <v>25</v>
      </c>
    </row>
    <row r="683" spans="1:27" ht="12.75" customHeight="1" x14ac:dyDescent="0.15">
      <c r="B683" s="227" t="s">
        <v>66</v>
      </c>
      <c r="C683" s="229" t="s">
        <v>356</v>
      </c>
      <c r="D683" s="230"/>
      <c r="E683" s="230"/>
      <c r="F683" s="230"/>
      <c r="G683" s="230"/>
      <c r="H683" s="230"/>
      <c r="I683" s="230"/>
      <c r="J683" s="230"/>
      <c r="K683" s="230"/>
      <c r="L683" s="230"/>
      <c r="M683" s="230"/>
      <c r="N683" s="230"/>
      <c r="O683" s="230"/>
      <c r="P683" s="230"/>
      <c r="Q683" s="230"/>
      <c r="R683" s="230"/>
      <c r="S683" s="230"/>
      <c r="T683" s="230"/>
      <c r="U683" s="230"/>
      <c r="V683" s="230"/>
      <c r="W683" s="230"/>
      <c r="X683" s="231"/>
      <c r="Y683" s="224"/>
      <c r="Z683" s="225"/>
      <c r="AA683" s="226"/>
    </row>
    <row r="684" spans="1:27" ht="12.75" customHeight="1" x14ac:dyDescent="0.15">
      <c r="B684" s="228"/>
      <c r="C684" s="212"/>
      <c r="D684" s="213"/>
      <c r="E684" s="213"/>
      <c r="F684" s="213"/>
      <c r="G684" s="213"/>
      <c r="H684" s="213"/>
      <c r="I684" s="213"/>
      <c r="J684" s="213"/>
      <c r="K684" s="213"/>
      <c r="L684" s="213"/>
      <c r="M684" s="213"/>
      <c r="N684" s="213"/>
      <c r="O684" s="213"/>
      <c r="P684" s="213"/>
      <c r="Q684" s="213"/>
      <c r="R684" s="213"/>
      <c r="S684" s="213"/>
      <c r="T684" s="213"/>
      <c r="U684" s="213"/>
      <c r="V684" s="213"/>
      <c r="W684" s="213"/>
      <c r="X684" s="214"/>
      <c r="Y684" s="218"/>
      <c r="Z684" s="219"/>
      <c r="AA684" s="220"/>
    </row>
    <row r="685" spans="1:27" ht="12.75" customHeight="1" x14ac:dyDescent="0.15">
      <c r="B685" s="228"/>
      <c r="C685" s="212"/>
      <c r="D685" s="213"/>
      <c r="E685" s="213"/>
      <c r="F685" s="213"/>
      <c r="G685" s="213"/>
      <c r="H685" s="213"/>
      <c r="I685" s="213"/>
      <c r="J685" s="213"/>
      <c r="K685" s="213"/>
      <c r="L685" s="213"/>
      <c r="M685" s="213"/>
      <c r="N685" s="213"/>
      <c r="O685" s="213"/>
      <c r="P685" s="213"/>
      <c r="Q685" s="213"/>
      <c r="R685" s="213"/>
      <c r="S685" s="213"/>
      <c r="T685" s="213"/>
      <c r="U685" s="213"/>
      <c r="V685" s="213"/>
      <c r="W685" s="213"/>
      <c r="X685" s="214"/>
      <c r="Y685" s="218"/>
      <c r="Z685" s="219"/>
      <c r="AA685" s="220"/>
    </row>
    <row r="686" spans="1:27" ht="12.75" customHeight="1" x14ac:dyDescent="0.15">
      <c r="B686" s="228"/>
      <c r="C686" s="212"/>
      <c r="D686" s="213"/>
      <c r="E686" s="213"/>
      <c r="F686" s="213"/>
      <c r="G686" s="213"/>
      <c r="H686" s="213"/>
      <c r="I686" s="213"/>
      <c r="J686" s="213"/>
      <c r="K686" s="213"/>
      <c r="L686" s="213"/>
      <c r="M686" s="213"/>
      <c r="N686" s="213"/>
      <c r="O686" s="213"/>
      <c r="P686" s="213"/>
      <c r="Q686" s="213"/>
      <c r="R686" s="213"/>
      <c r="S686" s="213"/>
      <c r="T686" s="213"/>
      <c r="U686" s="213"/>
      <c r="V686" s="213"/>
      <c r="W686" s="213"/>
      <c r="X686" s="214"/>
      <c r="Y686" s="218"/>
      <c r="Z686" s="219"/>
      <c r="AA686" s="220"/>
    </row>
    <row r="687" spans="1:27" ht="12.75" customHeight="1" x14ac:dyDescent="0.15">
      <c r="B687" s="232"/>
      <c r="C687" s="215"/>
      <c r="D687" s="216"/>
      <c r="E687" s="216"/>
      <c r="F687" s="216"/>
      <c r="G687" s="216"/>
      <c r="H687" s="216"/>
      <c r="I687" s="216"/>
      <c r="J687" s="216"/>
      <c r="K687" s="216"/>
      <c r="L687" s="216"/>
      <c r="M687" s="216"/>
      <c r="N687" s="216"/>
      <c r="O687" s="216"/>
      <c r="P687" s="216"/>
      <c r="Q687" s="216"/>
      <c r="R687" s="216"/>
      <c r="S687" s="216"/>
      <c r="T687" s="216"/>
      <c r="U687" s="216"/>
      <c r="V687" s="216"/>
      <c r="W687" s="216"/>
      <c r="X687" s="217"/>
      <c r="Y687" s="221"/>
      <c r="Z687" s="222"/>
      <c r="AA687" s="223"/>
    </row>
    <row r="688" spans="1:27" ht="12.75" customHeight="1" x14ac:dyDescent="0.15">
      <c r="B688" s="227" t="s">
        <v>67</v>
      </c>
      <c r="C688" s="229" t="s">
        <v>357</v>
      </c>
      <c r="D688" s="230"/>
      <c r="E688" s="230"/>
      <c r="F688" s="230"/>
      <c r="G688" s="230"/>
      <c r="H688" s="230"/>
      <c r="I688" s="230"/>
      <c r="J688" s="230"/>
      <c r="K688" s="230"/>
      <c r="L688" s="230"/>
      <c r="M688" s="230"/>
      <c r="N688" s="230"/>
      <c r="O688" s="230"/>
      <c r="P688" s="230"/>
      <c r="Q688" s="230"/>
      <c r="R688" s="230"/>
      <c r="S688" s="230"/>
      <c r="T688" s="230"/>
      <c r="U688" s="230"/>
      <c r="V688" s="230"/>
      <c r="W688" s="230"/>
      <c r="X688" s="231"/>
      <c r="Y688" s="224"/>
      <c r="Z688" s="225"/>
      <c r="AA688" s="226"/>
    </row>
    <row r="689" spans="1:27" ht="12.75" customHeight="1" x14ac:dyDescent="0.15">
      <c r="B689" s="228"/>
      <c r="C689" s="212"/>
      <c r="D689" s="213"/>
      <c r="E689" s="213"/>
      <c r="F689" s="213"/>
      <c r="G689" s="213"/>
      <c r="H689" s="213"/>
      <c r="I689" s="213"/>
      <c r="J689" s="213"/>
      <c r="K689" s="213"/>
      <c r="L689" s="213"/>
      <c r="M689" s="213"/>
      <c r="N689" s="213"/>
      <c r="O689" s="213"/>
      <c r="P689" s="213"/>
      <c r="Q689" s="213"/>
      <c r="R689" s="213"/>
      <c r="S689" s="213"/>
      <c r="T689" s="213"/>
      <c r="U689" s="213"/>
      <c r="V689" s="213"/>
      <c r="W689" s="213"/>
      <c r="X689" s="214"/>
      <c r="Y689" s="218"/>
      <c r="Z689" s="219"/>
      <c r="AA689" s="220"/>
    </row>
    <row r="690" spans="1:27" ht="12.75" customHeight="1" x14ac:dyDescent="0.15">
      <c r="B690" s="228"/>
      <c r="C690" s="212"/>
      <c r="D690" s="213"/>
      <c r="E690" s="213"/>
      <c r="F690" s="213"/>
      <c r="G690" s="213"/>
      <c r="H690" s="213"/>
      <c r="I690" s="213"/>
      <c r="J690" s="213"/>
      <c r="K690" s="213"/>
      <c r="L690" s="213"/>
      <c r="M690" s="213"/>
      <c r="N690" s="213"/>
      <c r="O690" s="213"/>
      <c r="P690" s="213"/>
      <c r="Q690" s="213"/>
      <c r="R690" s="213"/>
      <c r="S690" s="213"/>
      <c r="T690" s="213"/>
      <c r="U690" s="213"/>
      <c r="V690" s="213"/>
      <c r="W690" s="213"/>
      <c r="X690" s="214"/>
      <c r="Y690" s="218"/>
      <c r="Z690" s="219"/>
      <c r="AA690" s="220"/>
    </row>
    <row r="691" spans="1:27" ht="12.75" customHeight="1" x14ac:dyDescent="0.15">
      <c r="B691" s="232"/>
      <c r="C691" s="215"/>
      <c r="D691" s="216"/>
      <c r="E691" s="216"/>
      <c r="F691" s="216"/>
      <c r="G691" s="216"/>
      <c r="H691" s="216"/>
      <c r="I691" s="216"/>
      <c r="J691" s="216"/>
      <c r="K691" s="216"/>
      <c r="L691" s="216"/>
      <c r="M691" s="216"/>
      <c r="N691" s="216"/>
      <c r="O691" s="216"/>
      <c r="P691" s="216"/>
      <c r="Q691" s="216"/>
      <c r="R691" s="216"/>
      <c r="S691" s="216"/>
      <c r="T691" s="216"/>
      <c r="U691" s="216"/>
      <c r="V691" s="216"/>
      <c r="W691" s="216"/>
      <c r="X691" s="217"/>
      <c r="Y691" s="221"/>
      <c r="Z691" s="222"/>
      <c r="AA691" s="223"/>
    </row>
    <row r="692" spans="1:27" ht="12.75" customHeight="1" x14ac:dyDescent="0.15">
      <c r="B692" s="227" t="s">
        <v>68</v>
      </c>
      <c r="C692" s="229" t="s">
        <v>358</v>
      </c>
      <c r="D692" s="230"/>
      <c r="E692" s="230"/>
      <c r="F692" s="230"/>
      <c r="G692" s="230"/>
      <c r="H692" s="230"/>
      <c r="I692" s="230"/>
      <c r="J692" s="230"/>
      <c r="K692" s="230"/>
      <c r="L692" s="230"/>
      <c r="M692" s="230"/>
      <c r="N692" s="230"/>
      <c r="O692" s="230"/>
      <c r="P692" s="230"/>
      <c r="Q692" s="230"/>
      <c r="R692" s="230"/>
      <c r="S692" s="230"/>
      <c r="T692" s="230"/>
      <c r="U692" s="230"/>
      <c r="V692" s="230"/>
      <c r="W692" s="230"/>
      <c r="X692" s="231"/>
      <c r="Y692" s="224"/>
      <c r="Z692" s="225"/>
      <c r="AA692" s="226"/>
    </row>
    <row r="693" spans="1:27" ht="12.75" customHeight="1" x14ac:dyDescent="0.15">
      <c r="B693" s="228"/>
      <c r="C693" s="212"/>
      <c r="D693" s="213"/>
      <c r="E693" s="213"/>
      <c r="F693" s="213"/>
      <c r="G693" s="213"/>
      <c r="H693" s="213"/>
      <c r="I693" s="213"/>
      <c r="J693" s="213"/>
      <c r="K693" s="213"/>
      <c r="L693" s="213"/>
      <c r="M693" s="213"/>
      <c r="N693" s="213"/>
      <c r="O693" s="213"/>
      <c r="P693" s="213"/>
      <c r="Q693" s="213"/>
      <c r="R693" s="213"/>
      <c r="S693" s="213"/>
      <c r="T693" s="213"/>
      <c r="U693" s="213"/>
      <c r="V693" s="213"/>
      <c r="W693" s="213"/>
      <c r="X693" s="214"/>
      <c r="Y693" s="218"/>
      <c r="Z693" s="219"/>
      <c r="AA693" s="220"/>
    </row>
    <row r="694" spans="1:27" ht="12.75" customHeight="1" x14ac:dyDescent="0.15">
      <c r="B694" s="228"/>
      <c r="C694" s="212"/>
      <c r="D694" s="213"/>
      <c r="E694" s="213"/>
      <c r="F694" s="213"/>
      <c r="G694" s="213"/>
      <c r="H694" s="213"/>
      <c r="I694" s="213"/>
      <c r="J694" s="213"/>
      <c r="K694" s="213"/>
      <c r="L694" s="213"/>
      <c r="M694" s="213"/>
      <c r="N694" s="213"/>
      <c r="O694" s="213"/>
      <c r="P694" s="213"/>
      <c r="Q694" s="213"/>
      <c r="R694" s="213"/>
      <c r="S694" s="213"/>
      <c r="T694" s="213"/>
      <c r="U694" s="213"/>
      <c r="V694" s="213"/>
      <c r="W694" s="213"/>
      <c r="X694" s="214"/>
      <c r="Y694" s="218"/>
      <c r="Z694" s="219"/>
      <c r="AA694" s="220"/>
    </row>
    <row r="695" spans="1:27" ht="12.75" customHeight="1" x14ac:dyDescent="0.15">
      <c r="B695" s="228"/>
      <c r="C695" s="212"/>
      <c r="D695" s="213"/>
      <c r="E695" s="213"/>
      <c r="F695" s="213"/>
      <c r="G695" s="213"/>
      <c r="H695" s="213"/>
      <c r="I695" s="213"/>
      <c r="J695" s="213"/>
      <c r="K695" s="213"/>
      <c r="L695" s="213"/>
      <c r="M695" s="213"/>
      <c r="N695" s="213"/>
      <c r="O695" s="213"/>
      <c r="P695" s="213"/>
      <c r="Q695" s="213"/>
      <c r="R695" s="213"/>
      <c r="S695" s="213"/>
      <c r="T695" s="213"/>
      <c r="U695" s="213"/>
      <c r="V695" s="213"/>
      <c r="W695" s="213"/>
      <c r="X695" s="214"/>
      <c r="Y695" s="218"/>
      <c r="Z695" s="219"/>
      <c r="AA695" s="220"/>
    </row>
    <row r="696" spans="1:27" ht="12.75" customHeight="1" x14ac:dyDescent="0.15">
      <c r="B696" s="232"/>
      <c r="C696" s="215"/>
      <c r="D696" s="216"/>
      <c r="E696" s="216"/>
      <c r="F696" s="216"/>
      <c r="G696" s="216"/>
      <c r="H696" s="216"/>
      <c r="I696" s="216"/>
      <c r="J696" s="216"/>
      <c r="K696" s="216"/>
      <c r="L696" s="216"/>
      <c r="M696" s="216"/>
      <c r="N696" s="216"/>
      <c r="O696" s="216"/>
      <c r="P696" s="216"/>
      <c r="Q696" s="216"/>
      <c r="R696" s="216"/>
      <c r="S696" s="216"/>
      <c r="T696" s="216"/>
      <c r="U696" s="216"/>
      <c r="V696" s="216"/>
      <c r="W696" s="216"/>
      <c r="X696" s="217"/>
      <c r="Y696" s="221"/>
      <c r="Z696" s="222"/>
      <c r="AA696" s="223"/>
    </row>
    <row r="698" spans="1:27" ht="14.25" x14ac:dyDescent="0.15">
      <c r="A698" s="4" t="s">
        <v>26</v>
      </c>
    </row>
    <row r="699" spans="1:27" ht="12.75" customHeight="1" x14ac:dyDescent="0.15">
      <c r="B699" s="227" t="s">
        <v>69</v>
      </c>
      <c r="C699" s="229" t="s">
        <v>27</v>
      </c>
      <c r="D699" s="230"/>
      <c r="E699" s="230"/>
      <c r="F699" s="230"/>
      <c r="G699" s="230"/>
      <c r="H699" s="230"/>
      <c r="I699" s="230"/>
      <c r="J699" s="230"/>
      <c r="K699" s="230"/>
      <c r="L699" s="230"/>
      <c r="M699" s="230"/>
      <c r="N699" s="230"/>
      <c r="O699" s="230"/>
      <c r="P699" s="230"/>
      <c r="Q699" s="230"/>
      <c r="R699" s="230"/>
      <c r="S699" s="230"/>
      <c r="T699" s="230"/>
      <c r="U699" s="230"/>
      <c r="V699" s="230"/>
      <c r="W699" s="230"/>
      <c r="X699" s="231"/>
      <c r="Y699" s="224"/>
      <c r="Z699" s="225"/>
      <c r="AA699" s="226"/>
    </row>
    <row r="700" spans="1:27" ht="12.75" customHeight="1" x14ac:dyDescent="0.15">
      <c r="B700" s="228"/>
      <c r="C700" s="212"/>
      <c r="D700" s="213"/>
      <c r="E700" s="213"/>
      <c r="F700" s="213"/>
      <c r="G700" s="213"/>
      <c r="H700" s="213"/>
      <c r="I700" s="213"/>
      <c r="J700" s="213"/>
      <c r="K700" s="213"/>
      <c r="L700" s="213"/>
      <c r="M700" s="213"/>
      <c r="N700" s="213"/>
      <c r="O700" s="213"/>
      <c r="P700" s="213"/>
      <c r="Q700" s="213"/>
      <c r="R700" s="213"/>
      <c r="S700" s="213"/>
      <c r="T700" s="213"/>
      <c r="U700" s="213"/>
      <c r="V700" s="213"/>
      <c r="W700" s="213"/>
      <c r="X700" s="214"/>
      <c r="Y700" s="218"/>
      <c r="Z700" s="219"/>
      <c r="AA700" s="220"/>
    </row>
    <row r="701" spans="1:27" ht="12.75" customHeight="1" x14ac:dyDescent="0.15">
      <c r="B701" s="232"/>
      <c r="C701" s="215"/>
      <c r="D701" s="216"/>
      <c r="E701" s="216"/>
      <c r="F701" s="216"/>
      <c r="G701" s="216"/>
      <c r="H701" s="216"/>
      <c r="I701" s="216"/>
      <c r="J701" s="216"/>
      <c r="K701" s="216"/>
      <c r="L701" s="216"/>
      <c r="M701" s="216"/>
      <c r="N701" s="216"/>
      <c r="O701" s="216"/>
      <c r="P701" s="216"/>
      <c r="Q701" s="216"/>
      <c r="R701" s="216"/>
      <c r="S701" s="216"/>
      <c r="T701" s="216"/>
      <c r="U701" s="216"/>
      <c r="V701" s="216"/>
      <c r="W701" s="216"/>
      <c r="X701" s="217"/>
      <c r="Y701" s="221"/>
      <c r="Z701" s="222"/>
      <c r="AA701" s="223"/>
    </row>
    <row r="702" spans="1:27" ht="12.75" customHeight="1" x14ac:dyDescent="0.15">
      <c r="B702" s="162"/>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7.25" x14ac:dyDescent="0.15">
      <c r="A703" s="3" t="s">
        <v>359</v>
      </c>
    </row>
    <row r="705" spans="1:27" ht="14.25" x14ac:dyDescent="0.15">
      <c r="A705" s="4" t="s">
        <v>28</v>
      </c>
    </row>
    <row r="706" spans="1:27" ht="12.75" customHeight="1" x14ac:dyDescent="0.15">
      <c r="B706" s="227" t="s">
        <v>66</v>
      </c>
      <c r="C706" s="229" t="s">
        <v>262</v>
      </c>
      <c r="D706" s="230"/>
      <c r="E706" s="230"/>
      <c r="F706" s="230"/>
      <c r="G706" s="230"/>
      <c r="H706" s="230"/>
      <c r="I706" s="230"/>
      <c r="J706" s="230"/>
      <c r="K706" s="230"/>
      <c r="L706" s="230"/>
      <c r="M706" s="230"/>
      <c r="N706" s="230"/>
      <c r="O706" s="230"/>
      <c r="P706" s="230"/>
      <c r="Q706" s="230"/>
      <c r="R706" s="230"/>
      <c r="S706" s="230"/>
      <c r="T706" s="230"/>
      <c r="U706" s="230"/>
      <c r="V706" s="230"/>
      <c r="W706" s="230"/>
      <c r="X706" s="231"/>
      <c r="Y706" s="224"/>
      <c r="Z706" s="225"/>
      <c r="AA706" s="226"/>
    </row>
    <row r="707" spans="1:27" ht="12.75" customHeight="1" x14ac:dyDescent="0.15">
      <c r="B707" s="228"/>
      <c r="C707" s="212"/>
      <c r="D707" s="213"/>
      <c r="E707" s="213"/>
      <c r="F707" s="213"/>
      <c r="G707" s="213"/>
      <c r="H707" s="213"/>
      <c r="I707" s="213"/>
      <c r="J707" s="213"/>
      <c r="K707" s="213"/>
      <c r="L707" s="213"/>
      <c r="M707" s="213"/>
      <c r="N707" s="213"/>
      <c r="O707" s="213"/>
      <c r="P707" s="213"/>
      <c r="Q707" s="213"/>
      <c r="R707" s="213"/>
      <c r="S707" s="213"/>
      <c r="T707" s="213"/>
      <c r="U707" s="213"/>
      <c r="V707" s="213"/>
      <c r="W707" s="213"/>
      <c r="X707" s="214"/>
      <c r="Y707" s="218"/>
      <c r="Z707" s="219"/>
      <c r="AA707" s="220"/>
    </row>
    <row r="708" spans="1:27" ht="12.75" customHeight="1" x14ac:dyDescent="0.15">
      <c r="B708" s="232"/>
      <c r="C708" s="215"/>
      <c r="D708" s="216"/>
      <c r="E708" s="216"/>
      <c r="F708" s="216"/>
      <c r="G708" s="216"/>
      <c r="H708" s="216"/>
      <c r="I708" s="216"/>
      <c r="J708" s="216"/>
      <c r="K708" s="216"/>
      <c r="L708" s="216"/>
      <c r="M708" s="216"/>
      <c r="N708" s="216"/>
      <c r="O708" s="216"/>
      <c r="P708" s="216"/>
      <c r="Q708" s="216"/>
      <c r="R708" s="216"/>
      <c r="S708" s="216"/>
      <c r="T708" s="216"/>
      <c r="U708" s="216"/>
      <c r="V708" s="216"/>
      <c r="W708" s="216"/>
      <c r="X708" s="217"/>
      <c r="Y708" s="221"/>
      <c r="Z708" s="222"/>
      <c r="AA708" s="223"/>
    </row>
    <row r="709" spans="1:27" ht="12.75" customHeight="1" x14ac:dyDescent="0.15">
      <c r="B709" s="227" t="s">
        <v>67</v>
      </c>
      <c r="C709" s="229" t="s">
        <v>29</v>
      </c>
      <c r="D709" s="230"/>
      <c r="E709" s="230"/>
      <c r="F709" s="230"/>
      <c r="G709" s="230"/>
      <c r="H709" s="230"/>
      <c r="I709" s="230"/>
      <c r="J709" s="230"/>
      <c r="K709" s="230"/>
      <c r="L709" s="230"/>
      <c r="M709" s="230"/>
      <c r="N709" s="230"/>
      <c r="O709" s="230"/>
      <c r="P709" s="230"/>
      <c r="Q709" s="230"/>
      <c r="R709" s="230"/>
      <c r="S709" s="230"/>
      <c r="T709" s="230"/>
      <c r="U709" s="230"/>
      <c r="V709" s="230"/>
      <c r="W709" s="230"/>
      <c r="X709" s="231"/>
      <c r="Y709" s="224"/>
      <c r="Z709" s="225"/>
      <c r="AA709" s="226"/>
    </row>
    <row r="710" spans="1:27" ht="12.75" customHeight="1" x14ac:dyDescent="0.15">
      <c r="B710" s="228"/>
      <c r="C710" s="212"/>
      <c r="D710" s="213"/>
      <c r="E710" s="213"/>
      <c r="F710" s="213"/>
      <c r="G710" s="213"/>
      <c r="H710" s="213"/>
      <c r="I710" s="213"/>
      <c r="J710" s="213"/>
      <c r="K710" s="213"/>
      <c r="L710" s="213"/>
      <c r="M710" s="213"/>
      <c r="N710" s="213"/>
      <c r="O710" s="213"/>
      <c r="P710" s="213"/>
      <c r="Q710" s="213"/>
      <c r="R710" s="213"/>
      <c r="S710" s="213"/>
      <c r="T710" s="213"/>
      <c r="U710" s="213"/>
      <c r="V710" s="213"/>
      <c r="W710" s="213"/>
      <c r="X710" s="214"/>
      <c r="Y710" s="218"/>
      <c r="Z710" s="219"/>
      <c r="AA710" s="220"/>
    </row>
    <row r="711" spans="1:27" ht="12.75" customHeight="1" x14ac:dyDescent="0.15">
      <c r="B711" s="232"/>
      <c r="C711" s="215"/>
      <c r="D711" s="216"/>
      <c r="E711" s="216"/>
      <c r="F711" s="216"/>
      <c r="G711" s="216"/>
      <c r="H711" s="216"/>
      <c r="I711" s="216"/>
      <c r="J711" s="216"/>
      <c r="K711" s="216"/>
      <c r="L711" s="216"/>
      <c r="M711" s="216"/>
      <c r="N711" s="216"/>
      <c r="O711" s="216"/>
      <c r="P711" s="216"/>
      <c r="Q711" s="216"/>
      <c r="R711" s="216"/>
      <c r="S711" s="216"/>
      <c r="T711" s="216"/>
      <c r="U711" s="216"/>
      <c r="V711" s="216"/>
      <c r="W711" s="216"/>
      <c r="X711" s="217"/>
      <c r="Y711" s="221"/>
      <c r="Z711" s="222"/>
      <c r="AA711" s="223"/>
    </row>
    <row r="712" spans="1:27" ht="12.75" customHeight="1" x14ac:dyDescent="0.15">
      <c r="B712" s="227" t="s">
        <v>68</v>
      </c>
      <c r="C712" s="229" t="s">
        <v>30</v>
      </c>
      <c r="D712" s="230"/>
      <c r="E712" s="230"/>
      <c r="F712" s="230"/>
      <c r="G712" s="230"/>
      <c r="H712" s="230"/>
      <c r="I712" s="230"/>
      <c r="J712" s="230"/>
      <c r="K712" s="230"/>
      <c r="L712" s="230"/>
      <c r="M712" s="230"/>
      <c r="N712" s="230"/>
      <c r="O712" s="230"/>
      <c r="P712" s="230"/>
      <c r="Q712" s="230"/>
      <c r="R712" s="230"/>
      <c r="S712" s="230"/>
      <c r="T712" s="230"/>
      <c r="U712" s="230"/>
      <c r="V712" s="230"/>
      <c r="W712" s="230"/>
      <c r="X712" s="231"/>
      <c r="Y712" s="224"/>
      <c r="Z712" s="225"/>
      <c r="AA712" s="226"/>
    </row>
    <row r="713" spans="1:27" ht="12.75" customHeight="1" x14ac:dyDescent="0.15">
      <c r="B713" s="228"/>
      <c r="C713" s="212"/>
      <c r="D713" s="213"/>
      <c r="E713" s="213"/>
      <c r="F713" s="213"/>
      <c r="G713" s="213"/>
      <c r="H713" s="213"/>
      <c r="I713" s="213"/>
      <c r="J713" s="213"/>
      <c r="K713" s="213"/>
      <c r="L713" s="213"/>
      <c r="M713" s="213"/>
      <c r="N713" s="213"/>
      <c r="O713" s="213"/>
      <c r="P713" s="213"/>
      <c r="Q713" s="213"/>
      <c r="R713" s="213"/>
      <c r="S713" s="213"/>
      <c r="T713" s="213"/>
      <c r="U713" s="213"/>
      <c r="V713" s="213"/>
      <c r="W713" s="213"/>
      <c r="X713" s="214"/>
      <c r="Y713" s="218"/>
      <c r="Z713" s="219"/>
      <c r="AA713" s="220"/>
    </row>
    <row r="714" spans="1:27" ht="12.75" customHeight="1" x14ac:dyDescent="0.15">
      <c r="B714" s="228"/>
      <c r="C714" s="212"/>
      <c r="D714" s="213"/>
      <c r="E714" s="213"/>
      <c r="F714" s="213"/>
      <c r="G714" s="213"/>
      <c r="H714" s="213"/>
      <c r="I714" s="213"/>
      <c r="J714" s="213"/>
      <c r="K714" s="213"/>
      <c r="L714" s="213"/>
      <c r="M714" s="213"/>
      <c r="N714" s="213"/>
      <c r="O714" s="213"/>
      <c r="P714" s="213"/>
      <c r="Q714" s="213"/>
      <c r="R714" s="213"/>
      <c r="S714" s="213"/>
      <c r="T714" s="213"/>
      <c r="U714" s="213"/>
      <c r="V714" s="213"/>
      <c r="W714" s="213"/>
      <c r="X714" s="214"/>
      <c r="Y714" s="218"/>
      <c r="Z714" s="219"/>
      <c r="AA714" s="220"/>
    </row>
    <row r="715" spans="1:27" ht="12.75" customHeight="1" x14ac:dyDescent="0.15">
      <c r="B715" s="232"/>
      <c r="C715" s="215"/>
      <c r="D715" s="216"/>
      <c r="E715" s="216"/>
      <c r="F715" s="216"/>
      <c r="G715" s="216"/>
      <c r="H715" s="216"/>
      <c r="I715" s="216"/>
      <c r="J715" s="216"/>
      <c r="K715" s="216"/>
      <c r="L715" s="216"/>
      <c r="M715" s="216"/>
      <c r="N715" s="216"/>
      <c r="O715" s="216"/>
      <c r="P715" s="216"/>
      <c r="Q715" s="216"/>
      <c r="R715" s="216"/>
      <c r="S715" s="216"/>
      <c r="T715" s="216"/>
      <c r="U715" s="216"/>
      <c r="V715" s="216"/>
      <c r="W715" s="216"/>
      <c r="X715" s="217"/>
      <c r="Y715" s="221"/>
      <c r="Z715" s="222"/>
      <c r="AA715" s="223"/>
    </row>
    <row r="717" spans="1:27" ht="14.25" x14ac:dyDescent="0.15">
      <c r="A717" s="4" t="s">
        <v>190</v>
      </c>
    </row>
    <row r="718" spans="1:27" ht="12.75" customHeight="1" x14ac:dyDescent="0.15">
      <c r="B718" s="227" t="s">
        <v>66</v>
      </c>
      <c r="C718" s="229" t="s">
        <v>191</v>
      </c>
      <c r="D718" s="230"/>
      <c r="E718" s="230"/>
      <c r="F718" s="230"/>
      <c r="G718" s="230"/>
      <c r="H718" s="230"/>
      <c r="I718" s="230"/>
      <c r="J718" s="230"/>
      <c r="K718" s="230"/>
      <c r="L718" s="230"/>
      <c r="M718" s="230"/>
      <c r="N718" s="230"/>
      <c r="O718" s="230"/>
      <c r="P718" s="230"/>
      <c r="Q718" s="230"/>
      <c r="R718" s="230"/>
      <c r="S718" s="230"/>
      <c r="T718" s="230"/>
      <c r="U718" s="230"/>
      <c r="V718" s="230"/>
      <c r="W718" s="230"/>
      <c r="X718" s="231"/>
      <c r="Y718" s="224"/>
      <c r="Z718" s="225"/>
      <c r="AA718" s="226"/>
    </row>
    <row r="719" spans="1:27" ht="12.75" customHeight="1" x14ac:dyDescent="0.15">
      <c r="B719" s="228"/>
      <c r="C719" s="212"/>
      <c r="D719" s="213"/>
      <c r="E719" s="213"/>
      <c r="F719" s="213"/>
      <c r="G719" s="213"/>
      <c r="H719" s="213"/>
      <c r="I719" s="213"/>
      <c r="J719" s="213"/>
      <c r="K719" s="213"/>
      <c r="L719" s="213"/>
      <c r="M719" s="213"/>
      <c r="N719" s="213"/>
      <c r="O719" s="213"/>
      <c r="P719" s="213"/>
      <c r="Q719" s="213"/>
      <c r="R719" s="213"/>
      <c r="S719" s="213"/>
      <c r="T719" s="213"/>
      <c r="U719" s="213"/>
      <c r="V719" s="213"/>
      <c r="W719" s="213"/>
      <c r="X719" s="214"/>
      <c r="Y719" s="218"/>
      <c r="Z719" s="219"/>
      <c r="AA719" s="220"/>
    </row>
    <row r="720" spans="1:27" ht="12.75" customHeight="1" x14ac:dyDescent="0.15">
      <c r="B720" s="232"/>
      <c r="C720" s="215"/>
      <c r="D720" s="216"/>
      <c r="E720" s="216"/>
      <c r="F720" s="216"/>
      <c r="G720" s="216"/>
      <c r="H720" s="216"/>
      <c r="I720" s="216"/>
      <c r="J720" s="216"/>
      <c r="K720" s="216"/>
      <c r="L720" s="216"/>
      <c r="M720" s="216"/>
      <c r="N720" s="216"/>
      <c r="O720" s="216"/>
      <c r="P720" s="216"/>
      <c r="Q720" s="216"/>
      <c r="R720" s="216"/>
      <c r="S720" s="216"/>
      <c r="T720" s="216"/>
      <c r="U720" s="216"/>
      <c r="V720" s="216"/>
      <c r="W720" s="216"/>
      <c r="X720" s="217"/>
      <c r="Y720" s="221"/>
      <c r="Z720" s="222"/>
      <c r="AA720" s="223"/>
    </row>
    <row r="721" spans="2:27" ht="12.75" customHeight="1" x14ac:dyDescent="0.15">
      <c r="B721" s="227" t="s">
        <v>67</v>
      </c>
      <c r="C721" s="229" t="s">
        <v>158</v>
      </c>
      <c r="D721" s="230"/>
      <c r="E721" s="230"/>
      <c r="F721" s="230"/>
      <c r="G721" s="230"/>
      <c r="H721" s="230"/>
      <c r="I721" s="230"/>
      <c r="J721" s="230"/>
      <c r="K721" s="230"/>
      <c r="L721" s="230"/>
      <c r="M721" s="230"/>
      <c r="N721" s="230"/>
      <c r="O721" s="230"/>
      <c r="P721" s="230"/>
      <c r="Q721" s="230"/>
      <c r="R721" s="230"/>
      <c r="S721" s="230"/>
      <c r="T721" s="230"/>
      <c r="U721" s="230"/>
      <c r="V721" s="230"/>
      <c r="W721" s="230"/>
      <c r="X721" s="231"/>
      <c r="Y721" s="224"/>
      <c r="Z721" s="225"/>
      <c r="AA721" s="226"/>
    </row>
    <row r="722" spans="2:27" ht="12.75" customHeight="1" x14ac:dyDescent="0.15">
      <c r="B722" s="228"/>
      <c r="C722" s="212"/>
      <c r="D722" s="213"/>
      <c r="E722" s="213"/>
      <c r="F722" s="213"/>
      <c r="G722" s="213"/>
      <c r="H722" s="213"/>
      <c r="I722" s="213"/>
      <c r="J722" s="213"/>
      <c r="K722" s="213"/>
      <c r="L722" s="213"/>
      <c r="M722" s="213"/>
      <c r="N722" s="213"/>
      <c r="O722" s="213"/>
      <c r="P722" s="213"/>
      <c r="Q722" s="213"/>
      <c r="R722" s="213"/>
      <c r="S722" s="213"/>
      <c r="T722" s="213"/>
      <c r="U722" s="213"/>
      <c r="V722" s="213"/>
      <c r="W722" s="213"/>
      <c r="X722" s="214"/>
      <c r="Y722" s="218"/>
      <c r="Z722" s="219"/>
      <c r="AA722" s="220"/>
    </row>
    <row r="723" spans="2:27" ht="12.75" customHeight="1" x14ac:dyDescent="0.15">
      <c r="B723" s="228"/>
      <c r="C723" s="212"/>
      <c r="D723" s="213"/>
      <c r="E723" s="213"/>
      <c r="F723" s="213"/>
      <c r="G723" s="213"/>
      <c r="H723" s="213"/>
      <c r="I723" s="213"/>
      <c r="J723" s="213"/>
      <c r="K723" s="213"/>
      <c r="L723" s="213"/>
      <c r="M723" s="213"/>
      <c r="N723" s="213"/>
      <c r="O723" s="213"/>
      <c r="P723" s="213"/>
      <c r="Q723" s="213"/>
      <c r="R723" s="213"/>
      <c r="S723" s="213"/>
      <c r="T723" s="213"/>
      <c r="U723" s="213"/>
      <c r="V723" s="213"/>
      <c r="W723" s="213"/>
      <c r="X723" s="214"/>
      <c r="Y723" s="218"/>
      <c r="Z723" s="219"/>
      <c r="AA723" s="220"/>
    </row>
    <row r="724" spans="2:27" ht="12.75" customHeight="1" x14ac:dyDescent="0.15">
      <c r="B724" s="228"/>
      <c r="C724" s="212"/>
      <c r="D724" s="213"/>
      <c r="E724" s="213"/>
      <c r="F724" s="213"/>
      <c r="G724" s="213"/>
      <c r="H724" s="213"/>
      <c r="I724" s="213"/>
      <c r="J724" s="213"/>
      <c r="K724" s="213"/>
      <c r="L724" s="213"/>
      <c r="M724" s="213"/>
      <c r="N724" s="213"/>
      <c r="O724" s="213"/>
      <c r="P724" s="213"/>
      <c r="Q724" s="213"/>
      <c r="R724" s="213"/>
      <c r="S724" s="213"/>
      <c r="T724" s="213"/>
      <c r="U724" s="213"/>
      <c r="V724" s="213"/>
      <c r="W724" s="213"/>
      <c r="X724" s="214"/>
      <c r="Y724" s="218"/>
      <c r="Z724" s="219"/>
      <c r="AA724" s="220"/>
    </row>
    <row r="725" spans="2:27" ht="12.75" customHeight="1" x14ac:dyDescent="0.15">
      <c r="B725" s="232"/>
      <c r="C725" s="215"/>
      <c r="D725" s="216"/>
      <c r="E725" s="216"/>
      <c r="F725" s="216"/>
      <c r="G725" s="216"/>
      <c r="H725" s="216"/>
      <c r="I725" s="216"/>
      <c r="J725" s="216"/>
      <c r="K725" s="216"/>
      <c r="L725" s="216"/>
      <c r="M725" s="216"/>
      <c r="N725" s="216"/>
      <c r="O725" s="216"/>
      <c r="P725" s="216"/>
      <c r="Q725" s="216"/>
      <c r="R725" s="216"/>
      <c r="S725" s="216"/>
      <c r="T725" s="216"/>
      <c r="U725" s="216"/>
      <c r="V725" s="216"/>
      <c r="W725" s="216"/>
      <c r="X725" s="217"/>
      <c r="Y725" s="221"/>
      <c r="Z725" s="222"/>
      <c r="AA725" s="223"/>
    </row>
    <row r="726" spans="2:27" ht="12.75" customHeight="1" x14ac:dyDescent="0.15">
      <c r="B726" s="227" t="s">
        <v>68</v>
      </c>
      <c r="C726" s="229" t="s">
        <v>192</v>
      </c>
      <c r="D726" s="230"/>
      <c r="E726" s="230"/>
      <c r="F726" s="230"/>
      <c r="G726" s="230"/>
      <c r="H726" s="230"/>
      <c r="I726" s="230"/>
      <c r="J726" s="230"/>
      <c r="K726" s="230"/>
      <c r="L726" s="230"/>
      <c r="M726" s="230"/>
      <c r="N726" s="230"/>
      <c r="O726" s="230"/>
      <c r="P726" s="230"/>
      <c r="Q726" s="230"/>
      <c r="R726" s="230"/>
      <c r="S726" s="230"/>
      <c r="T726" s="230"/>
      <c r="U726" s="230"/>
      <c r="V726" s="230"/>
      <c r="W726" s="230"/>
      <c r="X726" s="231"/>
      <c r="Y726" s="224"/>
      <c r="Z726" s="225"/>
      <c r="AA726" s="226"/>
    </row>
    <row r="727" spans="2:27" ht="12.75" customHeight="1" x14ac:dyDescent="0.15">
      <c r="B727" s="228"/>
      <c r="C727" s="212"/>
      <c r="D727" s="213"/>
      <c r="E727" s="213"/>
      <c r="F727" s="213"/>
      <c r="G727" s="213"/>
      <c r="H727" s="213"/>
      <c r="I727" s="213"/>
      <c r="J727" s="213"/>
      <c r="K727" s="213"/>
      <c r="L727" s="213"/>
      <c r="M727" s="213"/>
      <c r="N727" s="213"/>
      <c r="O727" s="213"/>
      <c r="P727" s="213"/>
      <c r="Q727" s="213"/>
      <c r="R727" s="213"/>
      <c r="S727" s="213"/>
      <c r="T727" s="213"/>
      <c r="U727" s="213"/>
      <c r="V727" s="213"/>
      <c r="W727" s="213"/>
      <c r="X727" s="214"/>
      <c r="Y727" s="218"/>
      <c r="Z727" s="219"/>
      <c r="AA727" s="220"/>
    </row>
    <row r="728" spans="2:27" ht="12.75" customHeight="1" x14ac:dyDescent="0.15">
      <c r="B728" s="228"/>
      <c r="C728" s="212"/>
      <c r="D728" s="213"/>
      <c r="E728" s="213"/>
      <c r="F728" s="213"/>
      <c r="G728" s="213"/>
      <c r="H728" s="213"/>
      <c r="I728" s="213"/>
      <c r="J728" s="213"/>
      <c r="K728" s="213"/>
      <c r="L728" s="213"/>
      <c r="M728" s="213"/>
      <c r="N728" s="213"/>
      <c r="O728" s="213"/>
      <c r="P728" s="213"/>
      <c r="Q728" s="213"/>
      <c r="R728" s="213"/>
      <c r="S728" s="213"/>
      <c r="T728" s="213"/>
      <c r="U728" s="213"/>
      <c r="V728" s="213"/>
      <c r="W728" s="213"/>
      <c r="X728" s="214"/>
      <c r="Y728" s="218"/>
      <c r="Z728" s="219"/>
      <c r="AA728" s="220"/>
    </row>
    <row r="729" spans="2:27" ht="12.75" customHeight="1" x14ac:dyDescent="0.15">
      <c r="B729" s="228"/>
      <c r="C729" s="212"/>
      <c r="D729" s="213"/>
      <c r="E729" s="213"/>
      <c r="F729" s="213"/>
      <c r="G729" s="213"/>
      <c r="H729" s="213"/>
      <c r="I729" s="213"/>
      <c r="J729" s="213"/>
      <c r="K729" s="213"/>
      <c r="L729" s="213"/>
      <c r="M729" s="213"/>
      <c r="N729" s="213"/>
      <c r="O729" s="213"/>
      <c r="P729" s="213"/>
      <c r="Q729" s="213"/>
      <c r="R729" s="213"/>
      <c r="S729" s="213"/>
      <c r="T729" s="213"/>
      <c r="U729" s="213"/>
      <c r="V729" s="213"/>
      <c r="W729" s="213"/>
      <c r="X729" s="214"/>
      <c r="Y729" s="218"/>
      <c r="Z729" s="219"/>
      <c r="AA729" s="220"/>
    </row>
    <row r="730" spans="2:27" ht="12.75" customHeight="1" x14ac:dyDescent="0.15">
      <c r="B730" s="232"/>
      <c r="C730" s="215"/>
      <c r="D730" s="216"/>
      <c r="E730" s="216"/>
      <c r="F730" s="216"/>
      <c r="G730" s="216"/>
      <c r="H730" s="216"/>
      <c r="I730" s="216"/>
      <c r="J730" s="216"/>
      <c r="K730" s="216"/>
      <c r="L730" s="216"/>
      <c r="M730" s="216"/>
      <c r="N730" s="216"/>
      <c r="O730" s="216"/>
      <c r="P730" s="216"/>
      <c r="Q730" s="216"/>
      <c r="R730" s="216"/>
      <c r="S730" s="216"/>
      <c r="T730" s="216"/>
      <c r="U730" s="216"/>
      <c r="V730" s="216"/>
      <c r="W730" s="216"/>
      <c r="X730" s="217"/>
      <c r="Y730" s="221"/>
      <c r="Z730" s="222"/>
      <c r="AA730" s="223"/>
    </row>
    <row r="731" spans="2:27" ht="12.75" customHeight="1" x14ac:dyDescent="0.15">
      <c r="B731" s="227" t="s">
        <v>81</v>
      </c>
      <c r="C731" s="229" t="s">
        <v>187</v>
      </c>
      <c r="D731" s="230"/>
      <c r="E731" s="230"/>
      <c r="F731" s="230"/>
      <c r="G731" s="230"/>
      <c r="H731" s="230"/>
      <c r="I731" s="230"/>
      <c r="J731" s="230"/>
      <c r="K731" s="230"/>
      <c r="L731" s="230"/>
      <c r="M731" s="230"/>
      <c r="N731" s="230"/>
      <c r="O731" s="230"/>
      <c r="P731" s="230"/>
      <c r="Q731" s="230"/>
      <c r="R731" s="230"/>
      <c r="S731" s="230"/>
      <c r="T731" s="230"/>
      <c r="U731" s="230"/>
      <c r="V731" s="230"/>
      <c r="W731" s="230"/>
      <c r="X731" s="231"/>
      <c r="Y731" s="224"/>
      <c r="Z731" s="225"/>
      <c r="AA731" s="226"/>
    </row>
    <row r="732" spans="2:27" ht="12.75" customHeight="1" x14ac:dyDescent="0.15">
      <c r="B732" s="228"/>
      <c r="C732" s="212"/>
      <c r="D732" s="213"/>
      <c r="E732" s="213"/>
      <c r="F732" s="213"/>
      <c r="G732" s="213"/>
      <c r="H732" s="213"/>
      <c r="I732" s="213"/>
      <c r="J732" s="213"/>
      <c r="K732" s="213"/>
      <c r="L732" s="213"/>
      <c r="M732" s="213"/>
      <c r="N732" s="213"/>
      <c r="O732" s="213"/>
      <c r="P732" s="213"/>
      <c r="Q732" s="213"/>
      <c r="R732" s="213"/>
      <c r="S732" s="213"/>
      <c r="T732" s="213"/>
      <c r="U732" s="213"/>
      <c r="V732" s="213"/>
      <c r="W732" s="213"/>
      <c r="X732" s="214"/>
      <c r="Y732" s="218"/>
      <c r="Z732" s="219"/>
      <c r="AA732" s="220"/>
    </row>
    <row r="733" spans="2:27" ht="12.75" customHeight="1" x14ac:dyDescent="0.15">
      <c r="B733" s="232"/>
      <c r="C733" s="215"/>
      <c r="D733" s="216"/>
      <c r="E733" s="216"/>
      <c r="F733" s="216"/>
      <c r="G733" s="216"/>
      <c r="H733" s="216"/>
      <c r="I733" s="216"/>
      <c r="J733" s="216"/>
      <c r="K733" s="216"/>
      <c r="L733" s="216"/>
      <c r="M733" s="216"/>
      <c r="N733" s="216"/>
      <c r="O733" s="216"/>
      <c r="P733" s="216"/>
      <c r="Q733" s="216"/>
      <c r="R733" s="216"/>
      <c r="S733" s="216"/>
      <c r="T733" s="216"/>
      <c r="U733" s="216"/>
      <c r="V733" s="216"/>
      <c r="W733" s="216"/>
      <c r="X733" s="217"/>
      <c r="Y733" s="221"/>
      <c r="Z733" s="222"/>
      <c r="AA733" s="223"/>
    </row>
    <row r="734" spans="2:27" ht="12.75" customHeight="1" x14ac:dyDescent="0.15">
      <c r="B734" s="227" t="s">
        <v>82</v>
      </c>
      <c r="C734" s="229" t="s">
        <v>197</v>
      </c>
      <c r="D734" s="230"/>
      <c r="E734" s="230"/>
      <c r="F734" s="230"/>
      <c r="G734" s="230"/>
      <c r="H734" s="230"/>
      <c r="I734" s="230"/>
      <c r="J734" s="230"/>
      <c r="K734" s="230"/>
      <c r="L734" s="230"/>
      <c r="M734" s="230"/>
      <c r="N734" s="230"/>
      <c r="O734" s="230"/>
      <c r="P734" s="230"/>
      <c r="Q734" s="230"/>
      <c r="R734" s="230"/>
      <c r="S734" s="230"/>
      <c r="T734" s="230"/>
      <c r="U734" s="230"/>
      <c r="V734" s="230"/>
      <c r="W734" s="230"/>
      <c r="X734" s="231"/>
      <c r="Y734" s="224"/>
      <c r="Z734" s="225"/>
      <c r="AA734" s="226"/>
    </row>
    <row r="735" spans="2:27" ht="12.75" customHeight="1" x14ac:dyDescent="0.15">
      <c r="B735" s="228"/>
      <c r="C735" s="212"/>
      <c r="D735" s="213"/>
      <c r="E735" s="213"/>
      <c r="F735" s="213"/>
      <c r="G735" s="213"/>
      <c r="H735" s="213"/>
      <c r="I735" s="213"/>
      <c r="J735" s="213"/>
      <c r="K735" s="213"/>
      <c r="L735" s="213"/>
      <c r="M735" s="213"/>
      <c r="N735" s="213"/>
      <c r="O735" s="213"/>
      <c r="P735" s="213"/>
      <c r="Q735" s="213"/>
      <c r="R735" s="213"/>
      <c r="S735" s="213"/>
      <c r="T735" s="213"/>
      <c r="U735" s="213"/>
      <c r="V735" s="213"/>
      <c r="W735" s="213"/>
      <c r="X735" s="214"/>
      <c r="Y735" s="218"/>
      <c r="Z735" s="219"/>
      <c r="AA735" s="220"/>
    </row>
    <row r="736" spans="2:27" ht="12.75" customHeight="1" x14ac:dyDescent="0.15">
      <c r="B736" s="228"/>
      <c r="C736" s="212"/>
      <c r="D736" s="213"/>
      <c r="E736" s="213"/>
      <c r="F736" s="213"/>
      <c r="G736" s="213"/>
      <c r="H736" s="213"/>
      <c r="I736" s="213"/>
      <c r="J736" s="213"/>
      <c r="K736" s="213"/>
      <c r="L736" s="213"/>
      <c r="M736" s="213"/>
      <c r="N736" s="213"/>
      <c r="O736" s="213"/>
      <c r="P736" s="213"/>
      <c r="Q736" s="213"/>
      <c r="R736" s="213"/>
      <c r="S736" s="213"/>
      <c r="T736" s="213"/>
      <c r="U736" s="213"/>
      <c r="V736" s="213"/>
      <c r="W736" s="213"/>
      <c r="X736" s="214"/>
      <c r="Y736" s="218"/>
      <c r="Z736" s="219"/>
      <c r="AA736" s="220"/>
    </row>
    <row r="737" spans="1:27" ht="12.75" customHeight="1" x14ac:dyDescent="0.15">
      <c r="B737" s="232"/>
      <c r="C737" s="215"/>
      <c r="D737" s="216"/>
      <c r="E737" s="216"/>
      <c r="F737" s="216"/>
      <c r="G737" s="216"/>
      <c r="H737" s="216"/>
      <c r="I737" s="216"/>
      <c r="J737" s="216"/>
      <c r="K737" s="216"/>
      <c r="L737" s="216"/>
      <c r="M737" s="216"/>
      <c r="N737" s="216"/>
      <c r="O737" s="216"/>
      <c r="P737" s="216"/>
      <c r="Q737" s="216"/>
      <c r="R737" s="216"/>
      <c r="S737" s="216"/>
      <c r="T737" s="216"/>
      <c r="U737" s="216"/>
      <c r="V737" s="216"/>
      <c r="W737" s="216"/>
      <c r="X737" s="217"/>
      <c r="Y737" s="221"/>
      <c r="Z737" s="222"/>
      <c r="AA737" s="223"/>
    </row>
    <row r="738" spans="1:27" ht="12.75" customHeight="1" x14ac:dyDescent="0.15">
      <c r="B738" s="227" t="s">
        <v>83</v>
      </c>
      <c r="C738" s="229" t="s">
        <v>334</v>
      </c>
      <c r="D738" s="230"/>
      <c r="E738" s="230"/>
      <c r="F738" s="230"/>
      <c r="G738" s="230"/>
      <c r="H738" s="230"/>
      <c r="I738" s="230"/>
      <c r="J738" s="230"/>
      <c r="K738" s="230"/>
      <c r="L738" s="230"/>
      <c r="M738" s="230"/>
      <c r="N738" s="230"/>
      <c r="O738" s="230"/>
      <c r="P738" s="230"/>
      <c r="Q738" s="230"/>
      <c r="R738" s="230"/>
      <c r="S738" s="230"/>
      <c r="T738" s="230"/>
      <c r="U738" s="230"/>
      <c r="V738" s="230"/>
      <c r="W738" s="230"/>
      <c r="X738" s="231"/>
      <c r="Y738" s="224"/>
      <c r="Z738" s="225"/>
      <c r="AA738" s="226"/>
    </row>
    <row r="739" spans="1:27" ht="12.75" customHeight="1" x14ac:dyDescent="0.15">
      <c r="B739" s="228"/>
      <c r="C739" s="212"/>
      <c r="D739" s="213"/>
      <c r="E739" s="213"/>
      <c r="F739" s="213"/>
      <c r="G739" s="213"/>
      <c r="H739" s="213"/>
      <c r="I739" s="213"/>
      <c r="J739" s="213"/>
      <c r="K739" s="213"/>
      <c r="L739" s="213"/>
      <c r="M739" s="213"/>
      <c r="N739" s="213"/>
      <c r="O739" s="213"/>
      <c r="P739" s="213"/>
      <c r="Q739" s="213"/>
      <c r="R739" s="213"/>
      <c r="S739" s="213"/>
      <c r="T739" s="213"/>
      <c r="U739" s="213"/>
      <c r="V739" s="213"/>
      <c r="W739" s="213"/>
      <c r="X739" s="214"/>
      <c r="Y739" s="218"/>
      <c r="Z739" s="219"/>
      <c r="AA739" s="220"/>
    </row>
    <row r="740" spans="1:27" ht="12.75" customHeight="1" x14ac:dyDescent="0.15">
      <c r="B740" s="228"/>
      <c r="C740" s="212"/>
      <c r="D740" s="213"/>
      <c r="E740" s="213"/>
      <c r="F740" s="213"/>
      <c r="G740" s="213"/>
      <c r="H740" s="213"/>
      <c r="I740" s="213"/>
      <c r="J740" s="213"/>
      <c r="K740" s="213"/>
      <c r="L740" s="213"/>
      <c r="M740" s="213"/>
      <c r="N740" s="213"/>
      <c r="O740" s="213"/>
      <c r="P740" s="213"/>
      <c r="Q740" s="213"/>
      <c r="R740" s="213"/>
      <c r="S740" s="213"/>
      <c r="T740" s="213"/>
      <c r="U740" s="213"/>
      <c r="V740" s="213"/>
      <c r="W740" s="213"/>
      <c r="X740" s="214"/>
      <c r="Y740" s="218"/>
      <c r="Z740" s="219"/>
      <c r="AA740" s="220"/>
    </row>
    <row r="741" spans="1:27" ht="12.75" customHeight="1" x14ac:dyDescent="0.15">
      <c r="B741" s="232"/>
      <c r="C741" s="215"/>
      <c r="D741" s="216"/>
      <c r="E741" s="216"/>
      <c r="F741" s="216"/>
      <c r="G741" s="216"/>
      <c r="H741" s="216"/>
      <c r="I741" s="216"/>
      <c r="J741" s="216"/>
      <c r="K741" s="216"/>
      <c r="L741" s="216"/>
      <c r="M741" s="216"/>
      <c r="N741" s="216"/>
      <c r="O741" s="216"/>
      <c r="P741" s="216"/>
      <c r="Q741" s="216"/>
      <c r="R741" s="216"/>
      <c r="S741" s="216"/>
      <c r="T741" s="216"/>
      <c r="U741" s="216"/>
      <c r="V741" s="216"/>
      <c r="W741" s="216"/>
      <c r="X741" s="217"/>
      <c r="Y741" s="221"/>
      <c r="Z741" s="222"/>
      <c r="AA741" s="223"/>
    </row>
    <row r="742" spans="1:27" ht="12.75" customHeight="1" x14ac:dyDescent="0.15">
      <c r="B742" s="227" t="s">
        <v>156</v>
      </c>
      <c r="C742" s="229" t="s">
        <v>164</v>
      </c>
      <c r="D742" s="230"/>
      <c r="E742" s="230"/>
      <c r="F742" s="230"/>
      <c r="G742" s="230"/>
      <c r="H742" s="230"/>
      <c r="I742" s="230"/>
      <c r="J742" s="230"/>
      <c r="K742" s="230"/>
      <c r="L742" s="230"/>
      <c r="M742" s="230"/>
      <c r="N742" s="230"/>
      <c r="O742" s="230"/>
      <c r="P742" s="230"/>
      <c r="Q742" s="230"/>
      <c r="R742" s="230"/>
      <c r="S742" s="230"/>
      <c r="T742" s="230"/>
      <c r="U742" s="230"/>
      <c r="V742" s="230"/>
      <c r="W742" s="230"/>
      <c r="X742" s="231"/>
      <c r="Y742" s="224"/>
      <c r="Z742" s="225"/>
      <c r="AA742" s="226"/>
    </row>
    <row r="743" spans="1:27" ht="12.75" customHeight="1" x14ac:dyDescent="0.15">
      <c r="B743" s="228"/>
      <c r="C743" s="212"/>
      <c r="D743" s="213"/>
      <c r="E743" s="213"/>
      <c r="F743" s="213"/>
      <c r="G743" s="213"/>
      <c r="H743" s="213"/>
      <c r="I743" s="213"/>
      <c r="J743" s="213"/>
      <c r="K743" s="213"/>
      <c r="L743" s="213"/>
      <c r="M743" s="213"/>
      <c r="N743" s="213"/>
      <c r="O743" s="213"/>
      <c r="P743" s="213"/>
      <c r="Q743" s="213"/>
      <c r="R743" s="213"/>
      <c r="S743" s="213"/>
      <c r="T743" s="213"/>
      <c r="U743" s="213"/>
      <c r="V743" s="213"/>
      <c r="W743" s="213"/>
      <c r="X743" s="214"/>
      <c r="Y743" s="218"/>
      <c r="Z743" s="219"/>
      <c r="AA743" s="220"/>
    </row>
    <row r="744" spans="1:27" ht="12.75" customHeight="1" x14ac:dyDescent="0.15">
      <c r="B744" s="232"/>
      <c r="C744" s="215"/>
      <c r="D744" s="216"/>
      <c r="E744" s="216"/>
      <c r="F744" s="216"/>
      <c r="G744" s="216"/>
      <c r="H744" s="216"/>
      <c r="I744" s="216"/>
      <c r="J744" s="216"/>
      <c r="K744" s="216"/>
      <c r="L744" s="216"/>
      <c r="M744" s="216"/>
      <c r="N744" s="216"/>
      <c r="O744" s="216"/>
      <c r="P744" s="216"/>
      <c r="Q744" s="216"/>
      <c r="R744" s="216"/>
      <c r="S744" s="216"/>
      <c r="T744" s="216"/>
      <c r="U744" s="216"/>
      <c r="V744" s="216"/>
      <c r="W744" s="216"/>
      <c r="X744" s="217"/>
      <c r="Y744" s="221"/>
      <c r="Z744" s="222"/>
      <c r="AA744" s="223"/>
    </row>
    <row r="746" spans="1:27" ht="14.25" x14ac:dyDescent="0.15">
      <c r="A746" s="4" t="s">
        <v>31</v>
      </c>
    </row>
    <row r="747" spans="1:27" ht="12.75" customHeight="1" x14ac:dyDescent="0.15">
      <c r="B747" s="227" t="s">
        <v>66</v>
      </c>
      <c r="C747" s="229" t="s">
        <v>263</v>
      </c>
      <c r="D747" s="230"/>
      <c r="E747" s="230"/>
      <c r="F747" s="230"/>
      <c r="G747" s="230"/>
      <c r="H747" s="230"/>
      <c r="I747" s="230"/>
      <c r="J747" s="230"/>
      <c r="K747" s="230"/>
      <c r="L747" s="230"/>
      <c r="M747" s="230"/>
      <c r="N747" s="230"/>
      <c r="O747" s="230"/>
      <c r="P747" s="230"/>
      <c r="Q747" s="230"/>
      <c r="R747" s="230"/>
      <c r="S747" s="230"/>
      <c r="T747" s="230"/>
      <c r="U747" s="230"/>
      <c r="V747" s="230"/>
      <c r="W747" s="230"/>
      <c r="X747" s="231"/>
      <c r="Y747" s="224"/>
      <c r="Z747" s="225"/>
      <c r="AA747" s="226"/>
    </row>
    <row r="748" spans="1:27" ht="12.75" customHeight="1" x14ac:dyDescent="0.15">
      <c r="B748" s="228"/>
      <c r="C748" s="212"/>
      <c r="D748" s="213"/>
      <c r="E748" s="213"/>
      <c r="F748" s="213"/>
      <c r="G748" s="213"/>
      <c r="H748" s="213"/>
      <c r="I748" s="213"/>
      <c r="J748" s="213"/>
      <c r="K748" s="213"/>
      <c r="L748" s="213"/>
      <c r="M748" s="213"/>
      <c r="N748" s="213"/>
      <c r="O748" s="213"/>
      <c r="P748" s="213"/>
      <c r="Q748" s="213"/>
      <c r="R748" s="213"/>
      <c r="S748" s="213"/>
      <c r="T748" s="213"/>
      <c r="U748" s="213"/>
      <c r="V748" s="213"/>
      <c r="W748" s="213"/>
      <c r="X748" s="214"/>
      <c r="Y748" s="218"/>
      <c r="Z748" s="219"/>
      <c r="AA748" s="220"/>
    </row>
    <row r="749" spans="1:27" ht="12.75" customHeight="1" x14ac:dyDescent="0.15">
      <c r="B749" s="228"/>
      <c r="C749" s="212"/>
      <c r="D749" s="213"/>
      <c r="E749" s="213"/>
      <c r="F749" s="213"/>
      <c r="G749" s="213"/>
      <c r="H749" s="213"/>
      <c r="I749" s="213"/>
      <c r="J749" s="213"/>
      <c r="K749" s="213"/>
      <c r="L749" s="213"/>
      <c r="M749" s="213"/>
      <c r="N749" s="213"/>
      <c r="O749" s="213"/>
      <c r="P749" s="213"/>
      <c r="Q749" s="213"/>
      <c r="R749" s="213"/>
      <c r="S749" s="213"/>
      <c r="T749" s="213"/>
      <c r="U749" s="213"/>
      <c r="V749" s="213"/>
      <c r="W749" s="213"/>
      <c r="X749" s="214"/>
      <c r="Y749" s="218"/>
      <c r="Z749" s="219"/>
      <c r="AA749" s="220"/>
    </row>
    <row r="750" spans="1:27" ht="12.75" customHeight="1" x14ac:dyDescent="0.15">
      <c r="B750" s="232"/>
      <c r="C750" s="215"/>
      <c r="D750" s="216"/>
      <c r="E750" s="216"/>
      <c r="F750" s="216"/>
      <c r="G750" s="216"/>
      <c r="H750" s="216"/>
      <c r="I750" s="216"/>
      <c r="J750" s="216"/>
      <c r="K750" s="216"/>
      <c r="L750" s="216"/>
      <c r="M750" s="216"/>
      <c r="N750" s="216"/>
      <c r="O750" s="216"/>
      <c r="P750" s="216"/>
      <c r="Q750" s="216"/>
      <c r="R750" s="216"/>
      <c r="S750" s="216"/>
      <c r="T750" s="216"/>
      <c r="U750" s="216"/>
      <c r="V750" s="216"/>
      <c r="W750" s="216"/>
      <c r="X750" s="217"/>
      <c r="Y750" s="221"/>
      <c r="Z750" s="222"/>
      <c r="AA750" s="223"/>
    </row>
    <row r="751" spans="1:27" ht="12.75" customHeight="1" x14ac:dyDescent="0.15">
      <c r="B751" s="227" t="s">
        <v>67</v>
      </c>
      <c r="C751" s="229" t="s">
        <v>360</v>
      </c>
      <c r="D751" s="230"/>
      <c r="E751" s="230"/>
      <c r="F751" s="230"/>
      <c r="G751" s="230"/>
      <c r="H751" s="230"/>
      <c r="I751" s="230"/>
      <c r="J751" s="230"/>
      <c r="K751" s="230"/>
      <c r="L751" s="230"/>
      <c r="M751" s="230"/>
      <c r="N751" s="230"/>
      <c r="O751" s="230"/>
      <c r="P751" s="230"/>
      <c r="Q751" s="230"/>
      <c r="R751" s="230"/>
      <c r="S751" s="230"/>
      <c r="T751" s="230"/>
      <c r="U751" s="230"/>
      <c r="V751" s="230"/>
      <c r="W751" s="230"/>
      <c r="X751" s="231"/>
      <c r="Y751" s="224"/>
      <c r="Z751" s="225"/>
      <c r="AA751" s="226"/>
    </row>
    <row r="752" spans="1:27" ht="12.75" customHeight="1" x14ac:dyDescent="0.15">
      <c r="B752" s="228"/>
      <c r="C752" s="212"/>
      <c r="D752" s="213"/>
      <c r="E752" s="213"/>
      <c r="F752" s="213"/>
      <c r="G752" s="213"/>
      <c r="H752" s="213"/>
      <c r="I752" s="213"/>
      <c r="J752" s="213"/>
      <c r="K752" s="213"/>
      <c r="L752" s="213"/>
      <c r="M752" s="213"/>
      <c r="N752" s="213"/>
      <c r="O752" s="213"/>
      <c r="P752" s="213"/>
      <c r="Q752" s="213"/>
      <c r="R752" s="213"/>
      <c r="S752" s="213"/>
      <c r="T752" s="213"/>
      <c r="U752" s="213"/>
      <c r="V752" s="213"/>
      <c r="W752" s="213"/>
      <c r="X752" s="214"/>
      <c r="Y752" s="218"/>
      <c r="Z752" s="219"/>
      <c r="AA752" s="220"/>
    </row>
    <row r="753" spans="1:27" ht="12.75" customHeight="1" x14ac:dyDescent="0.15">
      <c r="B753" s="228"/>
      <c r="C753" s="212"/>
      <c r="D753" s="213"/>
      <c r="E753" s="213"/>
      <c r="F753" s="213"/>
      <c r="G753" s="213"/>
      <c r="H753" s="213"/>
      <c r="I753" s="213"/>
      <c r="J753" s="213"/>
      <c r="K753" s="213"/>
      <c r="L753" s="213"/>
      <c r="M753" s="213"/>
      <c r="N753" s="213"/>
      <c r="O753" s="213"/>
      <c r="P753" s="213"/>
      <c r="Q753" s="213"/>
      <c r="R753" s="213"/>
      <c r="S753" s="213"/>
      <c r="T753" s="213"/>
      <c r="U753" s="213"/>
      <c r="V753" s="213"/>
      <c r="W753" s="213"/>
      <c r="X753" s="214"/>
      <c r="Y753" s="218"/>
      <c r="Z753" s="219"/>
      <c r="AA753" s="220"/>
    </row>
    <row r="754" spans="1:27" ht="12.75" customHeight="1" x14ac:dyDescent="0.15">
      <c r="B754" s="232"/>
      <c r="C754" s="215"/>
      <c r="D754" s="216"/>
      <c r="E754" s="216"/>
      <c r="F754" s="216"/>
      <c r="G754" s="216"/>
      <c r="H754" s="216"/>
      <c r="I754" s="216"/>
      <c r="J754" s="216"/>
      <c r="K754" s="216"/>
      <c r="L754" s="216"/>
      <c r="M754" s="216"/>
      <c r="N754" s="216"/>
      <c r="O754" s="216"/>
      <c r="P754" s="216"/>
      <c r="Q754" s="216"/>
      <c r="R754" s="216"/>
      <c r="S754" s="216"/>
      <c r="T754" s="216"/>
      <c r="U754" s="216"/>
      <c r="V754" s="216"/>
      <c r="W754" s="216"/>
      <c r="X754" s="217"/>
      <c r="Y754" s="221"/>
      <c r="Z754" s="222"/>
      <c r="AA754" s="223"/>
    </row>
    <row r="755" spans="1:27" ht="12.75" customHeight="1" x14ac:dyDescent="0.15">
      <c r="B755" s="227" t="s">
        <v>68</v>
      </c>
      <c r="C755" s="229" t="s">
        <v>361</v>
      </c>
      <c r="D755" s="230"/>
      <c r="E755" s="230"/>
      <c r="F755" s="230"/>
      <c r="G755" s="230"/>
      <c r="H755" s="230"/>
      <c r="I755" s="230"/>
      <c r="J755" s="230"/>
      <c r="K755" s="230"/>
      <c r="L755" s="230"/>
      <c r="M755" s="230"/>
      <c r="N755" s="230"/>
      <c r="O755" s="230"/>
      <c r="P755" s="230"/>
      <c r="Q755" s="230"/>
      <c r="R755" s="230"/>
      <c r="S755" s="230"/>
      <c r="T755" s="230"/>
      <c r="U755" s="230"/>
      <c r="V755" s="230"/>
      <c r="W755" s="230"/>
      <c r="X755" s="231"/>
      <c r="Y755" s="224"/>
      <c r="Z755" s="225"/>
      <c r="AA755" s="226"/>
    </row>
    <row r="756" spans="1:27" ht="12.75" customHeight="1" x14ac:dyDescent="0.15">
      <c r="B756" s="228"/>
      <c r="C756" s="212"/>
      <c r="D756" s="213"/>
      <c r="E756" s="213"/>
      <c r="F756" s="213"/>
      <c r="G756" s="213"/>
      <c r="H756" s="213"/>
      <c r="I756" s="213"/>
      <c r="J756" s="213"/>
      <c r="K756" s="213"/>
      <c r="L756" s="213"/>
      <c r="M756" s="213"/>
      <c r="N756" s="213"/>
      <c r="O756" s="213"/>
      <c r="P756" s="213"/>
      <c r="Q756" s="213"/>
      <c r="R756" s="213"/>
      <c r="S756" s="213"/>
      <c r="T756" s="213"/>
      <c r="U756" s="213"/>
      <c r="V756" s="213"/>
      <c r="W756" s="213"/>
      <c r="X756" s="214"/>
      <c r="Y756" s="218"/>
      <c r="Z756" s="219"/>
      <c r="AA756" s="220"/>
    </row>
    <row r="757" spans="1:27" ht="12.75" customHeight="1" x14ac:dyDescent="0.15">
      <c r="B757" s="232"/>
      <c r="C757" s="215"/>
      <c r="D757" s="216"/>
      <c r="E757" s="216"/>
      <c r="F757" s="216"/>
      <c r="G757" s="216"/>
      <c r="H757" s="216"/>
      <c r="I757" s="216"/>
      <c r="J757" s="216"/>
      <c r="K757" s="216"/>
      <c r="L757" s="216"/>
      <c r="M757" s="216"/>
      <c r="N757" s="216"/>
      <c r="O757" s="216"/>
      <c r="P757" s="216"/>
      <c r="Q757" s="216"/>
      <c r="R757" s="216"/>
      <c r="S757" s="216"/>
      <c r="T757" s="216"/>
      <c r="U757" s="216"/>
      <c r="V757" s="216"/>
      <c r="W757" s="216"/>
      <c r="X757" s="217"/>
      <c r="Y757" s="221"/>
      <c r="Z757" s="222"/>
      <c r="AA757" s="223"/>
    </row>
    <row r="759" spans="1:27" ht="14.25" x14ac:dyDescent="0.15">
      <c r="A759" s="4" t="s">
        <v>32</v>
      </c>
    </row>
    <row r="760" spans="1:27" ht="12.75" customHeight="1" x14ac:dyDescent="0.15">
      <c r="B760" s="227" t="s">
        <v>66</v>
      </c>
      <c r="C760" s="229" t="s">
        <v>362</v>
      </c>
      <c r="D760" s="230"/>
      <c r="E760" s="230"/>
      <c r="F760" s="230"/>
      <c r="G760" s="230"/>
      <c r="H760" s="230"/>
      <c r="I760" s="230"/>
      <c r="J760" s="230"/>
      <c r="K760" s="230"/>
      <c r="L760" s="230"/>
      <c r="M760" s="230"/>
      <c r="N760" s="230"/>
      <c r="O760" s="230"/>
      <c r="P760" s="230"/>
      <c r="Q760" s="230"/>
      <c r="R760" s="230"/>
      <c r="S760" s="230"/>
      <c r="T760" s="230"/>
      <c r="U760" s="230"/>
      <c r="V760" s="230"/>
      <c r="W760" s="230"/>
      <c r="X760" s="231"/>
      <c r="Y760" s="224"/>
      <c r="Z760" s="225"/>
      <c r="AA760" s="226"/>
    </row>
    <row r="761" spans="1:27" ht="12.75" customHeight="1" x14ac:dyDescent="0.15">
      <c r="B761" s="228"/>
      <c r="C761" s="212"/>
      <c r="D761" s="213"/>
      <c r="E761" s="213"/>
      <c r="F761" s="213"/>
      <c r="G761" s="213"/>
      <c r="H761" s="213"/>
      <c r="I761" s="213"/>
      <c r="J761" s="213"/>
      <c r="K761" s="213"/>
      <c r="L761" s="213"/>
      <c r="M761" s="213"/>
      <c r="N761" s="213"/>
      <c r="O761" s="213"/>
      <c r="P761" s="213"/>
      <c r="Q761" s="213"/>
      <c r="R761" s="213"/>
      <c r="S761" s="213"/>
      <c r="T761" s="213"/>
      <c r="U761" s="213"/>
      <c r="V761" s="213"/>
      <c r="W761" s="213"/>
      <c r="X761" s="214"/>
      <c r="Y761" s="218"/>
      <c r="Z761" s="219"/>
      <c r="AA761" s="220"/>
    </row>
    <row r="762" spans="1:27" ht="12.75" customHeight="1" x14ac:dyDescent="0.15">
      <c r="B762" s="228"/>
      <c r="C762" s="215"/>
      <c r="D762" s="216"/>
      <c r="E762" s="216"/>
      <c r="F762" s="216"/>
      <c r="G762" s="216"/>
      <c r="H762" s="216"/>
      <c r="I762" s="216"/>
      <c r="J762" s="216"/>
      <c r="K762" s="216"/>
      <c r="L762" s="216"/>
      <c r="M762" s="216"/>
      <c r="N762" s="216"/>
      <c r="O762" s="216"/>
      <c r="P762" s="216"/>
      <c r="Q762" s="216"/>
      <c r="R762" s="216"/>
      <c r="S762" s="216"/>
      <c r="T762" s="216"/>
      <c r="U762" s="216"/>
      <c r="V762" s="216"/>
      <c r="W762" s="216"/>
      <c r="X762" s="217"/>
      <c r="Y762" s="221"/>
      <c r="Z762" s="222"/>
      <c r="AA762" s="223"/>
    </row>
    <row r="763" spans="1:27" ht="12.75" customHeight="1" x14ac:dyDescent="0.15">
      <c r="B763" s="228"/>
      <c r="C763" s="257" t="s">
        <v>289</v>
      </c>
      <c r="D763" s="258"/>
      <c r="E763" s="207" t="s">
        <v>327</v>
      </c>
      <c r="F763" s="207"/>
      <c r="G763" s="207"/>
      <c r="H763" s="207"/>
      <c r="I763" s="207"/>
      <c r="J763" s="207"/>
      <c r="K763" s="207"/>
      <c r="L763" s="207"/>
      <c r="M763" s="207"/>
      <c r="N763" s="207"/>
      <c r="O763" s="207"/>
      <c r="P763" s="207"/>
      <c r="Q763" s="207"/>
      <c r="R763" s="207"/>
      <c r="S763" s="207"/>
      <c r="T763" s="207"/>
      <c r="U763" s="207"/>
      <c r="V763" s="207"/>
      <c r="W763" s="207"/>
      <c r="X763" s="208"/>
      <c r="Y763" s="224"/>
      <c r="Z763" s="225"/>
      <c r="AA763" s="226"/>
    </row>
    <row r="764" spans="1:27" ht="12.75" customHeight="1" x14ac:dyDescent="0.15">
      <c r="B764" s="228"/>
      <c r="C764" s="259"/>
      <c r="D764" s="251"/>
      <c r="E764" s="210"/>
      <c r="F764" s="210"/>
      <c r="G764" s="210"/>
      <c r="H764" s="210"/>
      <c r="I764" s="210"/>
      <c r="J764" s="210"/>
      <c r="K764" s="210"/>
      <c r="L764" s="210"/>
      <c r="M764" s="210"/>
      <c r="N764" s="210"/>
      <c r="O764" s="210"/>
      <c r="P764" s="210"/>
      <c r="Q764" s="210"/>
      <c r="R764" s="210"/>
      <c r="S764" s="210"/>
      <c r="T764" s="210"/>
      <c r="U764" s="210"/>
      <c r="V764" s="210"/>
      <c r="W764" s="210"/>
      <c r="X764" s="211"/>
      <c r="Y764" s="218"/>
      <c r="Z764" s="219"/>
      <c r="AA764" s="220"/>
    </row>
    <row r="765" spans="1:27" ht="12.75" customHeight="1" x14ac:dyDescent="0.15">
      <c r="B765" s="228"/>
      <c r="C765" s="259"/>
      <c r="D765" s="251"/>
      <c r="E765" s="210" t="s">
        <v>328</v>
      </c>
      <c r="F765" s="210"/>
      <c r="G765" s="210"/>
      <c r="H765" s="210"/>
      <c r="I765" s="210"/>
      <c r="J765" s="210"/>
      <c r="K765" s="210"/>
      <c r="L765" s="210"/>
      <c r="M765" s="210"/>
      <c r="N765" s="210"/>
      <c r="O765" s="210"/>
      <c r="P765" s="210"/>
      <c r="Q765" s="210"/>
      <c r="R765" s="210"/>
      <c r="S765" s="210"/>
      <c r="T765" s="210"/>
      <c r="U765" s="210"/>
      <c r="V765" s="210"/>
      <c r="W765" s="210"/>
      <c r="X765" s="211"/>
      <c r="Y765" s="218"/>
      <c r="Z765" s="219"/>
      <c r="AA765" s="220"/>
    </row>
    <row r="766" spans="1:27" ht="12.75" customHeight="1" x14ac:dyDescent="0.15">
      <c r="B766" s="228"/>
      <c r="C766" s="259"/>
      <c r="D766" s="251"/>
      <c r="E766" s="210" t="s">
        <v>329</v>
      </c>
      <c r="F766" s="210"/>
      <c r="G766" s="210"/>
      <c r="H766" s="210"/>
      <c r="I766" s="210"/>
      <c r="J766" s="210"/>
      <c r="K766" s="210"/>
      <c r="L766" s="210"/>
      <c r="M766" s="210"/>
      <c r="N766" s="210"/>
      <c r="O766" s="210"/>
      <c r="P766" s="210"/>
      <c r="Q766" s="210"/>
      <c r="R766" s="210"/>
      <c r="S766" s="210"/>
      <c r="T766" s="210"/>
      <c r="U766" s="210"/>
      <c r="V766" s="210"/>
      <c r="W766" s="210"/>
      <c r="X766" s="211"/>
      <c r="Y766" s="218"/>
      <c r="Z766" s="219"/>
      <c r="AA766" s="220"/>
    </row>
    <row r="767" spans="1:27" ht="12.75" customHeight="1" x14ac:dyDescent="0.15">
      <c r="B767" s="228"/>
      <c r="C767" s="259"/>
      <c r="D767" s="251"/>
      <c r="E767" s="210"/>
      <c r="F767" s="210"/>
      <c r="G767" s="210"/>
      <c r="H767" s="210"/>
      <c r="I767" s="210"/>
      <c r="J767" s="210"/>
      <c r="K767" s="210"/>
      <c r="L767" s="210"/>
      <c r="M767" s="210"/>
      <c r="N767" s="210"/>
      <c r="O767" s="210"/>
      <c r="P767" s="210"/>
      <c r="Q767" s="210"/>
      <c r="R767" s="210"/>
      <c r="S767" s="210"/>
      <c r="T767" s="210"/>
      <c r="U767" s="210"/>
      <c r="V767" s="210"/>
      <c r="W767" s="210"/>
      <c r="X767" s="211"/>
      <c r="Y767" s="218"/>
      <c r="Z767" s="219"/>
      <c r="AA767" s="220"/>
    </row>
    <row r="768" spans="1:27" ht="12.75" customHeight="1" x14ac:dyDescent="0.15">
      <c r="B768" s="228"/>
      <c r="C768" s="261" t="s">
        <v>293</v>
      </c>
      <c r="D768" s="250"/>
      <c r="E768" s="253" t="s">
        <v>290</v>
      </c>
      <c r="F768" s="253"/>
      <c r="G768" s="253"/>
      <c r="H768" s="253"/>
      <c r="I768" s="253"/>
      <c r="J768" s="253"/>
      <c r="K768" s="253"/>
      <c r="L768" s="253"/>
      <c r="M768" s="253"/>
      <c r="N768" s="253"/>
      <c r="O768" s="253"/>
      <c r="P768" s="253"/>
      <c r="Q768" s="253"/>
      <c r="R768" s="253"/>
      <c r="S768" s="253"/>
      <c r="T768" s="253"/>
      <c r="U768" s="253"/>
      <c r="V768" s="253"/>
      <c r="W768" s="253"/>
      <c r="X768" s="254"/>
      <c r="Y768" s="200"/>
      <c r="Z768" s="201"/>
      <c r="AA768" s="202"/>
    </row>
    <row r="769" spans="2:27" ht="12.75" customHeight="1" x14ac:dyDescent="0.15">
      <c r="B769" s="228"/>
      <c r="C769" s="259"/>
      <c r="D769" s="251"/>
      <c r="E769" s="210"/>
      <c r="F769" s="210"/>
      <c r="G769" s="210"/>
      <c r="H769" s="210"/>
      <c r="I769" s="210"/>
      <c r="J769" s="210"/>
      <c r="K769" s="210"/>
      <c r="L769" s="210"/>
      <c r="M769" s="210"/>
      <c r="N769" s="210"/>
      <c r="O769" s="210"/>
      <c r="P769" s="210"/>
      <c r="Q769" s="210"/>
      <c r="R769" s="210"/>
      <c r="S769" s="210"/>
      <c r="T769" s="210"/>
      <c r="U769" s="210"/>
      <c r="V769" s="210"/>
      <c r="W769" s="210"/>
      <c r="X769" s="211"/>
      <c r="Y769" s="218"/>
      <c r="Z769" s="219"/>
      <c r="AA769" s="220"/>
    </row>
    <row r="770" spans="2:27" ht="12.75" customHeight="1" x14ac:dyDescent="0.15">
      <c r="B770" s="228"/>
      <c r="C770" s="259"/>
      <c r="D770" s="251"/>
      <c r="E770" s="210" t="s">
        <v>291</v>
      </c>
      <c r="F770" s="210"/>
      <c r="G770" s="210"/>
      <c r="H770" s="210"/>
      <c r="I770" s="210"/>
      <c r="J770" s="210"/>
      <c r="K770" s="210"/>
      <c r="L770" s="210"/>
      <c r="M770" s="210"/>
      <c r="N770" s="210"/>
      <c r="O770" s="210"/>
      <c r="P770" s="210"/>
      <c r="Q770" s="210"/>
      <c r="R770" s="210"/>
      <c r="S770" s="210"/>
      <c r="T770" s="210"/>
      <c r="U770" s="210"/>
      <c r="V770" s="210"/>
      <c r="W770" s="210"/>
      <c r="X770" s="211"/>
      <c r="Y770" s="218"/>
      <c r="Z770" s="219"/>
      <c r="AA770" s="220"/>
    </row>
    <row r="771" spans="2:27" ht="12.75" customHeight="1" x14ac:dyDescent="0.15">
      <c r="B771" s="228"/>
      <c r="C771" s="259"/>
      <c r="D771" s="251"/>
      <c r="E771" s="210"/>
      <c r="F771" s="210"/>
      <c r="G771" s="210"/>
      <c r="H771" s="210"/>
      <c r="I771" s="210"/>
      <c r="J771" s="210"/>
      <c r="K771" s="210"/>
      <c r="L771" s="210"/>
      <c r="M771" s="210"/>
      <c r="N771" s="210"/>
      <c r="O771" s="210"/>
      <c r="P771" s="210"/>
      <c r="Q771" s="210"/>
      <c r="R771" s="210"/>
      <c r="S771" s="210"/>
      <c r="T771" s="210"/>
      <c r="U771" s="210"/>
      <c r="V771" s="210"/>
      <c r="W771" s="210"/>
      <c r="X771" s="211"/>
      <c r="Y771" s="218"/>
      <c r="Z771" s="219"/>
      <c r="AA771" s="220"/>
    </row>
    <row r="772" spans="2:27" ht="12.75" customHeight="1" x14ac:dyDescent="0.15">
      <c r="B772" s="228"/>
      <c r="C772" s="259"/>
      <c r="D772" s="251"/>
      <c r="E772" s="210" t="s">
        <v>321</v>
      </c>
      <c r="F772" s="210"/>
      <c r="G772" s="210"/>
      <c r="H772" s="210"/>
      <c r="I772" s="210"/>
      <c r="J772" s="210"/>
      <c r="K772" s="210"/>
      <c r="L772" s="210"/>
      <c r="M772" s="210"/>
      <c r="N772" s="210"/>
      <c r="O772" s="210"/>
      <c r="P772" s="210"/>
      <c r="Q772" s="210"/>
      <c r="R772" s="210"/>
      <c r="S772" s="210"/>
      <c r="T772" s="210"/>
      <c r="U772" s="210"/>
      <c r="V772" s="210"/>
      <c r="W772" s="210"/>
      <c r="X772" s="211"/>
      <c r="Y772" s="218"/>
      <c r="Z772" s="219"/>
      <c r="AA772" s="220"/>
    </row>
    <row r="773" spans="2:27" ht="12.75" customHeight="1" x14ac:dyDescent="0.15">
      <c r="B773" s="228"/>
      <c r="C773" s="259"/>
      <c r="D773" s="251"/>
      <c r="E773" s="210"/>
      <c r="F773" s="210"/>
      <c r="G773" s="210"/>
      <c r="H773" s="210"/>
      <c r="I773" s="210"/>
      <c r="J773" s="210"/>
      <c r="K773" s="210"/>
      <c r="L773" s="210"/>
      <c r="M773" s="210"/>
      <c r="N773" s="210"/>
      <c r="O773" s="210"/>
      <c r="P773" s="210"/>
      <c r="Q773" s="210"/>
      <c r="R773" s="210"/>
      <c r="S773" s="210"/>
      <c r="T773" s="210"/>
      <c r="U773" s="210"/>
      <c r="V773" s="210"/>
      <c r="W773" s="210"/>
      <c r="X773" s="211"/>
      <c r="Y773" s="218"/>
      <c r="Z773" s="219"/>
      <c r="AA773" s="220"/>
    </row>
    <row r="774" spans="2:27" ht="12.75" customHeight="1" x14ac:dyDescent="0.15">
      <c r="B774" s="228"/>
      <c r="C774" s="259"/>
      <c r="D774" s="251"/>
      <c r="E774" s="210" t="s">
        <v>322</v>
      </c>
      <c r="F774" s="210"/>
      <c r="G774" s="210"/>
      <c r="H774" s="210"/>
      <c r="I774" s="210"/>
      <c r="J774" s="210"/>
      <c r="K774" s="210"/>
      <c r="L774" s="210"/>
      <c r="M774" s="210"/>
      <c r="N774" s="210"/>
      <c r="O774" s="210"/>
      <c r="P774" s="210"/>
      <c r="Q774" s="210"/>
      <c r="R774" s="210"/>
      <c r="S774" s="210"/>
      <c r="T774" s="210"/>
      <c r="U774" s="210"/>
      <c r="V774" s="210"/>
      <c r="W774" s="210"/>
      <c r="X774" s="211"/>
      <c r="Y774" s="218"/>
      <c r="Z774" s="219"/>
      <c r="AA774" s="220"/>
    </row>
    <row r="775" spans="2:27" ht="12.75" customHeight="1" x14ac:dyDescent="0.15">
      <c r="B775" s="228"/>
      <c r="C775" s="259"/>
      <c r="D775" s="251"/>
      <c r="E775" s="210"/>
      <c r="F775" s="210"/>
      <c r="G775" s="210"/>
      <c r="H775" s="210"/>
      <c r="I775" s="210"/>
      <c r="J775" s="210"/>
      <c r="K775" s="210"/>
      <c r="L775" s="210"/>
      <c r="M775" s="210"/>
      <c r="N775" s="210"/>
      <c r="O775" s="210"/>
      <c r="P775" s="210"/>
      <c r="Q775" s="210"/>
      <c r="R775" s="210"/>
      <c r="S775" s="210"/>
      <c r="T775" s="210"/>
      <c r="U775" s="210"/>
      <c r="V775" s="210"/>
      <c r="W775" s="210"/>
      <c r="X775" s="211"/>
      <c r="Y775" s="218"/>
      <c r="Z775" s="219"/>
      <c r="AA775" s="220"/>
    </row>
    <row r="776" spans="2:27" ht="12.75" customHeight="1" x14ac:dyDescent="0.15">
      <c r="B776" s="228"/>
      <c r="C776" s="259"/>
      <c r="D776" s="251"/>
      <c r="E776" s="210"/>
      <c r="F776" s="210"/>
      <c r="G776" s="210"/>
      <c r="H776" s="210"/>
      <c r="I776" s="210"/>
      <c r="J776" s="210"/>
      <c r="K776" s="210"/>
      <c r="L776" s="210"/>
      <c r="M776" s="210"/>
      <c r="N776" s="210"/>
      <c r="O776" s="210"/>
      <c r="P776" s="210"/>
      <c r="Q776" s="210"/>
      <c r="R776" s="210"/>
      <c r="S776" s="210"/>
      <c r="T776" s="210"/>
      <c r="U776" s="210"/>
      <c r="V776" s="210"/>
      <c r="W776" s="210"/>
      <c r="X776" s="211"/>
      <c r="Y776" s="218"/>
      <c r="Z776" s="219"/>
      <c r="AA776" s="220"/>
    </row>
    <row r="777" spans="2:27" ht="12.75" customHeight="1" x14ac:dyDescent="0.15">
      <c r="B777" s="228"/>
      <c r="C777" s="259"/>
      <c r="D777" s="251"/>
      <c r="E777" s="210" t="s">
        <v>292</v>
      </c>
      <c r="F777" s="210"/>
      <c r="G777" s="210"/>
      <c r="H777" s="210"/>
      <c r="I777" s="210"/>
      <c r="J777" s="210"/>
      <c r="K777" s="210"/>
      <c r="L777" s="210"/>
      <c r="M777" s="210"/>
      <c r="N777" s="210"/>
      <c r="O777" s="210"/>
      <c r="P777" s="210"/>
      <c r="Q777" s="210"/>
      <c r="R777" s="210"/>
      <c r="S777" s="210"/>
      <c r="T777" s="210"/>
      <c r="U777" s="210"/>
      <c r="V777" s="210"/>
      <c r="W777" s="210"/>
      <c r="X777" s="211"/>
      <c r="Y777" s="218"/>
      <c r="Z777" s="219"/>
      <c r="AA777" s="220"/>
    </row>
    <row r="778" spans="2:27" ht="12.75" customHeight="1" x14ac:dyDescent="0.15">
      <c r="B778" s="228"/>
      <c r="C778" s="259"/>
      <c r="D778" s="251"/>
      <c r="E778" s="210" t="s">
        <v>330</v>
      </c>
      <c r="F778" s="210"/>
      <c r="G778" s="210"/>
      <c r="H778" s="210"/>
      <c r="I778" s="210"/>
      <c r="J778" s="210"/>
      <c r="K778" s="210"/>
      <c r="L778" s="210"/>
      <c r="M778" s="210"/>
      <c r="N778" s="210"/>
      <c r="O778" s="210"/>
      <c r="P778" s="210"/>
      <c r="Q778" s="210"/>
      <c r="R778" s="210"/>
      <c r="S778" s="210"/>
      <c r="T778" s="210"/>
      <c r="U778" s="210"/>
      <c r="V778" s="210"/>
      <c r="W778" s="210"/>
      <c r="X778" s="211"/>
      <c r="Y778" s="218"/>
      <c r="Z778" s="219"/>
      <c r="AA778" s="220"/>
    </row>
    <row r="779" spans="2:27" ht="12.75" customHeight="1" x14ac:dyDescent="0.15">
      <c r="B779" s="232"/>
      <c r="C779" s="165"/>
      <c r="D779" s="166"/>
      <c r="E779" s="237"/>
      <c r="F779" s="237"/>
      <c r="G779" s="237"/>
      <c r="H779" s="237"/>
      <c r="I779" s="237"/>
      <c r="J779" s="237"/>
      <c r="K779" s="237"/>
      <c r="L779" s="237"/>
      <c r="M779" s="237"/>
      <c r="N779" s="237"/>
      <c r="O779" s="237"/>
      <c r="P779" s="237"/>
      <c r="Q779" s="237"/>
      <c r="R779" s="237"/>
      <c r="S779" s="237"/>
      <c r="T779" s="237"/>
      <c r="U779" s="237"/>
      <c r="V779" s="237"/>
      <c r="W779" s="237"/>
      <c r="X779" s="256"/>
      <c r="Y779" s="221"/>
      <c r="Z779" s="222"/>
      <c r="AA779" s="223"/>
    </row>
    <row r="780" spans="2:27" ht="12.75" customHeight="1" x14ac:dyDescent="0.15">
      <c r="B780" s="227" t="s">
        <v>67</v>
      </c>
      <c r="C780" s="229" t="s">
        <v>180</v>
      </c>
      <c r="D780" s="230"/>
      <c r="E780" s="230"/>
      <c r="F780" s="230"/>
      <c r="G780" s="230"/>
      <c r="H780" s="230"/>
      <c r="I780" s="230"/>
      <c r="J780" s="230"/>
      <c r="K780" s="230"/>
      <c r="L780" s="230"/>
      <c r="M780" s="230"/>
      <c r="N780" s="230"/>
      <c r="O780" s="230"/>
      <c r="P780" s="230"/>
      <c r="Q780" s="230"/>
      <c r="R780" s="230"/>
      <c r="S780" s="230"/>
      <c r="T780" s="230"/>
      <c r="U780" s="230"/>
      <c r="V780" s="230"/>
      <c r="W780" s="230"/>
      <c r="X780" s="231"/>
      <c r="Y780" s="224"/>
      <c r="Z780" s="225"/>
      <c r="AA780" s="226"/>
    </row>
    <row r="781" spans="2:27" ht="12.75" customHeight="1" x14ac:dyDescent="0.15">
      <c r="B781" s="232"/>
      <c r="C781" s="215"/>
      <c r="D781" s="216"/>
      <c r="E781" s="216"/>
      <c r="F781" s="216"/>
      <c r="G781" s="216"/>
      <c r="H781" s="216"/>
      <c r="I781" s="216"/>
      <c r="J781" s="216"/>
      <c r="K781" s="216"/>
      <c r="L781" s="216"/>
      <c r="M781" s="216"/>
      <c r="N781" s="216"/>
      <c r="O781" s="216"/>
      <c r="P781" s="216"/>
      <c r="Q781" s="216"/>
      <c r="R781" s="216"/>
      <c r="S781" s="216"/>
      <c r="T781" s="216"/>
      <c r="U781" s="216"/>
      <c r="V781" s="216"/>
      <c r="W781" s="216"/>
      <c r="X781" s="217"/>
      <c r="Y781" s="221"/>
      <c r="Z781" s="222"/>
      <c r="AA781" s="223"/>
    </row>
    <row r="782" spans="2:27" ht="12.75" customHeight="1" x14ac:dyDescent="0.15">
      <c r="B782" s="227" t="s">
        <v>68</v>
      </c>
      <c r="C782" s="229" t="s">
        <v>264</v>
      </c>
      <c r="D782" s="230"/>
      <c r="E782" s="230"/>
      <c r="F782" s="230"/>
      <c r="G782" s="230"/>
      <c r="H782" s="230"/>
      <c r="I782" s="230"/>
      <c r="J782" s="230"/>
      <c r="K782" s="230"/>
      <c r="L782" s="230"/>
      <c r="M782" s="230"/>
      <c r="N782" s="230"/>
      <c r="O782" s="230"/>
      <c r="P782" s="230"/>
      <c r="Q782" s="230"/>
      <c r="R782" s="230"/>
      <c r="S782" s="230"/>
      <c r="T782" s="230"/>
      <c r="U782" s="230"/>
      <c r="V782" s="230"/>
      <c r="W782" s="230"/>
      <c r="X782" s="231"/>
      <c r="Y782" s="224"/>
      <c r="Z782" s="225"/>
      <c r="AA782" s="226"/>
    </row>
    <row r="783" spans="2:27" ht="12.75" customHeight="1" x14ac:dyDescent="0.15">
      <c r="B783" s="228"/>
      <c r="C783" s="212"/>
      <c r="D783" s="213"/>
      <c r="E783" s="213"/>
      <c r="F783" s="213"/>
      <c r="G783" s="213"/>
      <c r="H783" s="213"/>
      <c r="I783" s="213"/>
      <c r="J783" s="213"/>
      <c r="K783" s="213"/>
      <c r="L783" s="213"/>
      <c r="M783" s="213"/>
      <c r="N783" s="213"/>
      <c r="O783" s="213"/>
      <c r="P783" s="213"/>
      <c r="Q783" s="213"/>
      <c r="R783" s="213"/>
      <c r="S783" s="213"/>
      <c r="T783" s="213"/>
      <c r="U783" s="213"/>
      <c r="V783" s="213"/>
      <c r="W783" s="213"/>
      <c r="X783" s="214"/>
      <c r="Y783" s="218"/>
      <c r="Z783" s="219"/>
      <c r="AA783" s="220"/>
    </row>
    <row r="784" spans="2:27" ht="12.75" customHeight="1" x14ac:dyDescent="0.15">
      <c r="B784" s="228"/>
      <c r="C784" s="212"/>
      <c r="D784" s="213"/>
      <c r="E784" s="213"/>
      <c r="F784" s="213"/>
      <c r="G784" s="213"/>
      <c r="H784" s="213"/>
      <c r="I784" s="213"/>
      <c r="J784" s="213"/>
      <c r="K784" s="213"/>
      <c r="L784" s="213"/>
      <c r="M784" s="213"/>
      <c r="N784" s="213"/>
      <c r="O784" s="213"/>
      <c r="P784" s="213"/>
      <c r="Q784" s="213"/>
      <c r="R784" s="213"/>
      <c r="S784" s="213"/>
      <c r="T784" s="213"/>
      <c r="U784" s="213"/>
      <c r="V784" s="213"/>
      <c r="W784" s="213"/>
      <c r="X784" s="214"/>
      <c r="Y784" s="218"/>
      <c r="Z784" s="219"/>
      <c r="AA784" s="220"/>
    </row>
    <row r="785" spans="1:27" ht="12.75" customHeight="1" x14ac:dyDescent="0.15">
      <c r="B785" s="232"/>
      <c r="C785" s="215"/>
      <c r="D785" s="216"/>
      <c r="E785" s="216"/>
      <c r="F785" s="216"/>
      <c r="G785" s="216"/>
      <c r="H785" s="216"/>
      <c r="I785" s="216"/>
      <c r="J785" s="216"/>
      <c r="K785" s="216"/>
      <c r="L785" s="216"/>
      <c r="M785" s="216"/>
      <c r="N785" s="216"/>
      <c r="O785" s="216"/>
      <c r="P785" s="216"/>
      <c r="Q785" s="216"/>
      <c r="R785" s="216"/>
      <c r="S785" s="216"/>
      <c r="T785" s="216"/>
      <c r="U785" s="216"/>
      <c r="V785" s="216"/>
      <c r="W785" s="216"/>
      <c r="X785" s="217"/>
      <c r="Y785" s="221"/>
      <c r="Z785" s="222"/>
      <c r="AA785" s="223"/>
    </row>
    <row r="786" spans="1:27" ht="12.75" customHeight="1" x14ac:dyDescent="0.15">
      <c r="B786" s="227" t="s">
        <v>81</v>
      </c>
      <c r="C786" s="229" t="s">
        <v>33</v>
      </c>
      <c r="D786" s="230"/>
      <c r="E786" s="230"/>
      <c r="F786" s="230"/>
      <c r="G786" s="230"/>
      <c r="H786" s="230"/>
      <c r="I786" s="230"/>
      <c r="J786" s="230"/>
      <c r="K786" s="230"/>
      <c r="L786" s="230"/>
      <c r="M786" s="230"/>
      <c r="N786" s="230"/>
      <c r="O786" s="230"/>
      <c r="P786" s="230"/>
      <c r="Q786" s="230"/>
      <c r="R786" s="230"/>
      <c r="S786" s="230"/>
      <c r="T786" s="230"/>
      <c r="U786" s="230"/>
      <c r="V786" s="230"/>
      <c r="W786" s="230"/>
      <c r="X786" s="231"/>
      <c r="Y786" s="224"/>
      <c r="Z786" s="225"/>
      <c r="AA786" s="226"/>
    </row>
    <row r="787" spans="1:27" ht="12.75" customHeight="1" x14ac:dyDescent="0.15">
      <c r="B787" s="232"/>
      <c r="C787" s="215"/>
      <c r="D787" s="216"/>
      <c r="E787" s="216"/>
      <c r="F787" s="216"/>
      <c r="G787" s="216"/>
      <c r="H787" s="216"/>
      <c r="I787" s="216"/>
      <c r="J787" s="216"/>
      <c r="K787" s="216"/>
      <c r="L787" s="216"/>
      <c r="M787" s="216"/>
      <c r="N787" s="216"/>
      <c r="O787" s="216"/>
      <c r="P787" s="216"/>
      <c r="Q787" s="216"/>
      <c r="R787" s="216"/>
      <c r="S787" s="216"/>
      <c r="T787" s="216"/>
      <c r="U787" s="216"/>
      <c r="V787" s="216"/>
      <c r="W787" s="216"/>
      <c r="X787" s="217"/>
      <c r="Y787" s="221"/>
      <c r="Z787" s="222"/>
      <c r="AA787" s="223"/>
    </row>
    <row r="788" spans="1:27" ht="12.75" customHeight="1" x14ac:dyDescent="0.15">
      <c r="B788" s="227" t="s">
        <v>82</v>
      </c>
      <c r="C788" s="229" t="s">
        <v>363</v>
      </c>
      <c r="D788" s="230"/>
      <c r="E788" s="230"/>
      <c r="F788" s="230"/>
      <c r="G788" s="230"/>
      <c r="H788" s="230"/>
      <c r="I788" s="230"/>
      <c r="J788" s="230"/>
      <c r="K788" s="230"/>
      <c r="L788" s="230"/>
      <c r="M788" s="230"/>
      <c r="N788" s="230"/>
      <c r="O788" s="230"/>
      <c r="P788" s="230"/>
      <c r="Q788" s="230"/>
      <c r="R788" s="230"/>
      <c r="S788" s="230"/>
      <c r="T788" s="230"/>
      <c r="U788" s="230"/>
      <c r="V788" s="230"/>
      <c r="W788" s="230"/>
      <c r="X788" s="231"/>
      <c r="Y788" s="224"/>
      <c r="Z788" s="225"/>
      <c r="AA788" s="226"/>
    </row>
    <row r="789" spans="1:27" ht="12.75" customHeight="1" x14ac:dyDescent="0.15">
      <c r="B789" s="228"/>
      <c r="C789" s="212"/>
      <c r="D789" s="213"/>
      <c r="E789" s="213"/>
      <c r="F789" s="213"/>
      <c r="G789" s="213"/>
      <c r="H789" s="213"/>
      <c r="I789" s="213"/>
      <c r="J789" s="213"/>
      <c r="K789" s="213"/>
      <c r="L789" s="213"/>
      <c r="M789" s="213"/>
      <c r="N789" s="213"/>
      <c r="O789" s="213"/>
      <c r="P789" s="213"/>
      <c r="Q789" s="213"/>
      <c r="R789" s="213"/>
      <c r="S789" s="213"/>
      <c r="T789" s="213"/>
      <c r="U789" s="213"/>
      <c r="V789" s="213"/>
      <c r="W789" s="213"/>
      <c r="X789" s="214"/>
      <c r="Y789" s="218"/>
      <c r="Z789" s="219"/>
      <c r="AA789" s="220"/>
    </row>
    <row r="790" spans="1:27" ht="12.75" customHeight="1" x14ac:dyDescent="0.15">
      <c r="B790" s="232"/>
      <c r="C790" s="215"/>
      <c r="D790" s="216"/>
      <c r="E790" s="216"/>
      <c r="F790" s="216"/>
      <c r="G790" s="216"/>
      <c r="H790" s="216"/>
      <c r="I790" s="216"/>
      <c r="J790" s="216"/>
      <c r="K790" s="216"/>
      <c r="L790" s="216"/>
      <c r="M790" s="216"/>
      <c r="N790" s="216"/>
      <c r="O790" s="216"/>
      <c r="P790" s="216"/>
      <c r="Q790" s="216"/>
      <c r="R790" s="216"/>
      <c r="S790" s="216"/>
      <c r="T790" s="216"/>
      <c r="U790" s="216"/>
      <c r="V790" s="216"/>
      <c r="W790" s="216"/>
      <c r="X790" s="217"/>
      <c r="Y790" s="221"/>
      <c r="Z790" s="222"/>
      <c r="AA790" s="223"/>
    </row>
    <row r="791" spans="1:27" ht="12.75" customHeight="1" x14ac:dyDescent="0.15">
      <c r="B791" s="227" t="s">
        <v>83</v>
      </c>
      <c r="C791" s="229" t="s">
        <v>34</v>
      </c>
      <c r="D791" s="230"/>
      <c r="E791" s="230"/>
      <c r="F791" s="230"/>
      <c r="G791" s="230"/>
      <c r="H791" s="230"/>
      <c r="I791" s="230"/>
      <c r="J791" s="230"/>
      <c r="K791" s="230"/>
      <c r="L791" s="230"/>
      <c r="M791" s="230"/>
      <c r="N791" s="230"/>
      <c r="O791" s="230"/>
      <c r="P791" s="230"/>
      <c r="Q791" s="230"/>
      <c r="R791" s="230"/>
      <c r="S791" s="230"/>
      <c r="T791" s="230"/>
      <c r="U791" s="230"/>
      <c r="V791" s="230"/>
      <c r="W791" s="230"/>
      <c r="X791" s="231"/>
      <c r="Y791" s="224"/>
      <c r="Z791" s="225"/>
      <c r="AA791" s="226"/>
    </row>
    <row r="792" spans="1:27" ht="12.75" customHeight="1" x14ac:dyDescent="0.15">
      <c r="B792" s="228"/>
      <c r="C792" s="212"/>
      <c r="D792" s="213"/>
      <c r="E792" s="213"/>
      <c r="F792" s="213"/>
      <c r="G792" s="213"/>
      <c r="H792" s="213"/>
      <c r="I792" s="213"/>
      <c r="J792" s="213"/>
      <c r="K792" s="213"/>
      <c r="L792" s="213"/>
      <c r="M792" s="213"/>
      <c r="N792" s="213"/>
      <c r="O792" s="213"/>
      <c r="P792" s="213"/>
      <c r="Q792" s="213"/>
      <c r="R792" s="213"/>
      <c r="S792" s="213"/>
      <c r="T792" s="213"/>
      <c r="U792" s="213"/>
      <c r="V792" s="213"/>
      <c r="W792" s="213"/>
      <c r="X792" s="214"/>
      <c r="Y792" s="218"/>
      <c r="Z792" s="219"/>
      <c r="AA792" s="220"/>
    </row>
    <row r="793" spans="1:27" ht="12.75" customHeight="1" x14ac:dyDescent="0.15">
      <c r="B793" s="232"/>
      <c r="C793" s="215"/>
      <c r="D793" s="216"/>
      <c r="E793" s="216"/>
      <c r="F793" s="216"/>
      <c r="G793" s="216"/>
      <c r="H793" s="216"/>
      <c r="I793" s="216"/>
      <c r="J793" s="216"/>
      <c r="K793" s="216"/>
      <c r="L793" s="216"/>
      <c r="M793" s="216"/>
      <c r="N793" s="216"/>
      <c r="O793" s="216"/>
      <c r="P793" s="216"/>
      <c r="Q793" s="216"/>
      <c r="R793" s="216"/>
      <c r="S793" s="216"/>
      <c r="T793" s="216"/>
      <c r="U793" s="216"/>
      <c r="V793" s="216"/>
      <c r="W793" s="216"/>
      <c r="X793" s="217"/>
      <c r="Y793" s="221"/>
      <c r="Z793" s="222"/>
      <c r="AA793" s="223"/>
    </row>
    <row r="794" spans="1:27" ht="12.75" customHeight="1" x14ac:dyDescent="0.15">
      <c r="A794" s="14"/>
      <c r="B794" s="427" t="s">
        <v>294</v>
      </c>
      <c r="C794" s="357" t="s">
        <v>302</v>
      </c>
      <c r="D794" s="358"/>
      <c r="E794" s="358"/>
      <c r="F794" s="358"/>
      <c r="G794" s="358"/>
      <c r="H794" s="358"/>
      <c r="I794" s="358"/>
      <c r="J794" s="358"/>
      <c r="K794" s="358"/>
      <c r="L794" s="358"/>
      <c r="M794" s="358"/>
      <c r="N794" s="358"/>
      <c r="O794" s="358"/>
      <c r="P794" s="358"/>
      <c r="Q794" s="358"/>
      <c r="R794" s="358"/>
      <c r="S794" s="358"/>
      <c r="T794" s="358"/>
      <c r="U794" s="358"/>
      <c r="V794" s="358"/>
      <c r="W794" s="358"/>
      <c r="X794" s="359"/>
      <c r="Y794" s="224"/>
      <c r="Z794" s="225"/>
      <c r="AA794" s="226"/>
    </row>
    <row r="795" spans="1:27" ht="12.75" customHeight="1" x14ac:dyDescent="0.15">
      <c r="A795" s="15"/>
      <c r="B795" s="428"/>
      <c r="C795" s="360"/>
      <c r="D795" s="361"/>
      <c r="E795" s="361"/>
      <c r="F795" s="361"/>
      <c r="G795" s="361"/>
      <c r="H795" s="361"/>
      <c r="I795" s="361"/>
      <c r="J795" s="361"/>
      <c r="K795" s="361"/>
      <c r="L795" s="361"/>
      <c r="M795" s="361"/>
      <c r="N795" s="361"/>
      <c r="O795" s="361"/>
      <c r="P795" s="361"/>
      <c r="Q795" s="361"/>
      <c r="R795" s="361"/>
      <c r="S795" s="361"/>
      <c r="T795" s="361"/>
      <c r="U795" s="361"/>
      <c r="V795" s="361"/>
      <c r="W795" s="361"/>
      <c r="X795" s="362"/>
      <c r="Y795" s="221"/>
      <c r="Z795" s="222"/>
      <c r="AA795" s="223"/>
    </row>
    <row r="796" spans="1:27" ht="12.75" customHeight="1" x14ac:dyDescent="0.15">
      <c r="B796" s="428"/>
      <c r="C796" s="257" t="s">
        <v>301</v>
      </c>
      <c r="D796" s="258"/>
      <c r="E796" s="207" t="s">
        <v>295</v>
      </c>
      <c r="F796" s="207"/>
      <c r="G796" s="207"/>
      <c r="H796" s="207"/>
      <c r="I796" s="207"/>
      <c r="J796" s="207"/>
      <c r="K796" s="207"/>
      <c r="L796" s="207"/>
      <c r="M796" s="207"/>
      <c r="N796" s="207"/>
      <c r="O796" s="207"/>
      <c r="P796" s="207"/>
      <c r="Q796" s="207"/>
      <c r="R796" s="207"/>
      <c r="S796" s="207"/>
      <c r="T796" s="207"/>
      <c r="U796" s="207"/>
      <c r="V796" s="207"/>
      <c r="W796" s="207"/>
      <c r="X796" s="208"/>
      <c r="Y796" s="224"/>
      <c r="Z796" s="225"/>
      <c r="AA796" s="226"/>
    </row>
    <row r="797" spans="1:27" ht="12.75" customHeight="1" x14ac:dyDescent="0.15">
      <c r="B797" s="428"/>
      <c r="C797" s="259"/>
      <c r="D797" s="251"/>
      <c r="E797" s="210" t="s">
        <v>296</v>
      </c>
      <c r="F797" s="210"/>
      <c r="G797" s="210"/>
      <c r="H797" s="210"/>
      <c r="I797" s="210"/>
      <c r="J797" s="210"/>
      <c r="K797" s="210"/>
      <c r="L797" s="210"/>
      <c r="M797" s="210"/>
      <c r="N797" s="210"/>
      <c r="O797" s="210"/>
      <c r="P797" s="210"/>
      <c r="Q797" s="210"/>
      <c r="R797" s="210"/>
      <c r="S797" s="210"/>
      <c r="T797" s="210"/>
      <c r="U797" s="210"/>
      <c r="V797" s="210"/>
      <c r="W797" s="210"/>
      <c r="X797" s="211"/>
      <c r="Y797" s="218"/>
      <c r="Z797" s="219"/>
      <c r="AA797" s="220"/>
    </row>
    <row r="798" spans="1:27" ht="12.75" customHeight="1" x14ac:dyDescent="0.15">
      <c r="B798" s="428"/>
      <c r="C798" s="259"/>
      <c r="D798" s="251"/>
      <c r="E798" s="210" t="s">
        <v>297</v>
      </c>
      <c r="F798" s="210"/>
      <c r="G798" s="210"/>
      <c r="H798" s="210"/>
      <c r="I798" s="210"/>
      <c r="J798" s="210"/>
      <c r="K798" s="210"/>
      <c r="L798" s="210"/>
      <c r="M798" s="210"/>
      <c r="N798" s="210"/>
      <c r="O798" s="210"/>
      <c r="P798" s="210"/>
      <c r="Q798" s="210"/>
      <c r="R798" s="210"/>
      <c r="S798" s="210"/>
      <c r="T798" s="210"/>
      <c r="U798" s="210"/>
      <c r="V798" s="210"/>
      <c r="W798" s="210"/>
      <c r="X798" s="211"/>
      <c r="Y798" s="218"/>
      <c r="Z798" s="219"/>
      <c r="AA798" s="220"/>
    </row>
    <row r="799" spans="1:27" ht="12.75" customHeight="1" x14ac:dyDescent="0.15">
      <c r="B799" s="428"/>
      <c r="C799" s="259"/>
      <c r="D799" s="251"/>
      <c r="E799" s="210" t="s">
        <v>298</v>
      </c>
      <c r="F799" s="210"/>
      <c r="G799" s="210"/>
      <c r="H799" s="210"/>
      <c r="I799" s="210"/>
      <c r="J799" s="210"/>
      <c r="K799" s="210"/>
      <c r="L799" s="210"/>
      <c r="M799" s="210"/>
      <c r="N799" s="210"/>
      <c r="O799" s="210"/>
      <c r="P799" s="210"/>
      <c r="Q799" s="210"/>
      <c r="R799" s="210"/>
      <c r="S799" s="210"/>
      <c r="T799" s="210"/>
      <c r="U799" s="210"/>
      <c r="V799" s="210"/>
      <c r="W799" s="210"/>
      <c r="X799" s="211"/>
      <c r="Y799" s="218"/>
      <c r="Z799" s="219"/>
      <c r="AA799" s="220"/>
    </row>
    <row r="800" spans="1:27" ht="12.75" customHeight="1" x14ac:dyDescent="0.15">
      <c r="B800" s="428"/>
      <c r="C800" s="259"/>
      <c r="D800" s="251"/>
      <c r="E800" s="210" t="s">
        <v>299</v>
      </c>
      <c r="F800" s="210"/>
      <c r="G800" s="210"/>
      <c r="H800" s="210"/>
      <c r="I800" s="210"/>
      <c r="J800" s="210"/>
      <c r="K800" s="210"/>
      <c r="L800" s="210"/>
      <c r="M800" s="210"/>
      <c r="N800" s="210"/>
      <c r="O800" s="210"/>
      <c r="P800" s="210"/>
      <c r="Q800" s="210"/>
      <c r="R800" s="210"/>
      <c r="S800" s="210"/>
      <c r="T800" s="210"/>
      <c r="U800" s="210"/>
      <c r="V800" s="210"/>
      <c r="W800" s="210"/>
      <c r="X800" s="211"/>
      <c r="Y800" s="218"/>
      <c r="Z800" s="219"/>
      <c r="AA800" s="220"/>
    </row>
    <row r="801" spans="1:27" ht="12.75" customHeight="1" x14ac:dyDescent="0.15">
      <c r="B801" s="429"/>
      <c r="C801" s="260"/>
      <c r="D801" s="255"/>
      <c r="E801" s="237" t="s">
        <v>300</v>
      </c>
      <c r="F801" s="237"/>
      <c r="G801" s="237"/>
      <c r="H801" s="237"/>
      <c r="I801" s="237"/>
      <c r="J801" s="237"/>
      <c r="K801" s="237"/>
      <c r="L801" s="237"/>
      <c r="M801" s="237"/>
      <c r="N801" s="237"/>
      <c r="O801" s="237"/>
      <c r="P801" s="237"/>
      <c r="Q801" s="237"/>
      <c r="R801" s="237"/>
      <c r="S801" s="237"/>
      <c r="T801" s="237"/>
      <c r="U801" s="237"/>
      <c r="V801" s="237"/>
      <c r="W801" s="237"/>
      <c r="X801" s="256"/>
      <c r="Y801" s="221"/>
      <c r="Z801" s="222"/>
      <c r="AA801" s="223"/>
    </row>
    <row r="802" spans="1:27" ht="12.75" customHeight="1" x14ac:dyDescent="0.15">
      <c r="C802" s="170"/>
      <c r="D802" s="170"/>
      <c r="E802" s="159"/>
      <c r="F802" s="159"/>
      <c r="G802" s="159"/>
      <c r="H802" s="159"/>
      <c r="I802" s="159"/>
      <c r="J802" s="159"/>
      <c r="K802" s="159"/>
      <c r="L802" s="159"/>
      <c r="M802" s="159"/>
      <c r="N802" s="159"/>
      <c r="O802" s="159"/>
      <c r="P802" s="159"/>
      <c r="Q802" s="159"/>
      <c r="R802" s="159"/>
      <c r="S802" s="159"/>
      <c r="T802" s="159"/>
      <c r="U802" s="159"/>
      <c r="V802" s="159"/>
      <c r="W802" s="159"/>
      <c r="X802" s="159"/>
      <c r="Y802" s="161"/>
      <c r="Z802" s="161"/>
      <c r="AA802" s="161"/>
    </row>
    <row r="803" spans="1:27" ht="14.25" x14ac:dyDescent="0.15">
      <c r="A803" s="4" t="s">
        <v>35</v>
      </c>
    </row>
    <row r="804" spans="1:27" ht="12.75" customHeight="1" x14ac:dyDescent="0.15">
      <c r="B804" s="227" t="s">
        <v>66</v>
      </c>
      <c r="C804" s="229" t="s">
        <v>525</v>
      </c>
      <c r="D804" s="230"/>
      <c r="E804" s="230"/>
      <c r="F804" s="230"/>
      <c r="G804" s="230"/>
      <c r="H804" s="230"/>
      <c r="I804" s="230"/>
      <c r="J804" s="230"/>
      <c r="K804" s="230"/>
      <c r="L804" s="230"/>
      <c r="M804" s="230"/>
      <c r="N804" s="230"/>
      <c r="O804" s="230"/>
      <c r="P804" s="230"/>
      <c r="Q804" s="230"/>
      <c r="R804" s="230"/>
      <c r="S804" s="230"/>
      <c r="T804" s="230"/>
      <c r="U804" s="230"/>
      <c r="V804" s="230"/>
      <c r="W804" s="230"/>
      <c r="X804" s="231"/>
      <c r="Y804" s="224"/>
      <c r="Z804" s="225"/>
      <c r="AA804" s="226"/>
    </row>
    <row r="805" spans="1:27" ht="12.75" customHeight="1" x14ac:dyDescent="0.15">
      <c r="B805" s="228"/>
      <c r="C805" s="212"/>
      <c r="D805" s="213"/>
      <c r="E805" s="213"/>
      <c r="F805" s="213"/>
      <c r="G805" s="213"/>
      <c r="H805" s="213"/>
      <c r="I805" s="213"/>
      <c r="J805" s="213"/>
      <c r="K805" s="213"/>
      <c r="L805" s="213"/>
      <c r="M805" s="213"/>
      <c r="N805" s="213"/>
      <c r="O805" s="213"/>
      <c r="P805" s="213"/>
      <c r="Q805" s="213"/>
      <c r="R805" s="213"/>
      <c r="S805" s="213"/>
      <c r="T805" s="213"/>
      <c r="U805" s="213"/>
      <c r="V805" s="213"/>
      <c r="W805" s="213"/>
      <c r="X805" s="214"/>
      <c r="Y805" s="218"/>
      <c r="Z805" s="219"/>
      <c r="AA805" s="220"/>
    </row>
    <row r="806" spans="1:27" ht="12.75" customHeight="1" x14ac:dyDescent="0.15">
      <c r="B806" s="228"/>
      <c r="C806" s="212"/>
      <c r="D806" s="213"/>
      <c r="E806" s="213"/>
      <c r="F806" s="213"/>
      <c r="G806" s="213"/>
      <c r="H806" s="213"/>
      <c r="I806" s="213"/>
      <c r="J806" s="213"/>
      <c r="K806" s="213"/>
      <c r="L806" s="213"/>
      <c r="M806" s="213"/>
      <c r="N806" s="213"/>
      <c r="O806" s="213"/>
      <c r="P806" s="213"/>
      <c r="Q806" s="213"/>
      <c r="R806" s="213"/>
      <c r="S806" s="213"/>
      <c r="T806" s="213"/>
      <c r="U806" s="213"/>
      <c r="V806" s="213"/>
      <c r="W806" s="213"/>
      <c r="X806" s="214"/>
      <c r="Y806" s="218"/>
      <c r="Z806" s="219"/>
      <c r="AA806" s="220"/>
    </row>
    <row r="807" spans="1:27" ht="12.75" customHeight="1" x14ac:dyDescent="0.15">
      <c r="B807" s="228"/>
      <c r="C807" s="212"/>
      <c r="D807" s="213"/>
      <c r="E807" s="213"/>
      <c r="F807" s="213"/>
      <c r="G807" s="213"/>
      <c r="H807" s="213"/>
      <c r="I807" s="213"/>
      <c r="J807" s="213"/>
      <c r="K807" s="213"/>
      <c r="L807" s="213"/>
      <c r="M807" s="213"/>
      <c r="N807" s="213"/>
      <c r="O807" s="213"/>
      <c r="P807" s="213"/>
      <c r="Q807" s="213"/>
      <c r="R807" s="213"/>
      <c r="S807" s="213"/>
      <c r="T807" s="213"/>
      <c r="U807" s="213"/>
      <c r="V807" s="213"/>
      <c r="W807" s="213"/>
      <c r="X807" s="214"/>
      <c r="Y807" s="218"/>
      <c r="Z807" s="219"/>
      <c r="AA807" s="220"/>
    </row>
    <row r="808" spans="1:27" ht="12.75" customHeight="1" x14ac:dyDescent="0.15">
      <c r="B808" s="228"/>
      <c r="C808" s="212"/>
      <c r="D808" s="213"/>
      <c r="E808" s="213"/>
      <c r="F808" s="213"/>
      <c r="G808" s="213"/>
      <c r="H808" s="213"/>
      <c r="I808" s="213"/>
      <c r="J808" s="213"/>
      <c r="K808" s="213"/>
      <c r="L808" s="213"/>
      <c r="M808" s="213"/>
      <c r="N808" s="213"/>
      <c r="O808" s="213"/>
      <c r="P808" s="213"/>
      <c r="Q808" s="213"/>
      <c r="R808" s="213"/>
      <c r="S808" s="213"/>
      <c r="T808" s="213"/>
      <c r="U808" s="213"/>
      <c r="V808" s="213"/>
      <c r="W808" s="213"/>
      <c r="X808" s="214"/>
      <c r="Y808" s="218"/>
      <c r="Z808" s="219"/>
      <c r="AA808" s="220"/>
    </row>
    <row r="809" spans="1:27" ht="12.75" customHeight="1" x14ac:dyDescent="0.15">
      <c r="B809" s="228"/>
      <c r="C809" s="212"/>
      <c r="D809" s="213"/>
      <c r="E809" s="213"/>
      <c r="F809" s="213"/>
      <c r="G809" s="213"/>
      <c r="H809" s="213"/>
      <c r="I809" s="213"/>
      <c r="J809" s="213"/>
      <c r="K809" s="213"/>
      <c r="L809" s="213"/>
      <c r="M809" s="213"/>
      <c r="N809" s="213"/>
      <c r="O809" s="213"/>
      <c r="P809" s="213"/>
      <c r="Q809" s="213"/>
      <c r="R809" s="213"/>
      <c r="S809" s="213"/>
      <c r="T809" s="213"/>
      <c r="U809" s="213"/>
      <c r="V809" s="213"/>
      <c r="W809" s="213"/>
      <c r="X809" s="214"/>
      <c r="Y809" s="218"/>
      <c r="Z809" s="219"/>
      <c r="AA809" s="220"/>
    </row>
    <row r="810" spans="1:27" ht="12.75" customHeight="1" x14ac:dyDescent="0.15">
      <c r="B810" s="228"/>
      <c r="C810" s="212"/>
      <c r="D810" s="213"/>
      <c r="E810" s="213"/>
      <c r="F810" s="213"/>
      <c r="G810" s="213"/>
      <c r="H810" s="213"/>
      <c r="I810" s="213"/>
      <c r="J810" s="213"/>
      <c r="K810" s="213"/>
      <c r="L810" s="213"/>
      <c r="M810" s="213"/>
      <c r="N810" s="213"/>
      <c r="O810" s="213"/>
      <c r="P810" s="213"/>
      <c r="Q810" s="213"/>
      <c r="R810" s="213"/>
      <c r="S810" s="213"/>
      <c r="T810" s="213"/>
      <c r="U810" s="213"/>
      <c r="V810" s="213"/>
      <c r="W810" s="213"/>
      <c r="X810" s="214"/>
      <c r="Y810" s="218"/>
      <c r="Z810" s="219"/>
      <c r="AA810" s="220"/>
    </row>
    <row r="811" spans="1:27" ht="12.75" customHeight="1" x14ac:dyDescent="0.15">
      <c r="B811" s="228"/>
      <c r="C811" s="212"/>
      <c r="D811" s="213"/>
      <c r="E811" s="213"/>
      <c r="F811" s="213"/>
      <c r="G811" s="213"/>
      <c r="H811" s="213"/>
      <c r="I811" s="213"/>
      <c r="J811" s="213"/>
      <c r="K811" s="213"/>
      <c r="L811" s="213"/>
      <c r="M811" s="213"/>
      <c r="N811" s="213"/>
      <c r="O811" s="213"/>
      <c r="P811" s="213"/>
      <c r="Q811" s="213"/>
      <c r="R811" s="213"/>
      <c r="S811" s="213"/>
      <c r="T811" s="213"/>
      <c r="U811" s="213"/>
      <c r="V811" s="213"/>
      <c r="W811" s="213"/>
      <c r="X811" s="214"/>
      <c r="Y811" s="218"/>
      <c r="Z811" s="219"/>
      <c r="AA811" s="220"/>
    </row>
    <row r="812" spans="1:27" ht="12.75" customHeight="1" x14ac:dyDescent="0.15">
      <c r="B812" s="228"/>
      <c r="C812" s="212"/>
      <c r="D812" s="213"/>
      <c r="E812" s="213"/>
      <c r="F812" s="213"/>
      <c r="G812" s="213"/>
      <c r="H812" s="213"/>
      <c r="I812" s="213"/>
      <c r="J812" s="213"/>
      <c r="K812" s="213"/>
      <c r="L812" s="213"/>
      <c r="M812" s="213"/>
      <c r="N812" s="213"/>
      <c r="O812" s="213"/>
      <c r="P812" s="213"/>
      <c r="Q812" s="213"/>
      <c r="R812" s="213"/>
      <c r="S812" s="213"/>
      <c r="T812" s="213"/>
      <c r="U812" s="213"/>
      <c r="V812" s="213"/>
      <c r="W812" s="213"/>
      <c r="X812" s="214"/>
      <c r="Y812" s="218"/>
      <c r="Z812" s="219"/>
      <c r="AA812" s="220"/>
    </row>
    <row r="813" spans="1:27" ht="12.75" customHeight="1" x14ac:dyDescent="0.15">
      <c r="B813" s="228"/>
      <c r="C813" s="212"/>
      <c r="D813" s="213"/>
      <c r="E813" s="213"/>
      <c r="F813" s="213"/>
      <c r="G813" s="213"/>
      <c r="H813" s="213"/>
      <c r="I813" s="213"/>
      <c r="J813" s="213"/>
      <c r="K813" s="213"/>
      <c r="L813" s="213"/>
      <c r="M813" s="213"/>
      <c r="N813" s="213"/>
      <c r="O813" s="213"/>
      <c r="P813" s="213"/>
      <c r="Q813" s="213"/>
      <c r="R813" s="213"/>
      <c r="S813" s="213"/>
      <c r="T813" s="213"/>
      <c r="U813" s="213"/>
      <c r="V813" s="213"/>
      <c r="W813" s="213"/>
      <c r="X813" s="214"/>
      <c r="Y813" s="218"/>
      <c r="Z813" s="219"/>
      <c r="AA813" s="220"/>
    </row>
    <row r="814" spans="1:27" ht="12.75" customHeight="1" x14ac:dyDescent="0.15">
      <c r="B814" s="228"/>
      <c r="C814" s="212"/>
      <c r="D814" s="213"/>
      <c r="E814" s="213"/>
      <c r="F814" s="213"/>
      <c r="G814" s="213"/>
      <c r="H814" s="213"/>
      <c r="I814" s="213"/>
      <c r="J814" s="213"/>
      <c r="K814" s="213"/>
      <c r="L814" s="213"/>
      <c r="M814" s="213"/>
      <c r="N814" s="213"/>
      <c r="O814" s="213"/>
      <c r="P814" s="213"/>
      <c r="Q814" s="213"/>
      <c r="R814" s="213"/>
      <c r="S814" s="213"/>
      <c r="T814" s="213"/>
      <c r="U814" s="213"/>
      <c r="V814" s="213"/>
      <c r="W814" s="213"/>
      <c r="X814" s="214"/>
      <c r="Y814" s="218"/>
      <c r="Z814" s="219"/>
      <c r="AA814" s="220"/>
    </row>
    <row r="815" spans="1:27" ht="12.75" customHeight="1" x14ac:dyDescent="0.15">
      <c r="B815" s="228"/>
      <c r="C815" s="212"/>
      <c r="D815" s="213"/>
      <c r="E815" s="213"/>
      <c r="F815" s="213"/>
      <c r="G815" s="213"/>
      <c r="H815" s="213"/>
      <c r="I815" s="213"/>
      <c r="J815" s="213"/>
      <c r="K815" s="213"/>
      <c r="L815" s="213"/>
      <c r="M815" s="213"/>
      <c r="N815" s="213"/>
      <c r="O815" s="213"/>
      <c r="P815" s="213"/>
      <c r="Q815" s="213"/>
      <c r="R815" s="213"/>
      <c r="S815" s="213"/>
      <c r="T815" s="213"/>
      <c r="U815" s="213"/>
      <c r="V815" s="213"/>
      <c r="W815" s="213"/>
      <c r="X815" s="214"/>
      <c r="Y815" s="218"/>
      <c r="Z815" s="219"/>
      <c r="AA815" s="220"/>
    </row>
    <row r="816" spans="1:27" ht="12.75" customHeight="1" x14ac:dyDescent="0.15">
      <c r="B816" s="228"/>
      <c r="C816" s="212"/>
      <c r="D816" s="213"/>
      <c r="E816" s="213"/>
      <c r="F816" s="213"/>
      <c r="G816" s="213"/>
      <c r="H816" s="213"/>
      <c r="I816" s="213"/>
      <c r="J816" s="213"/>
      <c r="K816" s="213"/>
      <c r="L816" s="213"/>
      <c r="M816" s="213"/>
      <c r="N816" s="213"/>
      <c r="O816" s="213"/>
      <c r="P816" s="213"/>
      <c r="Q816" s="213"/>
      <c r="R816" s="213"/>
      <c r="S816" s="213"/>
      <c r="T816" s="213"/>
      <c r="U816" s="213"/>
      <c r="V816" s="213"/>
      <c r="W816" s="213"/>
      <c r="X816" s="214"/>
      <c r="Y816" s="218"/>
      <c r="Z816" s="219"/>
      <c r="AA816" s="220"/>
    </row>
    <row r="817" spans="1:27" ht="12.75" customHeight="1" x14ac:dyDescent="0.15">
      <c r="B817" s="228"/>
      <c r="C817" s="212"/>
      <c r="D817" s="213"/>
      <c r="E817" s="213"/>
      <c r="F817" s="213"/>
      <c r="G817" s="213"/>
      <c r="H817" s="213"/>
      <c r="I817" s="213"/>
      <c r="J817" s="213"/>
      <c r="K817" s="213"/>
      <c r="L817" s="213"/>
      <c r="M817" s="213"/>
      <c r="N817" s="213"/>
      <c r="O817" s="213"/>
      <c r="P817" s="213"/>
      <c r="Q817" s="213"/>
      <c r="R817" s="213"/>
      <c r="S817" s="213"/>
      <c r="T817" s="213"/>
      <c r="U817" s="213"/>
      <c r="V817" s="213"/>
      <c r="W817" s="213"/>
      <c r="X817" s="214"/>
      <c r="Y817" s="218"/>
      <c r="Z817" s="219"/>
      <c r="AA817" s="220"/>
    </row>
    <row r="818" spans="1:27" ht="12.75" customHeight="1" x14ac:dyDescent="0.15">
      <c r="B818" s="228"/>
      <c r="C818" s="212"/>
      <c r="D818" s="213"/>
      <c r="E818" s="213"/>
      <c r="F818" s="213"/>
      <c r="G818" s="213"/>
      <c r="H818" s="213"/>
      <c r="I818" s="213"/>
      <c r="J818" s="213"/>
      <c r="K818" s="213"/>
      <c r="L818" s="213"/>
      <c r="M818" s="213"/>
      <c r="N818" s="213"/>
      <c r="O818" s="213"/>
      <c r="P818" s="213"/>
      <c r="Q818" s="213"/>
      <c r="R818" s="213"/>
      <c r="S818" s="213"/>
      <c r="T818" s="213"/>
      <c r="U818" s="213"/>
      <c r="V818" s="213"/>
      <c r="W818" s="213"/>
      <c r="X818" s="214"/>
      <c r="Y818" s="218"/>
      <c r="Z818" s="219"/>
      <c r="AA818" s="220"/>
    </row>
    <row r="819" spans="1:27" ht="12.75" customHeight="1" x14ac:dyDescent="0.15">
      <c r="B819" s="232"/>
      <c r="C819" s="215"/>
      <c r="D819" s="216"/>
      <c r="E819" s="216"/>
      <c r="F819" s="216"/>
      <c r="G819" s="216"/>
      <c r="H819" s="216"/>
      <c r="I819" s="216"/>
      <c r="J819" s="216"/>
      <c r="K819" s="216"/>
      <c r="L819" s="216"/>
      <c r="M819" s="216"/>
      <c r="N819" s="216"/>
      <c r="O819" s="216"/>
      <c r="P819" s="216"/>
      <c r="Q819" s="216"/>
      <c r="R819" s="216"/>
      <c r="S819" s="216"/>
      <c r="T819" s="216"/>
      <c r="U819" s="216"/>
      <c r="V819" s="216"/>
      <c r="W819" s="216"/>
      <c r="X819" s="217"/>
      <c r="Y819" s="221"/>
      <c r="Z819" s="222"/>
      <c r="AA819" s="223"/>
    </row>
    <row r="820" spans="1:27" ht="12.75" customHeight="1" x14ac:dyDescent="0.15">
      <c r="B820" s="227" t="s">
        <v>67</v>
      </c>
      <c r="C820" s="229" t="s">
        <v>193</v>
      </c>
      <c r="D820" s="230"/>
      <c r="E820" s="230"/>
      <c r="F820" s="230"/>
      <c r="G820" s="230"/>
      <c r="H820" s="230"/>
      <c r="I820" s="230"/>
      <c r="J820" s="230"/>
      <c r="K820" s="230"/>
      <c r="L820" s="230"/>
      <c r="M820" s="230"/>
      <c r="N820" s="230"/>
      <c r="O820" s="230"/>
      <c r="P820" s="230"/>
      <c r="Q820" s="230"/>
      <c r="R820" s="230"/>
      <c r="S820" s="230"/>
      <c r="T820" s="230"/>
      <c r="U820" s="230"/>
      <c r="V820" s="230"/>
      <c r="W820" s="230"/>
      <c r="X820" s="231"/>
      <c r="Y820" s="224"/>
      <c r="Z820" s="225"/>
      <c r="AA820" s="226"/>
    </row>
    <row r="821" spans="1:27" ht="12.75" customHeight="1" x14ac:dyDescent="0.15">
      <c r="B821" s="228"/>
      <c r="C821" s="212"/>
      <c r="D821" s="213"/>
      <c r="E821" s="213"/>
      <c r="F821" s="213"/>
      <c r="G821" s="213"/>
      <c r="H821" s="213"/>
      <c r="I821" s="213"/>
      <c r="J821" s="213"/>
      <c r="K821" s="213"/>
      <c r="L821" s="213"/>
      <c r="M821" s="213"/>
      <c r="N821" s="213"/>
      <c r="O821" s="213"/>
      <c r="P821" s="213"/>
      <c r="Q821" s="213"/>
      <c r="R821" s="213"/>
      <c r="S821" s="213"/>
      <c r="T821" s="213"/>
      <c r="U821" s="213"/>
      <c r="V821" s="213"/>
      <c r="W821" s="213"/>
      <c r="X821" s="214"/>
      <c r="Y821" s="218"/>
      <c r="Z821" s="219"/>
      <c r="AA821" s="220"/>
    </row>
    <row r="822" spans="1:27" ht="12.75" customHeight="1" x14ac:dyDescent="0.15">
      <c r="B822" s="232"/>
      <c r="C822" s="215"/>
      <c r="D822" s="216"/>
      <c r="E822" s="216"/>
      <c r="F822" s="216"/>
      <c r="G822" s="216"/>
      <c r="H822" s="216"/>
      <c r="I822" s="216"/>
      <c r="J822" s="216"/>
      <c r="K822" s="216"/>
      <c r="L822" s="216"/>
      <c r="M822" s="216"/>
      <c r="N822" s="216"/>
      <c r="O822" s="216"/>
      <c r="P822" s="216"/>
      <c r="Q822" s="216"/>
      <c r="R822" s="216"/>
      <c r="S822" s="216"/>
      <c r="T822" s="216"/>
      <c r="U822" s="216"/>
      <c r="V822" s="216"/>
      <c r="W822" s="216"/>
      <c r="X822" s="217"/>
      <c r="Y822" s="221"/>
      <c r="Z822" s="222"/>
      <c r="AA822" s="223"/>
    </row>
    <row r="823" spans="1:27" ht="12.75" customHeight="1" x14ac:dyDescent="0.15">
      <c r="B823" s="227" t="s">
        <v>68</v>
      </c>
      <c r="C823" s="229" t="s">
        <v>37</v>
      </c>
      <c r="D823" s="230"/>
      <c r="E823" s="230"/>
      <c r="F823" s="230"/>
      <c r="G823" s="230"/>
      <c r="H823" s="230"/>
      <c r="I823" s="230"/>
      <c r="J823" s="230"/>
      <c r="K823" s="230"/>
      <c r="L823" s="230"/>
      <c r="M823" s="230"/>
      <c r="N823" s="230"/>
      <c r="O823" s="230"/>
      <c r="P823" s="230"/>
      <c r="Q823" s="230"/>
      <c r="R823" s="230"/>
      <c r="S823" s="230"/>
      <c r="T823" s="230"/>
      <c r="U823" s="230"/>
      <c r="V823" s="230"/>
      <c r="W823" s="230"/>
      <c r="X823" s="231"/>
      <c r="Y823" s="224"/>
      <c r="Z823" s="225"/>
      <c r="AA823" s="226"/>
    </row>
    <row r="824" spans="1:27" ht="12.75" customHeight="1" x14ac:dyDescent="0.15">
      <c r="B824" s="228"/>
      <c r="C824" s="212"/>
      <c r="D824" s="213"/>
      <c r="E824" s="213"/>
      <c r="F824" s="213"/>
      <c r="G824" s="213"/>
      <c r="H824" s="213"/>
      <c r="I824" s="213"/>
      <c r="J824" s="213"/>
      <c r="K824" s="213"/>
      <c r="L824" s="213"/>
      <c r="M824" s="213"/>
      <c r="N824" s="213"/>
      <c r="O824" s="213"/>
      <c r="P824" s="213"/>
      <c r="Q824" s="213"/>
      <c r="R824" s="213"/>
      <c r="S824" s="213"/>
      <c r="T824" s="213"/>
      <c r="U824" s="213"/>
      <c r="V824" s="213"/>
      <c r="W824" s="213"/>
      <c r="X824" s="214"/>
      <c r="Y824" s="218"/>
      <c r="Z824" s="219"/>
      <c r="AA824" s="220"/>
    </row>
    <row r="825" spans="1:27" ht="12.75" customHeight="1" x14ac:dyDescent="0.15">
      <c r="B825" s="232"/>
      <c r="C825" s="215"/>
      <c r="D825" s="216"/>
      <c r="E825" s="216"/>
      <c r="F825" s="216"/>
      <c r="G825" s="216"/>
      <c r="H825" s="216"/>
      <c r="I825" s="216"/>
      <c r="J825" s="216"/>
      <c r="K825" s="216"/>
      <c r="L825" s="216"/>
      <c r="M825" s="216"/>
      <c r="N825" s="216"/>
      <c r="O825" s="216"/>
      <c r="P825" s="216"/>
      <c r="Q825" s="216"/>
      <c r="R825" s="216"/>
      <c r="S825" s="216"/>
      <c r="T825" s="216"/>
      <c r="U825" s="216"/>
      <c r="V825" s="216"/>
      <c r="W825" s="216"/>
      <c r="X825" s="217"/>
      <c r="Y825" s="221"/>
      <c r="Z825" s="222"/>
      <c r="AA825" s="223"/>
    </row>
    <row r="826" spans="1:27" ht="12.75" customHeight="1" x14ac:dyDescent="0.15">
      <c r="B826" s="8"/>
      <c r="C826" s="164"/>
      <c r="D826" s="164"/>
      <c r="E826" s="164"/>
      <c r="F826" s="164"/>
      <c r="G826" s="164"/>
      <c r="H826" s="164"/>
      <c r="I826" s="164"/>
      <c r="J826" s="164"/>
      <c r="K826" s="164"/>
      <c r="L826" s="164"/>
      <c r="M826" s="164"/>
      <c r="N826" s="164"/>
      <c r="O826" s="164"/>
      <c r="P826" s="164"/>
      <c r="Q826" s="164"/>
      <c r="R826" s="164"/>
      <c r="S826" s="164"/>
      <c r="T826" s="164"/>
      <c r="U826" s="164"/>
      <c r="V826" s="164"/>
      <c r="W826" s="164"/>
      <c r="X826" s="164"/>
      <c r="Y826" s="161"/>
      <c r="Z826" s="161"/>
      <c r="AA826" s="161"/>
    </row>
    <row r="827" spans="1:27" ht="12.75" customHeight="1" x14ac:dyDescent="0.15">
      <c r="A827" s="4" t="s">
        <v>304</v>
      </c>
    </row>
    <row r="828" spans="1:27" ht="12.75" customHeight="1" x14ac:dyDescent="0.15">
      <c r="B828" s="227" t="s">
        <v>66</v>
      </c>
      <c r="C828" s="229" t="s">
        <v>524</v>
      </c>
      <c r="D828" s="230"/>
      <c r="E828" s="230"/>
      <c r="F828" s="230"/>
      <c r="G828" s="230"/>
      <c r="H828" s="230"/>
      <c r="I828" s="230"/>
      <c r="J828" s="230"/>
      <c r="K828" s="230"/>
      <c r="L828" s="230"/>
      <c r="M828" s="230"/>
      <c r="N828" s="230"/>
      <c r="O828" s="230"/>
      <c r="P828" s="230"/>
      <c r="Q828" s="230"/>
      <c r="R828" s="230"/>
      <c r="S828" s="230"/>
      <c r="T828" s="230"/>
      <c r="U828" s="230"/>
      <c r="V828" s="230"/>
      <c r="W828" s="230"/>
      <c r="X828" s="231"/>
      <c r="Y828" s="224"/>
      <c r="Z828" s="225"/>
      <c r="AA828" s="226"/>
    </row>
    <row r="829" spans="1:27" ht="12.75" customHeight="1" x14ac:dyDescent="0.15">
      <c r="B829" s="228"/>
      <c r="C829" s="212"/>
      <c r="D829" s="213"/>
      <c r="E829" s="213"/>
      <c r="F829" s="213"/>
      <c r="G829" s="213"/>
      <c r="H829" s="213"/>
      <c r="I829" s="213"/>
      <c r="J829" s="213"/>
      <c r="K829" s="213"/>
      <c r="L829" s="213"/>
      <c r="M829" s="213"/>
      <c r="N829" s="213"/>
      <c r="O829" s="213"/>
      <c r="P829" s="213"/>
      <c r="Q829" s="213"/>
      <c r="R829" s="213"/>
      <c r="S829" s="213"/>
      <c r="T829" s="213"/>
      <c r="U829" s="213"/>
      <c r="V829" s="213"/>
      <c r="W829" s="213"/>
      <c r="X829" s="214"/>
      <c r="Y829" s="218"/>
      <c r="Z829" s="219"/>
      <c r="AA829" s="220"/>
    </row>
    <row r="830" spans="1:27" ht="12.75" customHeight="1" x14ac:dyDescent="0.15">
      <c r="B830" s="228"/>
      <c r="C830" s="212"/>
      <c r="D830" s="213"/>
      <c r="E830" s="213"/>
      <c r="F830" s="213"/>
      <c r="G830" s="213"/>
      <c r="H830" s="213"/>
      <c r="I830" s="213"/>
      <c r="J830" s="213"/>
      <c r="K830" s="213"/>
      <c r="L830" s="213"/>
      <c r="M830" s="213"/>
      <c r="N830" s="213"/>
      <c r="O830" s="213"/>
      <c r="P830" s="213"/>
      <c r="Q830" s="213"/>
      <c r="R830" s="213"/>
      <c r="S830" s="213"/>
      <c r="T830" s="213"/>
      <c r="U830" s="213"/>
      <c r="V830" s="213"/>
      <c r="W830" s="213"/>
      <c r="X830" s="214"/>
      <c r="Y830" s="218"/>
      <c r="Z830" s="219"/>
      <c r="AA830" s="220"/>
    </row>
    <row r="831" spans="1:27" ht="12.75" customHeight="1" x14ac:dyDescent="0.15">
      <c r="B831" s="228"/>
      <c r="C831" s="212"/>
      <c r="D831" s="213"/>
      <c r="E831" s="213"/>
      <c r="F831" s="213"/>
      <c r="G831" s="213"/>
      <c r="H831" s="213"/>
      <c r="I831" s="213"/>
      <c r="J831" s="213"/>
      <c r="K831" s="213"/>
      <c r="L831" s="213"/>
      <c r="M831" s="213"/>
      <c r="N831" s="213"/>
      <c r="O831" s="213"/>
      <c r="P831" s="213"/>
      <c r="Q831" s="213"/>
      <c r="R831" s="213"/>
      <c r="S831" s="213"/>
      <c r="T831" s="213"/>
      <c r="U831" s="213"/>
      <c r="V831" s="213"/>
      <c r="W831" s="213"/>
      <c r="X831" s="214"/>
      <c r="Y831" s="218"/>
      <c r="Z831" s="219"/>
      <c r="AA831" s="220"/>
    </row>
    <row r="832" spans="1:27" ht="12.75" customHeight="1" x14ac:dyDescent="0.15">
      <c r="B832" s="228"/>
      <c r="C832" s="212"/>
      <c r="D832" s="213"/>
      <c r="E832" s="213"/>
      <c r="F832" s="213"/>
      <c r="G832" s="213"/>
      <c r="H832" s="213"/>
      <c r="I832" s="213"/>
      <c r="J832" s="213"/>
      <c r="K832" s="213"/>
      <c r="L832" s="213"/>
      <c r="M832" s="213"/>
      <c r="N832" s="213"/>
      <c r="O832" s="213"/>
      <c r="P832" s="213"/>
      <c r="Q832" s="213"/>
      <c r="R832" s="213"/>
      <c r="S832" s="213"/>
      <c r="T832" s="213"/>
      <c r="U832" s="213"/>
      <c r="V832" s="213"/>
      <c r="W832" s="213"/>
      <c r="X832" s="214"/>
      <c r="Y832" s="218"/>
      <c r="Z832" s="219"/>
      <c r="AA832" s="220"/>
    </row>
    <row r="833" spans="2:27" ht="12.75" customHeight="1" x14ac:dyDescent="0.15">
      <c r="B833" s="228"/>
      <c r="C833" s="212"/>
      <c r="D833" s="213"/>
      <c r="E833" s="213"/>
      <c r="F833" s="213"/>
      <c r="G833" s="213"/>
      <c r="H833" s="213"/>
      <c r="I833" s="213"/>
      <c r="J833" s="213"/>
      <c r="K833" s="213"/>
      <c r="L833" s="213"/>
      <c r="M833" s="213"/>
      <c r="N833" s="213"/>
      <c r="O833" s="213"/>
      <c r="P833" s="213"/>
      <c r="Q833" s="213"/>
      <c r="R833" s="213"/>
      <c r="S833" s="213"/>
      <c r="T833" s="213"/>
      <c r="U833" s="213"/>
      <c r="V833" s="213"/>
      <c r="W833" s="213"/>
      <c r="X833" s="214"/>
      <c r="Y833" s="218"/>
      <c r="Z833" s="219"/>
      <c r="AA833" s="220"/>
    </row>
    <row r="834" spans="2:27" ht="12.75" customHeight="1" x14ac:dyDescent="0.15">
      <c r="B834" s="228"/>
      <c r="C834" s="212"/>
      <c r="D834" s="213"/>
      <c r="E834" s="213"/>
      <c r="F834" s="213"/>
      <c r="G834" s="213"/>
      <c r="H834" s="213"/>
      <c r="I834" s="213"/>
      <c r="J834" s="213"/>
      <c r="K834" s="213"/>
      <c r="L834" s="213"/>
      <c r="M834" s="213"/>
      <c r="N834" s="213"/>
      <c r="O834" s="213"/>
      <c r="P834" s="213"/>
      <c r="Q834" s="213"/>
      <c r="R834" s="213"/>
      <c r="S834" s="213"/>
      <c r="T834" s="213"/>
      <c r="U834" s="213"/>
      <c r="V834" s="213"/>
      <c r="W834" s="213"/>
      <c r="X834" s="214"/>
      <c r="Y834" s="218"/>
      <c r="Z834" s="219"/>
      <c r="AA834" s="220"/>
    </row>
    <row r="835" spans="2:27" ht="12.75" customHeight="1" x14ac:dyDescent="0.15">
      <c r="B835" s="228"/>
      <c r="C835" s="212"/>
      <c r="D835" s="213"/>
      <c r="E835" s="213"/>
      <c r="F835" s="213"/>
      <c r="G835" s="213"/>
      <c r="H835" s="213"/>
      <c r="I835" s="213"/>
      <c r="J835" s="213"/>
      <c r="K835" s="213"/>
      <c r="L835" s="213"/>
      <c r="M835" s="213"/>
      <c r="N835" s="213"/>
      <c r="O835" s="213"/>
      <c r="P835" s="213"/>
      <c r="Q835" s="213"/>
      <c r="R835" s="213"/>
      <c r="S835" s="213"/>
      <c r="T835" s="213"/>
      <c r="U835" s="213"/>
      <c r="V835" s="213"/>
      <c r="W835" s="213"/>
      <c r="X835" s="214"/>
      <c r="Y835" s="218"/>
      <c r="Z835" s="219"/>
      <c r="AA835" s="220"/>
    </row>
    <row r="836" spans="2:27" ht="12.75" customHeight="1" x14ac:dyDescent="0.15">
      <c r="B836" s="228"/>
      <c r="C836" s="212"/>
      <c r="D836" s="213"/>
      <c r="E836" s="213"/>
      <c r="F836" s="213"/>
      <c r="G836" s="213"/>
      <c r="H836" s="213"/>
      <c r="I836" s="213"/>
      <c r="J836" s="213"/>
      <c r="K836" s="213"/>
      <c r="L836" s="213"/>
      <c r="M836" s="213"/>
      <c r="N836" s="213"/>
      <c r="O836" s="213"/>
      <c r="P836" s="213"/>
      <c r="Q836" s="213"/>
      <c r="R836" s="213"/>
      <c r="S836" s="213"/>
      <c r="T836" s="213"/>
      <c r="U836" s="213"/>
      <c r="V836" s="213"/>
      <c r="W836" s="213"/>
      <c r="X836" s="214"/>
      <c r="Y836" s="218"/>
      <c r="Z836" s="219"/>
      <c r="AA836" s="220"/>
    </row>
    <row r="837" spans="2:27" ht="12.75" customHeight="1" x14ac:dyDescent="0.15">
      <c r="B837" s="228"/>
      <c r="C837" s="212"/>
      <c r="D837" s="213"/>
      <c r="E837" s="213"/>
      <c r="F837" s="213"/>
      <c r="G837" s="213"/>
      <c r="H837" s="213"/>
      <c r="I837" s="213"/>
      <c r="J837" s="213"/>
      <c r="K837" s="213"/>
      <c r="L837" s="213"/>
      <c r="M837" s="213"/>
      <c r="N837" s="213"/>
      <c r="O837" s="213"/>
      <c r="P837" s="213"/>
      <c r="Q837" s="213"/>
      <c r="R837" s="213"/>
      <c r="S837" s="213"/>
      <c r="T837" s="213"/>
      <c r="U837" s="213"/>
      <c r="V837" s="213"/>
      <c r="W837" s="213"/>
      <c r="X837" s="214"/>
      <c r="Y837" s="218"/>
      <c r="Z837" s="219"/>
      <c r="AA837" s="220"/>
    </row>
    <row r="838" spans="2:27" ht="12.75" customHeight="1" x14ac:dyDescent="0.15">
      <c r="B838" s="228"/>
      <c r="C838" s="212"/>
      <c r="D838" s="213"/>
      <c r="E838" s="213"/>
      <c r="F838" s="213"/>
      <c r="G838" s="213"/>
      <c r="H838" s="213"/>
      <c r="I838" s="213"/>
      <c r="J838" s="213"/>
      <c r="K838" s="213"/>
      <c r="L838" s="213"/>
      <c r="M838" s="213"/>
      <c r="N838" s="213"/>
      <c r="O838" s="213"/>
      <c r="P838" s="213"/>
      <c r="Q838" s="213"/>
      <c r="R838" s="213"/>
      <c r="S838" s="213"/>
      <c r="T838" s="213"/>
      <c r="U838" s="213"/>
      <c r="V838" s="213"/>
      <c r="W838" s="213"/>
      <c r="X838" s="214"/>
      <c r="Y838" s="218"/>
      <c r="Z838" s="219"/>
      <c r="AA838" s="220"/>
    </row>
    <row r="839" spans="2:27" ht="12.75" customHeight="1" x14ac:dyDescent="0.15">
      <c r="B839" s="228"/>
      <c r="C839" s="212"/>
      <c r="D839" s="213"/>
      <c r="E839" s="213"/>
      <c r="F839" s="213"/>
      <c r="G839" s="213"/>
      <c r="H839" s="213"/>
      <c r="I839" s="213"/>
      <c r="J839" s="213"/>
      <c r="K839" s="213"/>
      <c r="L839" s="213"/>
      <c r="M839" s="213"/>
      <c r="N839" s="213"/>
      <c r="O839" s="213"/>
      <c r="P839" s="213"/>
      <c r="Q839" s="213"/>
      <c r="R839" s="213"/>
      <c r="S839" s="213"/>
      <c r="T839" s="213"/>
      <c r="U839" s="213"/>
      <c r="V839" s="213"/>
      <c r="W839" s="213"/>
      <c r="X839" s="214"/>
      <c r="Y839" s="218"/>
      <c r="Z839" s="219"/>
      <c r="AA839" s="220"/>
    </row>
    <row r="840" spans="2:27" ht="12.75" customHeight="1" x14ac:dyDescent="0.15">
      <c r="B840" s="228"/>
      <c r="C840" s="212"/>
      <c r="D840" s="213"/>
      <c r="E840" s="213"/>
      <c r="F840" s="213"/>
      <c r="G840" s="213"/>
      <c r="H840" s="213"/>
      <c r="I840" s="213"/>
      <c r="J840" s="213"/>
      <c r="K840" s="213"/>
      <c r="L840" s="213"/>
      <c r="M840" s="213"/>
      <c r="N840" s="213"/>
      <c r="O840" s="213"/>
      <c r="P840" s="213"/>
      <c r="Q840" s="213"/>
      <c r="R840" s="213"/>
      <c r="S840" s="213"/>
      <c r="T840" s="213"/>
      <c r="U840" s="213"/>
      <c r="V840" s="213"/>
      <c r="W840" s="213"/>
      <c r="X840" s="214"/>
      <c r="Y840" s="218"/>
      <c r="Z840" s="219"/>
      <c r="AA840" s="220"/>
    </row>
    <row r="841" spans="2:27" ht="12.75" customHeight="1" x14ac:dyDescent="0.15">
      <c r="B841" s="232"/>
      <c r="C841" s="215"/>
      <c r="D841" s="216"/>
      <c r="E841" s="216"/>
      <c r="F841" s="216"/>
      <c r="G841" s="216"/>
      <c r="H841" s="216"/>
      <c r="I841" s="216"/>
      <c r="J841" s="216"/>
      <c r="K841" s="216"/>
      <c r="L841" s="216"/>
      <c r="M841" s="216"/>
      <c r="N841" s="216"/>
      <c r="O841" s="216"/>
      <c r="P841" s="216"/>
      <c r="Q841" s="216"/>
      <c r="R841" s="216"/>
      <c r="S841" s="216"/>
      <c r="T841" s="216"/>
      <c r="U841" s="216"/>
      <c r="V841" s="216"/>
      <c r="W841" s="216"/>
      <c r="X841" s="217"/>
      <c r="Y841" s="221"/>
      <c r="Z841" s="222"/>
      <c r="AA841" s="223"/>
    </row>
    <row r="842" spans="2:27" ht="12.75" customHeight="1" x14ac:dyDescent="0.15">
      <c r="B842" s="227" t="s">
        <v>67</v>
      </c>
      <c r="C842" s="229" t="s">
        <v>331</v>
      </c>
      <c r="D842" s="230"/>
      <c r="E842" s="230"/>
      <c r="F842" s="230"/>
      <c r="G842" s="230"/>
      <c r="H842" s="230"/>
      <c r="I842" s="230"/>
      <c r="J842" s="230"/>
      <c r="K842" s="230"/>
      <c r="L842" s="230"/>
      <c r="M842" s="230"/>
      <c r="N842" s="230"/>
      <c r="O842" s="230"/>
      <c r="P842" s="230"/>
      <c r="Q842" s="230"/>
      <c r="R842" s="230"/>
      <c r="S842" s="230"/>
      <c r="T842" s="230"/>
      <c r="U842" s="230"/>
      <c r="V842" s="230"/>
      <c r="W842" s="230"/>
      <c r="X842" s="231"/>
      <c r="Y842" s="224"/>
      <c r="Z842" s="225"/>
      <c r="AA842" s="226"/>
    </row>
    <row r="843" spans="2:27" ht="12.75" customHeight="1" x14ac:dyDescent="0.15">
      <c r="B843" s="228"/>
      <c r="C843" s="212"/>
      <c r="D843" s="213"/>
      <c r="E843" s="213"/>
      <c r="F843" s="213"/>
      <c r="G843" s="213"/>
      <c r="H843" s="213"/>
      <c r="I843" s="213"/>
      <c r="J843" s="213"/>
      <c r="K843" s="213"/>
      <c r="L843" s="213"/>
      <c r="M843" s="213"/>
      <c r="N843" s="213"/>
      <c r="O843" s="213"/>
      <c r="P843" s="213"/>
      <c r="Q843" s="213"/>
      <c r="R843" s="213"/>
      <c r="S843" s="213"/>
      <c r="T843" s="213"/>
      <c r="U843" s="213"/>
      <c r="V843" s="213"/>
      <c r="W843" s="213"/>
      <c r="X843" s="214"/>
      <c r="Y843" s="218"/>
      <c r="Z843" s="219"/>
      <c r="AA843" s="220"/>
    </row>
    <row r="844" spans="2:27" ht="12.75" customHeight="1" x14ac:dyDescent="0.15">
      <c r="B844" s="232"/>
      <c r="C844" s="215"/>
      <c r="D844" s="216"/>
      <c r="E844" s="216"/>
      <c r="F844" s="216"/>
      <c r="G844" s="216"/>
      <c r="H844" s="216"/>
      <c r="I844" s="216"/>
      <c r="J844" s="216"/>
      <c r="K844" s="216"/>
      <c r="L844" s="216"/>
      <c r="M844" s="216"/>
      <c r="N844" s="216"/>
      <c r="O844" s="216"/>
      <c r="P844" s="216"/>
      <c r="Q844" s="216"/>
      <c r="R844" s="216"/>
      <c r="S844" s="216"/>
      <c r="T844" s="216"/>
      <c r="U844" s="216"/>
      <c r="V844" s="216"/>
      <c r="W844" s="216"/>
      <c r="X844" s="217"/>
      <c r="Y844" s="221"/>
      <c r="Z844" s="222"/>
      <c r="AA844" s="223"/>
    </row>
    <row r="845" spans="2:27" ht="12.75" customHeight="1" x14ac:dyDescent="0.15">
      <c r="B845" s="227" t="s">
        <v>68</v>
      </c>
      <c r="C845" s="229" t="s">
        <v>518</v>
      </c>
      <c r="D845" s="230"/>
      <c r="E845" s="230"/>
      <c r="F845" s="230"/>
      <c r="G845" s="230"/>
      <c r="H845" s="230"/>
      <c r="I845" s="230"/>
      <c r="J845" s="230"/>
      <c r="K845" s="230"/>
      <c r="L845" s="230"/>
      <c r="M845" s="230"/>
      <c r="N845" s="230"/>
      <c r="O845" s="230"/>
      <c r="P845" s="230"/>
      <c r="Q845" s="230"/>
      <c r="R845" s="230"/>
      <c r="S845" s="230"/>
      <c r="T845" s="230"/>
      <c r="U845" s="230"/>
      <c r="V845" s="230"/>
      <c r="W845" s="230"/>
      <c r="X845" s="231"/>
      <c r="Y845" s="224"/>
      <c r="Z845" s="225"/>
      <c r="AA845" s="226"/>
    </row>
    <row r="846" spans="2:27" ht="12.75" customHeight="1" x14ac:dyDescent="0.15">
      <c r="B846" s="228"/>
      <c r="C846" s="212"/>
      <c r="D846" s="213"/>
      <c r="E846" s="213"/>
      <c r="F846" s="213"/>
      <c r="G846" s="213"/>
      <c r="H846" s="213"/>
      <c r="I846" s="213"/>
      <c r="J846" s="213"/>
      <c r="K846" s="213"/>
      <c r="L846" s="213"/>
      <c r="M846" s="213"/>
      <c r="N846" s="213"/>
      <c r="O846" s="213"/>
      <c r="P846" s="213"/>
      <c r="Q846" s="213"/>
      <c r="R846" s="213"/>
      <c r="S846" s="213"/>
      <c r="T846" s="213"/>
      <c r="U846" s="213"/>
      <c r="V846" s="213"/>
      <c r="W846" s="213"/>
      <c r="X846" s="214"/>
      <c r="Y846" s="218"/>
      <c r="Z846" s="219"/>
      <c r="AA846" s="220"/>
    </row>
    <row r="847" spans="2:27" ht="12.75" customHeight="1" x14ac:dyDescent="0.15">
      <c r="B847" s="232"/>
      <c r="C847" s="215"/>
      <c r="D847" s="216"/>
      <c r="E847" s="216"/>
      <c r="F847" s="216"/>
      <c r="G847" s="216"/>
      <c r="H847" s="216"/>
      <c r="I847" s="216"/>
      <c r="J847" s="216"/>
      <c r="K847" s="216"/>
      <c r="L847" s="216"/>
      <c r="M847" s="216"/>
      <c r="N847" s="216"/>
      <c r="O847" s="216"/>
      <c r="P847" s="216"/>
      <c r="Q847" s="216"/>
      <c r="R847" s="216"/>
      <c r="S847" s="216"/>
      <c r="T847" s="216"/>
      <c r="U847" s="216"/>
      <c r="V847" s="216"/>
      <c r="W847" s="216"/>
      <c r="X847" s="217"/>
      <c r="Y847" s="221"/>
      <c r="Z847" s="222"/>
      <c r="AA847" s="223"/>
    </row>
    <row r="848" spans="2:27" ht="12.75" customHeight="1" x14ac:dyDescent="0.15">
      <c r="B848" s="227" t="s">
        <v>306</v>
      </c>
      <c r="C848" s="229" t="s">
        <v>305</v>
      </c>
      <c r="D848" s="230"/>
      <c r="E848" s="230"/>
      <c r="F848" s="230"/>
      <c r="G848" s="230"/>
      <c r="H848" s="230"/>
      <c r="I848" s="230"/>
      <c r="J848" s="230"/>
      <c r="K848" s="230"/>
      <c r="L848" s="230"/>
      <c r="M848" s="230"/>
      <c r="N848" s="230"/>
      <c r="O848" s="230"/>
      <c r="P848" s="230"/>
      <c r="Q848" s="230"/>
      <c r="R848" s="230"/>
      <c r="S848" s="230"/>
      <c r="T848" s="230"/>
      <c r="U848" s="230"/>
      <c r="V848" s="230"/>
      <c r="W848" s="230"/>
      <c r="X848" s="231"/>
      <c r="Y848" s="224"/>
      <c r="Z848" s="225"/>
      <c r="AA848" s="226"/>
    </row>
    <row r="849" spans="1:27" ht="12.75" customHeight="1" x14ac:dyDescent="0.15">
      <c r="B849" s="228"/>
      <c r="C849" s="212"/>
      <c r="D849" s="213"/>
      <c r="E849" s="213"/>
      <c r="F849" s="213"/>
      <c r="G849" s="213"/>
      <c r="H849" s="213"/>
      <c r="I849" s="213"/>
      <c r="J849" s="213"/>
      <c r="K849" s="213"/>
      <c r="L849" s="213"/>
      <c r="M849" s="213"/>
      <c r="N849" s="213"/>
      <c r="O849" s="213"/>
      <c r="P849" s="213"/>
      <c r="Q849" s="213"/>
      <c r="R849" s="213"/>
      <c r="S849" s="213"/>
      <c r="T849" s="213"/>
      <c r="U849" s="213"/>
      <c r="V849" s="213"/>
      <c r="W849" s="213"/>
      <c r="X849" s="214"/>
      <c r="Y849" s="218"/>
      <c r="Z849" s="219"/>
      <c r="AA849" s="220"/>
    </row>
    <row r="850" spans="1:27" ht="12.75" customHeight="1" x14ac:dyDescent="0.15">
      <c r="B850" s="232"/>
      <c r="C850" s="215"/>
      <c r="D850" s="216"/>
      <c r="E850" s="216"/>
      <c r="F850" s="216"/>
      <c r="G850" s="216"/>
      <c r="H850" s="216"/>
      <c r="I850" s="216"/>
      <c r="J850" s="216"/>
      <c r="K850" s="216"/>
      <c r="L850" s="216"/>
      <c r="M850" s="216"/>
      <c r="N850" s="216"/>
      <c r="O850" s="216"/>
      <c r="P850" s="216"/>
      <c r="Q850" s="216"/>
      <c r="R850" s="216"/>
      <c r="S850" s="216"/>
      <c r="T850" s="216"/>
      <c r="U850" s="216"/>
      <c r="V850" s="216"/>
      <c r="W850" s="216"/>
      <c r="X850" s="217"/>
      <c r="Y850" s="221"/>
      <c r="Z850" s="222"/>
      <c r="AA850" s="223"/>
    </row>
    <row r="852" spans="1:27" ht="14.25" x14ac:dyDescent="0.15">
      <c r="A852" s="4" t="s">
        <v>303</v>
      </c>
    </row>
    <row r="853" spans="1:27" ht="12.75" customHeight="1" x14ac:dyDescent="0.15">
      <c r="B853" s="227" t="s">
        <v>66</v>
      </c>
      <c r="C853" s="229" t="s">
        <v>265</v>
      </c>
      <c r="D853" s="230"/>
      <c r="E853" s="230"/>
      <c r="F853" s="230"/>
      <c r="G853" s="230"/>
      <c r="H853" s="230"/>
      <c r="I853" s="230"/>
      <c r="J853" s="230"/>
      <c r="K853" s="230"/>
      <c r="L853" s="230"/>
      <c r="M853" s="230"/>
      <c r="N853" s="230"/>
      <c r="O853" s="230"/>
      <c r="P853" s="230"/>
      <c r="Q853" s="230"/>
      <c r="R853" s="230"/>
      <c r="S853" s="230"/>
      <c r="T853" s="230"/>
      <c r="U853" s="230"/>
      <c r="V853" s="230"/>
      <c r="W853" s="230"/>
      <c r="X853" s="231"/>
      <c r="Y853" s="224"/>
      <c r="Z853" s="225"/>
      <c r="AA853" s="226"/>
    </row>
    <row r="854" spans="1:27" ht="12.75" customHeight="1" x14ac:dyDescent="0.15">
      <c r="B854" s="228"/>
      <c r="C854" s="212"/>
      <c r="D854" s="213"/>
      <c r="E854" s="213"/>
      <c r="F854" s="213"/>
      <c r="G854" s="213"/>
      <c r="H854" s="213"/>
      <c r="I854" s="213"/>
      <c r="J854" s="213"/>
      <c r="K854" s="213"/>
      <c r="L854" s="213"/>
      <c r="M854" s="213"/>
      <c r="N854" s="213"/>
      <c r="O854" s="213"/>
      <c r="P854" s="213"/>
      <c r="Q854" s="213"/>
      <c r="R854" s="213"/>
      <c r="S854" s="213"/>
      <c r="T854" s="213"/>
      <c r="U854" s="213"/>
      <c r="V854" s="213"/>
      <c r="W854" s="213"/>
      <c r="X854" s="214"/>
      <c r="Y854" s="218"/>
      <c r="Z854" s="219"/>
      <c r="AA854" s="220"/>
    </row>
    <row r="855" spans="1:27" ht="12.75" customHeight="1" x14ac:dyDescent="0.15">
      <c r="B855" s="232"/>
      <c r="C855" s="215"/>
      <c r="D855" s="216"/>
      <c r="E855" s="216"/>
      <c r="F855" s="216"/>
      <c r="G855" s="216"/>
      <c r="H855" s="216"/>
      <c r="I855" s="216"/>
      <c r="J855" s="216"/>
      <c r="K855" s="216"/>
      <c r="L855" s="216"/>
      <c r="M855" s="216"/>
      <c r="N855" s="216"/>
      <c r="O855" s="216"/>
      <c r="P855" s="216"/>
      <c r="Q855" s="216"/>
      <c r="R855" s="216"/>
      <c r="S855" s="216"/>
      <c r="T855" s="216"/>
      <c r="U855" s="216"/>
      <c r="V855" s="216"/>
      <c r="W855" s="216"/>
      <c r="X855" s="217"/>
      <c r="Y855" s="221"/>
      <c r="Z855" s="222"/>
      <c r="AA855" s="223"/>
    </row>
    <row r="856" spans="1:27" ht="12.75" customHeight="1" x14ac:dyDescent="0.15">
      <c r="B856" s="227" t="s">
        <v>67</v>
      </c>
      <c r="C856" s="229" t="s">
        <v>38</v>
      </c>
      <c r="D856" s="230"/>
      <c r="E856" s="230"/>
      <c r="F856" s="230"/>
      <c r="G856" s="230"/>
      <c r="H856" s="230"/>
      <c r="I856" s="230"/>
      <c r="J856" s="230"/>
      <c r="K856" s="230"/>
      <c r="L856" s="230"/>
      <c r="M856" s="230"/>
      <c r="N856" s="230"/>
      <c r="O856" s="230"/>
      <c r="P856" s="230"/>
      <c r="Q856" s="230"/>
      <c r="R856" s="230"/>
      <c r="S856" s="230"/>
      <c r="T856" s="230"/>
      <c r="U856" s="230"/>
      <c r="V856" s="230"/>
      <c r="W856" s="230"/>
      <c r="X856" s="231"/>
      <c r="Y856" s="224"/>
      <c r="Z856" s="225"/>
      <c r="AA856" s="226"/>
    </row>
    <row r="857" spans="1:27" ht="12.75" customHeight="1" x14ac:dyDescent="0.15">
      <c r="B857" s="228"/>
      <c r="C857" s="212"/>
      <c r="D857" s="213"/>
      <c r="E857" s="213"/>
      <c r="F857" s="213"/>
      <c r="G857" s="213"/>
      <c r="H857" s="213"/>
      <c r="I857" s="213"/>
      <c r="J857" s="213"/>
      <c r="K857" s="213"/>
      <c r="L857" s="213"/>
      <c r="M857" s="213"/>
      <c r="N857" s="213"/>
      <c r="O857" s="213"/>
      <c r="P857" s="213"/>
      <c r="Q857" s="213"/>
      <c r="R857" s="213"/>
      <c r="S857" s="213"/>
      <c r="T857" s="213"/>
      <c r="U857" s="213"/>
      <c r="V857" s="213"/>
      <c r="W857" s="213"/>
      <c r="X857" s="214"/>
      <c r="Y857" s="218"/>
      <c r="Z857" s="219"/>
      <c r="AA857" s="220"/>
    </row>
    <row r="858" spans="1:27" ht="12.75" customHeight="1" x14ac:dyDescent="0.15">
      <c r="B858" s="232"/>
      <c r="C858" s="215"/>
      <c r="D858" s="216"/>
      <c r="E858" s="216"/>
      <c r="F858" s="216"/>
      <c r="G858" s="216"/>
      <c r="H858" s="216"/>
      <c r="I858" s="216"/>
      <c r="J858" s="216"/>
      <c r="K858" s="216"/>
      <c r="L858" s="216"/>
      <c r="M858" s="216"/>
      <c r="N858" s="216"/>
      <c r="O858" s="216"/>
      <c r="P858" s="216"/>
      <c r="Q858" s="216"/>
      <c r="R858" s="216"/>
      <c r="S858" s="216"/>
      <c r="T858" s="216"/>
      <c r="U858" s="216"/>
      <c r="V858" s="216"/>
      <c r="W858" s="216"/>
      <c r="X858" s="217"/>
      <c r="Y858" s="221"/>
      <c r="Z858" s="222"/>
      <c r="AA858" s="223"/>
    </row>
    <row r="859" spans="1:27" ht="12.75" customHeight="1" x14ac:dyDescent="0.15">
      <c r="B859" s="227" t="s">
        <v>68</v>
      </c>
      <c r="C859" s="229" t="s">
        <v>39</v>
      </c>
      <c r="D859" s="230"/>
      <c r="E859" s="230"/>
      <c r="F859" s="230"/>
      <c r="G859" s="230"/>
      <c r="H859" s="230"/>
      <c r="I859" s="230"/>
      <c r="J859" s="230"/>
      <c r="K859" s="230"/>
      <c r="L859" s="230"/>
      <c r="M859" s="230"/>
      <c r="N859" s="230"/>
      <c r="O859" s="230"/>
      <c r="P859" s="230"/>
      <c r="Q859" s="230"/>
      <c r="R859" s="230"/>
      <c r="S859" s="230"/>
      <c r="T859" s="230"/>
      <c r="U859" s="230"/>
      <c r="V859" s="230"/>
      <c r="W859" s="230"/>
      <c r="X859" s="231"/>
      <c r="Y859" s="224"/>
      <c r="Z859" s="225"/>
      <c r="AA859" s="226"/>
    </row>
    <row r="860" spans="1:27" ht="12.75" customHeight="1" x14ac:dyDescent="0.15">
      <c r="B860" s="228"/>
      <c r="C860" s="212"/>
      <c r="D860" s="213"/>
      <c r="E860" s="213"/>
      <c r="F860" s="213"/>
      <c r="G860" s="213"/>
      <c r="H860" s="213"/>
      <c r="I860" s="213"/>
      <c r="J860" s="213"/>
      <c r="K860" s="213"/>
      <c r="L860" s="213"/>
      <c r="M860" s="213"/>
      <c r="N860" s="213"/>
      <c r="O860" s="213"/>
      <c r="P860" s="213"/>
      <c r="Q860" s="213"/>
      <c r="R860" s="213"/>
      <c r="S860" s="213"/>
      <c r="T860" s="213"/>
      <c r="U860" s="213"/>
      <c r="V860" s="213"/>
      <c r="W860" s="213"/>
      <c r="X860" s="214"/>
      <c r="Y860" s="218"/>
      <c r="Z860" s="219"/>
      <c r="AA860" s="220"/>
    </row>
    <row r="861" spans="1:27" ht="12.75" customHeight="1" x14ac:dyDescent="0.15">
      <c r="B861" s="232"/>
      <c r="C861" s="215"/>
      <c r="D861" s="216"/>
      <c r="E861" s="216"/>
      <c r="F861" s="216"/>
      <c r="G861" s="216"/>
      <c r="H861" s="216"/>
      <c r="I861" s="216"/>
      <c r="J861" s="216"/>
      <c r="K861" s="216"/>
      <c r="L861" s="216"/>
      <c r="M861" s="216"/>
      <c r="N861" s="216"/>
      <c r="O861" s="216"/>
      <c r="P861" s="216"/>
      <c r="Q861" s="216"/>
      <c r="R861" s="216"/>
      <c r="S861" s="216"/>
      <c r="T861" s="216"/>
      <c r="U861" s="216"/>
      <c r="V861" s="216"/>
      <c r="W861" s="216"/>
      <c r="X861" s="217"/>
      <c r="Y861" s="221"/>
      <c r="Z861" s="222"/>
      <c r="AA861" s="223"/>
    </row>
    <row r="862" spans="1:27" ht="12.75" customHeight="1" x14ac:dyDescent="0.15">
      <c r="B862" s="227" t="s">
        <v>81</v>
      </c>
      <c r="C862" s="229" t="s">
        <v>279</v>
      </c>
      <c r="D862" s="230"/>
      <c r="E862" s="230"/>
      <c r="F862" s="230"/>
      <c r="G862" s="230"/>
      <c r="H862" s="230"/>
      <c r="I862" s="230"/>
      <c r="J862" s="230"/>
      <c r="K862" s="230"/>
      <c r="L862" s="230"/>
      <c r="M862" s="230"/>
      <c r="N862" s="230"/>
      <c r="O862" s="230"/>
      <c r="P862" s="230"/>
      <c r="Q862" s="230"/>
      <c r="R862" s="230"/>
      <c r="S862" s="230"/>
      <c r="T862" s="230"/>
      <c r="U862" s="230"/>
      <c r="V862" s="230"/>
      <c r="W862" s="230"/>
      <c r="X862" s="231"/>
      <c r="Y862" s="224"/>
      <c r="Z862" s="225"/>
      <c r="AA862" s="226"/>
    </row>
    <row r="863" spans="1:27" ht="12.75" customHeight="1" x14ac:dyDescent="0.15">
      <c r="B863" s="228"/>
      <c r="C863" s="212"/>
      <c r="D863" s="213"/>
      <c r="E863" s="213"/>
      <c r="F863" s="213"/>
      <c r="G863" s="213"/>
      <c r="H863" s="213"/>
      <c r="I863" s="213"/>
      <c r="J863" s="213"/>
      <c r="K863" s="213"/>
      <c r="L863" s="213"/>
      <c r="M863" s="213"/>
      <c r="N863" s="213"/>
      <c r="O863" s="213"/>
      <c r="P863" s="213"/>
      <c r="Q863" s="213"/>
      <c r="R863" s="213"/>
      <c r="S863" s="213"/>
      <c r="T863" s="213"/>
      <c r="U863" s="213"/>
      <c r="V863" s="213"/>
      <c r="W863" s="213"/>
      <c r="X863" s="214"/>
      <c r="Y863" s="218"/>
      <c r="Z863" s="219"/>
      <c r="AA863" s="220"/>
    </row>
    <row r="864" spans="1:27" ht="12.75" customHeight="1" x14ac:dyDescent="0.15">
      <c r="B864" s="228"/>
      <c r="C864" s="212"/>
      <c r="D864" s="213"/>
      <c r="E864" s="213"/>
      <c r="F864" s="213"/>
      <c r="G864" s="213"/>
      <c r="H864" s="213"/>
      <c r="I864" s="213"/>
      <c r="J864" s="213"/>
      <c r="K864" s="213"/>
      <c r="L864" s="213"/>
      <c r="M864" s="213"/>
      <c r="N864" s="213"/>
      <c r="O864" s="213"/>
      <c r="P864" s="213"/>
      <c r="Q864" s="213"/>
      <c r="R864" s="213"/>
      <c r="S864" s="213"/>
      <c r="T864" s="213"/>
      <c r="U864" s="213"/>
      <c r="V864" s="213"/>
      <c r="W864" s="213"/>
      <c r="X864" s="214"/>
      <c r="Y864" s="218"/>
      <c r="Z864" s="219"/>
      <c r="AA864" s="220"/>
    </row>
    <row r="865" spans="2:27" ht="12.75" customHeight="1" x14ac:dyDescent="0.15">
      <c r="B865" s="228"/>
      <c r="C865" s="212"/>
      <c r="D865" s="213"/>
      <c r="E865" s="213"/>
      <c r="F865" s="213"/>
      <c r="G865" s="213"/>
      <c r="H865" s="213"/>
      <c r="I865" s="213"/>
      <c r="J865" s="213"/>
      <c r="K865" s="213"/>
      <c r="L865" s="213"/>
      <c r="M865" s="213"/>
      <c r="N865" s="213"/>
      <c r="O865" s="213"/>
      <c r="P865" s="213"/>
      <c r="Q865" s="213"/>
      <c r="R865" s="213"/>
      <c r="S865" s="213"/>
      <c r="T865" s="213"/>
      <c r="U865" s="213"/>
      <c r="V865" s="213"/>
      <c r="W865" s="213"/>
      <c r="X865" s="214"/>
      <c r="Y865" s="218"/>
      <c r="Z865" s="219"/>
      <c r="AA865" s="220"/>
    </row>
    <row r="866" spans="2:27" ht="12.75" customHeight="1" x14ac:dyDescent="0.15">
      <c r="B866" s="228"/>
      <c r="C866" s="212"/>
      <c r="D866" s="213"/>
      <c r="E866" s="213"/>
      <c r="F866" s="213"/>
      <c r="G866" s="213"/>
      <c r="H866" s="213"/>
      <c r="I866" s="213"/>
      <c r="J866" s="213"/>
      <c r="K866" s="213"/>
      <c r="L866" s="213"/>
      <c r="M866" s="213"/>
      <c r="N866" s="213"/>
      <c r="O866" s="213"/>
      <c r="P866" s="213"/>
      <c r="Q866" s="213"/>
      <c r="R866" s="213"/>
      <c r="S866" s="213"/>
      <c r="T866" s="213"/>
      <c r="U866" s="213"/>
      <c r="V866" s="213"/>
      <c r="W866" s="213"/>
      <c r="X866" s="214"/>
      <c r="Y866" s="218"/>
      <c r="Z866" s="219"/>
      <c r="AA866" s="220"/>
    </row>
    <row r="867" spans="2:27" ht="12.75" customHeight="1" x14ac:dyDescent="0.15">
      <c r="B867" s="228"/>
      <c r="C867" s="212"/>
      <c r="D867" s="213"/>
      <c r="E867" s="213"/>
      <c r="F867" s="213"/>
      <c r="G867" s="213"/>
      <c r="H867" s="213"/>
      <c r="I867" s="213"/>
      <c r="J867" s="213"/>
      <c r="K867" s="213"/>
      <c r="L867" s="213"/>
      <c r="M867" s="213"/>
      <c r="N867" s="213"/>
      <c r="O867" s="213"/>
      <c r="P867" s="213"/>
      <c r="Q867" s="213"/>
      <c r="R867" s="213"/>
      <c r="S867" s="213"/>
      <c r="T867" s="213"/>
      <c r="U867" s="213"/>
      <c r="V867" s="213"/>
      <c r="W867" s="213"/>
      <c r="X867" s="214"/>
      <c r="Y867" s="218"/>
      <c r="Z867" s="219"/>
      <c r="AA867" s="220"/>
    </row>
    <row r="868" spans="2:27" ht="12.75" customHeight="1" x14ac:dyDescent="0.15">
      <c r="B868" s="228"/>
      <c r="C868" s="212"/>
      <c r="D868" s="213"/>
      <c r="E868" s="213"/>
      <c r="F868" s="213"/>
      <c r="G868" s="213"/>
      <c r="H868" s="213"/>
      <c r="I868" s="213"/>
      <c r="J868" s="213"/>
      <c r="K868" s="213"/>
      <c r="L868" s="213"/>
      <c r="M868" s="213"/>
      <c r="N868" s="213"/>
      <c r="O868" s="213"/>
      <c r="P868" s="213"/>
      <c r="Q868" s="213"/>
      <c r="R868" s="213"/>
      <c r="S868" s="213"/>
      <c r="T868" s="213"/>
      <c r="U868" s="213"/>
      <c r="V868" s="213"/>
      <c r="W868" s="213"/>
      <c r="X868" s="214"/>
      <c r="Y868" s="218"/>
      <c r="Z868" s="219"/>
      <c r="AA868" s="220"/>
    </row>
    <row r="869" spans="2:27" ht="12.75" customHeight="1" x14ac:dyDescent="0.15">
      <c r="B869" s="228"/>
      <c r="C869" s="212"/>
      <c r="D869" s="213"/>
      <c r="E869" s="213"/>
      <c r="F869" s="213"/>
      <c r="G869" s="213"/>
      <c r="H869" s="213"/>
      <c r="I869" s="213"/>
      <c r="J869" s="213"/>
      <c r="K869" s="213"/>
      <c r="L869" s="213"/>
      <c r="M869" s="213"/>
      <c r="N869" s="213"/>
      <c r="O869" s="213"/>
      <c r="P869" s="213"/>
      <c r="Q869" s="213"/>
      <c r="R869" s="213"/>
      <c r="S869" s="213"/>
      <c r="T869" s="213"/>
      <c r="U869" s="213"/>
      <c r="V869" s="213"/>
      <c r="W869" s="213"/>
      <c r="X869" s="214"/>
      <c r="Y869" s="218"/>
      <c r="Z869" s="219"/>
      <c r="AA869" s="220"/>
    </row>
    <row r="870" spans="2:27" ht="12.75" customHeight="1" x14ac:dyDescent="0.15">
      <c r="B870" s="228"/>
      <c r="C870" s="212"/>
      <c r="D870" s="213"/>
      <c r="E870" s="213"/>
      <c r="F870" s="213"/>
      <c r="G870" s="213"/>
      <c r="H870" s="213"/>
      <c r="I870" s="213"/>
      <c r="J870" s="213"/>
      <c r="K870" s="213"/>
      <c r="L870" s="213"/>
      <c r="M870" s="213"/>
      <c r="N870" s="213"/>
      <c r="O870" s="213"/>
      <c r="P870" s="213"/>
      <c r="Q870" s="213"/>
      <c r="R870" s="213"/>
      <c r="S870" s="213"/>
      <c r="T870" s="213"/>
      <c r="U870" s="213"/>
      <c r="V870" s="213"/>
      <c r="W870" s="213"/>
      <c r="X870" s="214"/>
      <c r="Y870" s="218"/>
      <c r="Z870" s="219"/>
      <c r="AA870" s="220"/>
    </row>
    <row r="871" spans="2:27" ht="12.75" customHeight="1" x14ac:dyDescent="0.15">
      <c r="B871" s="228"/>
      <c r="C871" s="212"/>
      <c r="D871" s="213"/>
      <c r="E871" s="213"/>
      <c r="F871" s="213"/>
      <c r="G871" s="213"/>
      <c r="H871" s="213"/>
      <c r="I871" s="213"/>
      <c r="J871" s="213"/>
      <c r="K871" s="213"/>
      <c r="L871" s="213"/>
      <c r="M871" s="213"/>
      <c r="N871" s="213"/>
      <c r="O871" s="213"/>
      <c r="P871" s="213"/>
      <c r="Q871" s="213"/>
      <c r="R871" s="213"/>
      <c r="S871" s="213"/>
      <c r="T871" s="213"/>
      <c r="U871" s="213"/>
      <c r="V871" s="213"/>
      <c r="W871" s="213"/>
      <c r="X871" s="214"/>
      <c r="Y871" s="218"/>
      <c r="Z871" s="219"/>
      <c r="AA871" s="220"/>
    </row>
    <row r="872" spans="2:27" ht="12.75" customHeight="1" x14ac:dyDescent="0.15">
      <c r="B872" s="228"/>
      <c r="C872" s="212"/>
      <c r="D872" s="213"/>
      <c r="E872" s="213"/>
      <c r="F872" s="213"/>
      <c r="G872" s="213"/>
      <c r="H872" s="213"/>
      <c r="I872" s="213"/>
      <c r="J872" s="213"/>
      <c r="K872" s="213"/>
      <c r="L872" s="213"/>
      <c r="M872" s="213"/>
      <c r="N872" s="213"/>
      <c r="O872" s="213"/>
      <c r="P872" s="213"/>
      <c r="Q872" s="213"/>
      <c r="R872" s="213"/>
      <c r="S872" s="213"/>
      <c r="T872" s="213"/>
      <c r="U872" s="213"/>
      <c r="V872" s="213"/>
      <c r="W872" s="213"/>
      <c r="X872" s="214"/>
      <c r="Y872" s="218"/>
      <c r="Z872" s="219"/>
      <c r="AA872" s="220"/>
    </row>
    <row r="873" spans="2:27" ht="12.75" customHeight="1" x14ac:dyDescent="0.15">
      <c r="B873" s="228"/>
      <c r="C873" s="212"/>
      <c r="D873" s="213"/>
      <c r="E873" s="213"/>
      <c r="F873" s="213"/>
      <c r="G873" s="213"/>
      <c r="H873" s="213"/>
      <c r="I873" s="213"/>
      <c r="J873" s="213"/>
      <c r="K873" s="213"/>
      <c r="L873" s="213"/>
      <c r="M873" s="213"/>
      <c r="N873" s="213"/>
      <c r="O873" s="213"/>
      <c r="P873" s="213"/>
      <c r="Q873" s="213"/>
      <c r="R873" s="213"/>
      <c r="S873" s="213"/>
      <c r="T873" s="213"/>
      <c r="U873" s="213"/>
      <c r="V873" s="213"/>
      <c r="W873" s="213"/>
      <c r="X873" s="214"/>
      <c r="Y873" s="218"/>
      <c r="Z873" s="219"/>
      <c r="AA873" s="220"/>
    </row>
    <row r="874" spans="2:27" ht="12.75" customHeight="1" x14ac:dyDescent="0.15">
      <c r="B874" s="228"/>
      <c r="C874" s="212"/>
      <c r="D874" s="213"/>
      <c r="E874" s="213"/>
      <c r="F874" s="213"/>
      <c r="G874" s="213"/>
      <c r="H874" s="213"/>
      <c r="I874" s="213"/>
      <c r="J874" s="213"/>
      <c r="K874" s="213"/>
      <c r="L874" s="213"/>
      <c r="M874" s="213"/>
      <c r="N874" s="213"/>
      <c r="O874" s="213"/>
      <c r="P874" s="213"/>
      <c r="Q874" s="213"/>
      <c r="R874" s="213"/>
      <c r="S874" s="213"/>
      <c r="T874" s="213"/>
      <c r="U874" s="213"/>
      <c r="V874" s="213"/>
      <c r="W874" s="213"/>
      <c r="X874" s="214"/>
      <c r="Y874" s="218"/>
      <c r="Z874" s="219"/>
      <c r="AA874" s="220"/>
    </row>
    <row r="875" spans="2:27" ht="12.75" customHeight="1" x14ac:dyDescent="0.15">
      <c r="B875" s="228"/>
      <c r="C875" s="212"/>
      <c r="D875" s="213"/>
      <c r="E875" s="213"/>
      <c r="F875" s="213"/>
      <c r="G875" s="213"/>
      <c r="H875" s="213"/>
      <c r="I875" s="213"/>
      <c r="J875" s="213"/>
      <c r="K875" s="213"/>
      <c r="L875" s="213"/>
      <c r="M875" s="213"/>
      <c r="N875" s="213"/>
      <c r="O875" s="213"/>
      <c r="P875" s="213"/>
      <c r="Q875" s="213"/>
      <c r="R875" s="213"/>
      <c r="S875" s="213"/>
      <c r="T875" s="213"/>
      <c r="U875" s="213"/>
      <c r="V875" s="213"/>
      <c r="W875" s="213"/>
      <c r="X875" s="214"/>
      <c r="Y875" s="218"/>
      <c r="Z875" s="219"/>
      <c r="AA875" s="220"/>
    </row>
    <row r="876" spans="2:27" ht="12.75" customHeight="1" x14ac:dyDescent="0.15">
      <c r="B876" s="228"/>
      <c r="C876" s="212"/>
      <c r="D876" s="213"/>
      <c r="E876" s="213"/>
      <c r="F876" s="213"/>
      <c r="G876" s="213"/>
      <c r="H876" s="213"/>
      <c r="I876" s="213"/>
      <c r="J876" s="213"/>
      <c r="K876" s="213"/>
      <c r="L876" s="213"/>
      <c r="M876" s="213"/>
      <c r="N876" s="213"/>
      <c r="O876" s="213"/>
      <c r="P876" s="213"/>
      <c r="Q876" s="213"/>
      <c r="R876" s="213"/>
      <c r="S876" s="213"/>
      <c r="T876" s="213"/>
      <c r="U876" s="213"/>
      <c r="V876" s="213"/>
      <c r="W876" s="213"/>
      <c r="X876" s="214"/>
      <c r="Y876" s="218"/>
      <c r="Z876" s="219"/>
      <c r="AA876" s="220"/>
    </row>
    <row r="877" spans="2:27" ht="12.75" customHeight="1" x14ac:dyDescent="0.15">
      <c r="B877" s="228"/>
      <c r="C877" s="212"/>
      <c r="D877" s="213"/>
      <c r="E877" s="213"/>
      <c r="F877" s="213"/>
      <c r="G877" s="213"/>
      <c r="H877" s="213"/>
      <c r="I877" s="213"/>
      <c r="J877" s="213"/>
      <c r="K877" s="213"/>
      <c r="L877" s="213"/>
      <c r="M877" s="213"/>
      <c r="N877" s="213"/>
      <c r="O877" s="213"/>
      <c r="P877" s="213"/>
      <c r="Q877" s="213"/>
      <c r="R877" s="213"/>
      <c r="S877" s="213"/>
      <c r="T877" s="213"/>
      <c r="U877" s="213"/>
      <c r="V877" s="213"/>
      <c r="W877" s="213"/>
      <c r="X877" s="214"/>
      <c r="Y877" s="218"/>
      <c r="Z877" s="219"/>
      <c r="AA877" s="220"/>
    </row>
    <row r="878" spans="2:27" ht="12.75" customHeight="1" x14ac:dyDescent="0.15">
      <c r="B878" s="228"/>
      <c r="C878" s="212"/>
      <c r="D878" s="213"/>
      <c r="E878" s="213"/>
      <c r="F878" s="213"/>
      <c r="G878" s="213"/>
      <c r="H878" s="213"/>
      <c r="I878" s="213"/>
      <c r="J878" s="213"/>
      <c r="K878" s="213"/>
      <c r="L878" s="213"/>
      <c r="M878" s="213"/>
      <c r="N878" s="213"/>
      <c r="O878" s="213"/>
      <c r="P878" s="213"/>
      <c r="Q878" s="213"/>
      <c r="R878" s="213"/>
      <c r="S878" s="213"/>
      <c r="T878" s="213"/>
      <c r="U878" s="213"/>
      <c r="V878" s="213"/>
      <c r="W878" s="213"/>
      <c r="X878" s="214"/>
      <c r="Y878" s="218"/>
      <c r="Z878" s="219"/>
      <c r="AA878" s="220"/>
    </row>
    <row r="879" spans="2:27" ht="12.75" customHeight="1" x14ac:dyDescent="0.15">
      <c r="B879" s="232"/>
      <c r="C879" s="215"/>
      <c r="D879" s="216"/>
      <c r="E879" s="216"/>
      <c r="F879" s="216"/>
      <c r="G879" s="216"/>
      <c r="H879" s="216"/>
      <c r="I879" s="216"/>
      <c r="J879" s="216"/>
      <c r="K879" s="216"/>
      <c r="L879" s="216"/>
      <c r="M879" s="216"/>
      <c r="N879" s="216"/>
      <c r="O879" s="216"/>
      <c r="P879" s="216"/>
      <c r="Q879" s="216"/>
      <c r="R879" s="216"/>
      <c r="S879" s="216"/>
      <c r="T879" s="216"/>
      <c r="U879" s="216"/>
      <c r="V879" s="216"/>
      <c r="W879" s="216"/>
      <c r="X879" s="217"/>
      <c r="Y879" s="221"/>
      <c r="Z879" s="222"/>
      <c r="AA879" s="223"/>
    </row>
    <row r="880" spans="2:27" ht="12.75" customHeight="1" x14ac:dyDescent="0.15">
      <c r="B880" s="227" t="s">
        <v>82</v>
      </c>
      <c r="C880" s="229" t="s">
        <v>36</v>
      </c>
      <c r="D880" s="230"/>
      <c r="E880" s="230"/>
      <c r="F880" s="230"/>
      <c r="G880" s="230"/>
      <c r="H880" s="230"/>
      <c r="I880" s="230"/>
      <c r="J880" s="230"/>
      <c r="K880" s="230"/>
      <c r="L880" s="230"/>
      <c r="M880" s="230"/>
      <c r="N880" s="230"/>
      <c r="O880" s="230"/>
      <c r="P880" s="230"/>
      <c r="Q880" s="230"/>
      <c r="R880" s="230"/>
      <c r="S880" s="230"/>
      <c r="T880" s="230"/>
      <c r="U880" s="230"/>
      <c r="V880" s="230"/>
      <c r="W880" s="230"/>
      <c r="X880" s="231"/>
      <c r="Y880" s="224"/>
      <c r="Z880" s="225"/>
      <c r="AA880" s="226"/>
    </row>
    <row r="881" spans="2:27" ht="12.75" customHeight="1" x14ac:dyDescent="0.15">
      <c r="B881" s="232"/>
      <c r="C881" s="215"/>
      <c r="D881" s="216"/>
      <c r="E881" s="216"/>
      <c r="F881" s="216"/>
      <c r="G881" s="216"/>
      <c r="H881" s="216"/>
      <c r="I881" s="216"/>
      <c r="J881" s="216"/>
      <c r="K881" s="216"/>
      <c r="L881" s="216"/>
      <c r="M881" s="216"/>
      <c r="N881" s="216"/>
      <c r="O881" s="216"/>
      <c r="P881" s="216"/>
      <c r="Q881" s="216"/>
      <c r="R881" s="216"/>
      <c r="S881" s="216"/>
      <c r="T881" s="216"/>
      <c r="U881" s="216"/>
      <c r="V881" s="216"/>
      <c r="W881" s="216"/>
      <c r="X881" s="217"/>
      <c r="Y881" s="221"/>
      <c r="Z881" s="222"/>
      <c r="AA881" s="223"/>
    </row>
    <row r="882" spans="2:27" ht="12.75" customHeight="1" x14ac:dyDescent="0.15">
      <c r="B882" s="227" t="s">
        <v>83</v>
      </c>
      <c r="C882" s="229" t="s">
        <v>157</v>
      </c>
      <c r="D882" s="230"/>
      <c r="E882" s="230"/>
      <c r="F882" s="230"/>
      <c r="G882" s="230"/>
      <c r="H882" s="230"/>
      <c r="I882" s="230"/>
      <c r="J882" s="230"/>
      <c r="K882" s="230"/>
      <c r="L882" s="230"/>
      <c r="M882" s="230"/>
      <c r="N882" s="230"/>
      <c r="O882" s="230"/>
      <c r="P882" s="230"/>
      <c r="Q882" s="230"/>
      <c r="R882" s="230"/>
      <c r="S882" s="230"/>
      <c r="T882" s="230"/>
      <c r="U882" s="230"/>
      <c r="V882" s="230"/>
      <c r="W882" s="230"/>
      <c r="X882" s="231"/>
      <c r="Y882" s="224"/>
      <c r="Z882" s="225"/>
      <c r="AA882" s="226"/>
    </row>
    <row r="883" spans="2:27" ht="12.75" customHeight="1" x14ac:dyDescent="0.15">
      <c r="B883" s="228"/>
      <c r="C883" s="212"/>
      <c r="D883" s="213"/>
      <c r="E883" s="213"/>
      <c r="F883" s="213"/>
      <c r="G883" s="213"/>
      <c r="H883" s="213"/>
      <c r="I883" s="213"/>
      <c r="J883" s="213"/>
      <c r="K883" s="213"/>
      <c r="L883" s="213"/>
      <c r="M883" s="213"/>
      <c r="N883" s="213"/>
      <c r="O883" s="213"/>
      <c r="P883" s="213"/>
      <c r="Q883" s="213"/>
      <c r="R883" s="213"/>
      <c r="S883" s="213"/>
      <c r="T883" s="213"/>
      <c r="U883" s="213"/>
      <c r="V883" s="213"/>
      <c r="W883" s="213"/>
      <c r="X883" s="214"/>
      <c r="Y883" s="218"/>
      <c r="Z883" s="219"/>
      <c r="AA883" s="220"/>
    </row>
    <row r="884" spans="2:27" ht="12.75" customHeight="1" x14ac:dyDescent="0.15">
      <c r="B884" s="232"/>
      <c r="C884" s="215"/>
      <c r="D884" s="216"/>
      <c r="E884" s="216"/>
      <c r="F884" s="216"/>
      <c r="G884" s="216"/>
      <c r="H884" s="216"/>
      <c r="I884" s="216"/>
      <c r="J884" s="216"/>
      <c r="K884" s="216"/>
      <c r="L884" s="216"/>
      <c r="M884" s="216"/>
      <c r="N884" s="216"/>
      <c r="O884" s="216"/>
      <c r="P884" s="216"/>
      <c r="Q884" s="216"/>
      <c r="R884" s="216"/>
      <c r="S884" s="216"/>
      <c r="T884" s="216"/>
      <c r="U884" s="216"/>
      <c r="V884" s="216"/>
      <c r="W884" s="216"/>
      <c r="X884" s="217"/>
      <c r="Y884" s="221"/>
      <c r="Z884" s="222"/>
      <c r="AA884" s="223"/>
    </row>
    <row r="885" spans="2:27" ht="12.75" customHeight="1" x14ac:dyDescent="0.15">
      <c r="B885" s="227" t="s">
        <v>156</v>
      </c>
      <c r="C885" s="229" t="s">
        <v>181</v>
      </c>
      <c r="D885" s="230"/>
      <c r="E885" s="230"/>
      <c r="F885" s="230"/>
      <c r="G885" s="230"/>
      <c r="H885" s="230"/>
      <c r="I885" s="230"/>
      <c r="J885" s="230"/>
      <c r="K885" s="230"/>
      <c r="L885" s="230"/>
      <c r="M885" s="230"/>
      <c r="N885" s="230"/>
      <c r="O885" s="230"/>
      <c r="P885" s="230"/>
      <c r="Q885" s="230"/>
      <c r="R885" s="230"/>
      <c r="S885" s="230"/>
      <c r="T885" s="230"/>
      <c r="U885" s="230"/>
      <c r="V885" s="230"/>
      <c r="W885" s="230"/>
      <c r="X885" s="231"/>
      <c r="Y885" s="224"/>
      <c r="Z885" s="225"/>
      <c r="AA885" s="226"/>
    </row>
    <row r="886" spans="2:27" ht="12.75" customHeight="1" x14ac:dyDescent="0.15">
      <c r="B886" s="228"/>
      <c r="C886" s="212"/>
      <c r="D886" s="213"/>
      <c r="E886" s="213"/>
      <c r="F886" s="213"/>
      <c r="G886" s="213"/>
      <c r="H886" s="213"/>
      <c r="I886" s="213"/>
      <c r="J886" s="213"/>
      <c r="K886" s="213"/>
      <c r="L886" s="213"/>
      <c r="M886" s="213"/>
      <c r="N886" s="213"/>
      <c r="O886" s="213"/>
      <c r="P886" s="213"/>
      <c r="Q886" s="213"/>
      <c r="R886" s="213"/>
      <c r="S886" s="213"/>
      <c r="T886" s="213"/>
      <c r="U886" s="213"/>
      <c r="V886" s="213"/>
      <c r="W886" s="213"/>
      <c r="X886" s="214"/>
      <c r="Y886" s="218"/>
      <c r="Z886" s="219"/>
      <c r="AA886" s="220"/>
    </row>
    <row r="887" spans="2:27" ht="12.75" customHeight="1" x14ac:dyDescent="0.15">
      <c r="B887" s="228"/>
      <c r="C887" s="212"/>
      <c r="D887" s="213"/>
      <c r="E887" s="213"/>
      <c r="F887" s="213"/>
      <c r="G887" s="213"/>
      <c r="H887" s="213"/>
      <c r="I887" s="213"/>
      <c r="J887" s="213"/>
      <c r="K887" s="213"/>
      <c r="L887" s="213"/>
      <c r="M887" s="213"/>
      <c r="N887" s="213"/>
      <c r="O887" s="213"/>
      <c r="P887" s="213"/>
      <c r="Q887" s="213"/>
      <c r="R887" s="213"/>
      <c r="S887" s="213"/>
      <c r="T887" s="213"/>
      <c r="U887" s="213"/>
      <c r="V887" s="213"/>
      <c r="W887" s="213"/>
      <c r="X887" s="214"/>
      <c r="Y887" s="218"/>
      <c r="Z887" s="219"/>
      <c r="AA887" s="220"/>
    </row>
    <row r="888" spans="2:27" ht="12.75" customHeight="1" x14ac:dyDescent="0.15">
      <c r="B888" s="228"/>
      <c r="C888" s="212"/>
      <c r="D888" s="213"/>
      <c r="E888" s="213"/>
      <c r="F888" s="213"/>
      <c r="G888" s="213"/>
      <c r="H888" s="213"/>
      <c r="I888" s="213"/>
      <c r="J888" s="213"/>
      <c r="K888" s="213"/>
      <c r="L888" s="213"/>
      <c r="M888" s="213"/>
      <c r="N888" s="213"/>
      <c r="O888" s="213"/>
      <c r="P888" s="213"/>
      <c r="Q888" s="213"/>
      <c r="R888" s="213"/>
      <c r="S888" s="213"/>
      <c r="T888" s="213"/>
      <c r="U888" s="213"/>
      <c r="V888" s="213"/>
      <c r="W888" s="213"/>
      <c r="X888" s="214"/>
      <c r="Y888" s="218"/>
      <c r="Z888" s="219"/>
      <c r="AA888" s="220"/>
    </row>
    <row r="889" spans="2:27" ht="12.75" customHeight="1" x14ac:dyDescent="0.15">
      <c r="B889" s="228"/>
      <c r="C889" s="212"/>
      <c r="D889" s="213"/>
      <c r="E889" s="213"/>
      <c r="F889" s="213"/>
      <c r="G889" s="213"/>
      <c r="H889" s="213"/>
      <c r="I889" s="213"/>
      <c r="J889" s="213"/>
      <c r="K889" s="213"/>
      <c r="L889" s="213"/>
      <c r="M889" s="213"/>
      <c r="N889" s="213"/>
      <c r="O889" s="213"/>
      <c r="P889" s="213"/>
      <c r="Q889" s="213"/>
      <c r="R889" s="213"/>
      <c r="S889" s="213"/>
      <c r="T889" s="213"/>
      <c r="U889" s="213"/>
      <c r="V889" s="213"/>
      <c r="W889" s="213"/>
      <c r="X889" s="214"/>
      <c r="Y889" s="218"/>
      <c r="Z889" s="219"/>
      <c r="AA889" s="220"/>
    </row>
    <row r="890" spans="2:27" ht="12.75" customHeight="1" x14ac:dyDescent="0.15">
      <c r="B890" s="228"/>
      <c r="C890" s="212"/>
      <c r="D890" s="213"/>
      <c r="E890" s="213"/>
      <c r="F890" s="213"/>
      <c r="G890" s="213"/>
      <c r="H890" s="213"/>
      <c r="I890" s="213"/>
      <c r="J890" s="213"/>
      <c r="K890" s="213"/>
      <c r="L890" s="213"/>
      <c r="M890" s="213"/>
      <c r="N890" s="213"/>
      <c r="O890" s="213"/>
      <c r="P890" s="213"/>
      <c r="Q890" s="213"/>
      <c r="R890" s="213"/>
      <c r="S890" s="213"/>
      <c r="T890" s="213"/>
      <c r="U890" s="213"/>
      <c r="V890" s="213"/>
      <c r="W890" s="213"/>
      <c r="X890" s="214"/>
      <c r="Y890" s="218"/>
      <c r="Z890" s="219"/>
      <c r="AA890" s="220"/>
    </row>
    <row r="891" spans="2:27" ht="12.75" customHeight="1" x14ac:dyDescent="0.15">
      <c r="B891" s="232"/>
      <c r="C891" s="215"/>
      <c r="D891" s="216"/>
      <c r="E891" s="216"/>
      <c r="F891" s="216"/>
      <c r="G891" s="216"/>
      <c r="H891" s="216"/>
      <c r="I891" s="216"/>
      <c r="J891" s="216"/>
      <c r="K891" s="216"/>
      <c r="L891" s="216"/>
      <c r="M891" s="216"/>
      <c r="N891" s="216"/>
      <c r="O891" s="216"/>
      <c r="P891" s="216"/>
      <c r="Q891" s="216"/>
      <c r="R891" s="216"/>
      <c r="S891" s="216"/>
      <c r="T891" s="216"/>
      <c r="U891" s="216"/>
      <c r="V891" s="216"/>
      <c r="W891" s="216"/>
      <c r="X891" s="217"/>
      <c r="Y891" s="221"/>
      <c r="Z891" s="222"/>
      <c r="AA891" s="223"/>
    </row>
    <row r="892" spans="2:27" ht="12.75" customHeight="1" x14ac:dyDescent="0.15">
      <c r="B892" s="227" t="s">
        <v>159</v>
      </c>
      <c r="C892" s="229" t="s">
        <v>165</v>
      </c>
      <c r="D892" s="230"/>
      <c r="E892" s="230"/>
      <c r="F892" s="230"/>
      <c r="G892" s="230"/>
      <c r="H892" s="230"/>
      <c r="I892" s="230"/>
      <c r="J892" s="230"/>
      <c r="K892" s="230"/>
      <c r="L892" s="230"/>
      <c r="M892" s="230"/>
      <c r="N892" s="230"/>
      <c r="O892" s="230"/>
      <c r="P892" s="230"/>
      <c r="Q892" s="230"/>
      <c r="R892" s="230"/>
      <c r="S892" s="230"/>
      <c r="T892" s="230"/>
      <c r="U892" s="230"/>
      <c r="V892" s="230"/>
      <c r="W892" s="230"/>
      <c r="X892" s="231"/>
      <c r="Y892" s="224"/>
      <c r="Z892" s="225"/>
      <c r="AA892" s="226"/>
    </row>
    <row r="893" spans="2:27" ht="12.75" customHeight="1" x14ac:dyDescent="0.15">
      <c r="B893" s="228"/>
      <c r="C893" s="212"/>
      <c r="D893" s="213"/>
      <c r="E893" s="213"/>
      <c r="F893" s="213"/>
      <c r="G893" s="213"/>
      <c r="H893" s="213"/>
      <c r="I893" s="213"/>
      <c r="J893" s="213"/>
      <c r="K893" s="213"/>
      <c r="L893" s="213"/>
      <c r="M893" s="213"/>
      <c r="N893" s="213"/>
      <c r="O893" s="213"/>
      <c r="P893" s="213"/>
      <c r="Q893" s="213"/>
      <c r="R893" s="213"/>
      <c r="S893" s="213"/>
      <c r="T893" s="213"/>
      <c r="U893" s="213"/>
      <c r="V893" s="213"/>
      <c r="W893" s="213"/>
      <c r="X893" s="214"/>
      <c r="Y893" s="218"/>
      <c r="Z893" s="219"/>
      <c r="AA893" s="220"/>
    </row>
    <row r="894" spans="2:27" ht="12.75" customHeight="1" x14ac:dyDescent="0.15">
      <c r="B894" s="228"/>
      <c r="C894" s="212"/>
      <c r="D894" s="213"/>
      <c r="E894" s="213"/>
      <c r="F894" s="213"/>
      <c r="G894" s="213"/>
      <c r="H894" s="213"/>
      <c r="I894" s="213"/>
      <c r="J894" s="213"/>
      <c r="K894" s="213"/>
      <c r="L894" s="213"/>
      <c r="M894" s="213"/>
      <c r="N894" s="213"/>
      <c r="O894" s="213"/>
      <c r="P894" s="213"/>
      <c r="Q894" s="213"/>
      <c r="R894" s="213"/>
      <c r="S894" s="213"/>
      <c r="T894" s="213"/>
      <c r="U894" s="213"/>
      <c r="V894" s="213"/>
      <c r="W894" s="213"/>
      <c r="X894" s="214"/>
      <c r="Y894" s="218"/>
      <c r="Z894" s="219"/>
      <c r="AA894" s="220"/>
    </row>
    <row r="895" spans="2:27" ht="12.75" customHeight="1" x14ac:dyDescent="0.15">
      <c r="B895" s="232"/>
      <c r="C895" s="215"/>
      <c r="D895" s="216"/>
      <c r="E895" s="216"/>
      <c r="F895" s="216"/>
      <c r="G895" s="216"/>
      <c r="H895" s="216"/>
      <c r="I895" s="216"/>
      <c r="J895" s="216"/>
      <c r="K895" s="216"/>
      <c r="L895" s="216"/>
      <c r="M895" s="216"/>
      <c r="N895" s="216"/>
      <c r="O895" s="216"/>
      <c r="P895" s="216"/>
      <c r="Q895" s="216"/>
      <c r="R895" s="216"/>
      <c r="S895" s="216"/>
      <c r="T895" s="216"/>
      <c r="U895" s="216"/>
      <c r="V895" s="216"/>
      <c r="W895" s="216"/>
      <c r="X895" s="217"/>
      <c r="Y895" s="221"/>
      <c r="Z895" s="222"/>
      <c r="AA895" s="223"/>
    </row>
    <row r="897" spans="1:27" ht="14.25" x14ac:dyDescent="0.15">
      <c r="A897" s="4" t="s">
        <v>307</v>
      </c>
    </row>
    <row r="898" spans="1:27" ht="12.75" customHeight="1" x14ac:dyDescent="0.15">
      <c r="B898" s="227" t="s">
        <v>66</v>
      </c>
      <c r="C898" s="229" t="s">
        <v>335</v>
      </c>
      <c r="D898" s="230"/>
      <c r="E898" s="230"/>
      <c r="F898" s="230"/>
      <c r="G898" s="230"/>
      <c r="H898" s="230"/>
      <c r="I898" s="230"/>
      <c r="J898" s="230"/>
      <c r="K898" s="230"/>
      <c r="L898" s="230"/>
      <c r="M898" s="230"/>
      <c r="N898" s="230"/>
      <c r="O898" s="230"/>
      <c r="P898" s="230"/>
      <c r="Q898" s="230"/>
      <c r="R898" s="230"/>
      <c r="S898" s="230"/>
      <c r="T898" s="230"/>
      <c r="U898" s="230"/>
      <c r="V898" s="230"/>
      <c r="W898" s="230"/>
      <c r="X898" s="231"/>
      <c r="Y898" s="224"/>
      <c r="Z898" s="225"/>
      <c r="AA898" s="226"/>
    </row>
    <row r="899" spans="1:27" ht="12.75" customHeight="1" x14ac:dyDescent="0.15">
      <c r="B899" s="228"/>
      <c r="C899" s="212"/>
      <c r="D899" s="213"/>
      <c r="E899" s="213"/>
      <c r="F899" s="213"/>
      <c r="G899" s="213"/>
      <c r="H899" s="213"/>
      <c r="I899" s="213"/>
      <c r="J899" s="213"/>
      <c r="K899" s="213"/>
      <c r="L899" s="213"/>
      <c r="M899" s="213"/>
      <c r="N899" s="213"/>
      <c r="O899" s="213"/>
      <c r="P899" s="213"/>
      <c r="Q899" s="213"/>
      <c r="R899" s="213"/>
      <c r="S899" s="213"/>
      <c r="T899" s="213"/>
      <c r="U899" s="213"/>
      <c r="V899" s="213"/>
      <c r="W899" s="213"/>
      <c r="X899" s="214"/>
      <c r="Y899" s="218"/>
      <c r="Z899" s="219"/>
      <c r="AA899" s="220"/>
    </row>
    <row r="900" spans="1:27" ht="12.75" customHeight="1" x14ac:dyDescent="0.15">
      <c r="B900" s="228"/>
      <c r="C900" s="212"/>
      <c r="D900" s="213"/>
      <c r="E900" s="213"/>
      <c r="F900" s="213"/>
      <c r="G900" s="213"/>
      <c r="H900" s="213"/>
      <c r="I900" s="213"/>
      <c r="J900" s="213"/>
      <c r="K900" s="213"/>
      <c r="L900" s="213"/>
      <c r="M900" s="213"/>
      <c r="N900" s="213"/>
      <c r="O900" s="213"/>
      <c r="P900" s="213"/>
      <c r="Q900" s="213"/>
      <c r="R900" s="213"/>
      <c r="S900" s="213"/>
      <c r="T900" s="213"/>
      <c r="U900" s="213"/>
      <c r="V900" s="213"/>
      <c r="W900" s="213"/>
      <c r="X900" s="214"/>
      <c r="Y900" s="218"/>
      <c r="Z900" s="219"/>
      <c r="AA900" s="220"/>
    </row>
    <row r="901" spans="1:27" ht="12.75" customHeight="1" x14ac:dyDescent="0.15">
      <c r="B901" s="228"/>
      <c r="C901" s="212"/>
      <c r="D901" s="213"/>
      <c r="E901" s="213"/>
      <c r="F901" s="213"/>
      <c r="G901" s="213"/>
      <c r="H901" s="213"/>
      <c r="I901" s="213"/>
      <c r="J901" s="213"/>
      <c r="K901" s="213"/>
      <c r="L901" s="213"/>
      <c r="M901" s="213"/>
      <c r="N901" s="213"/>
      <c r="O901" s="213"/>
      <c r="P901" s="213"/>
      <c r="Q901" s="213"/>
      <c r="R901" s="213"/>
      <c r="S901" s="213"/>
      <c r="T901" s="213"/>
      <c r="U901" s="213"/>
      <c r="V901" s="213"/>
      <c r="W901" s="213"/>
      <c r="X901" s="214"/>
      <c r="Y901" s="218"/>
      <c r="Z901" s="219"/>
      <c r="AA901" s="220"/>
    </row>
    <row r="902" spans="1:27" ht="12.75" customHeight="1" x14ac:dyDescent="0.15">
      <c r="B902" s="232"/>
      <c r="C902" s="215"/>
      <c r="D902" s="216"/>
      <c r="E902" s="216"/>
      <c r="F902" s="216"/>
      <c r="G902" s="216"/>
      <c r="H902" s="216"/>
      <c r="I902" s="216"/>
      <c r="J902" s="216"/>
      <c r="K902" s="216"/>
      <c r="L902" s="216"/>
      <c r="M902" s="216"/>
      <c r="N902" s="216"/>
      <c r="O902" s="216"/>
      <c r="P902" s="216"/>
      <c r="Q902" s="216"/>
      <c r="R902" s="216"/>
      <c r="S902" s="216"/>
      <c r="T902" s="216"/>
      <c r="U902" s="216"/>
      <c r="V902" s="216"/>
      <c r="W902" s="216"/>
      <c r="X902" s="217"/>
      <c r="Y902" s="221"/>
      <c r="Z902" s="222"/>
      <c r="AA902" s="223"/>
    </row>
    <row r="903" spans="1:27" ht="12.75" customHeight="1" x14ac:dyDescent="0.15">
      <c r="B903" s="227" t="s">
        <v>309</v>
      </c>
      <c r="C903" s="229" t="s">
        <v>308</v>
      </c>
      <c r="D903" s="230"/>
      <c r="E903" s="230"/>
      <c r="F903" s="230"/>
      <c r="G903" s="230"/>
      <c r="H903" s="230"/>
      <c r="I903" s="230"/>
      <c r="J903" s="230"/>
      <c r="K903" s="230"/>
      <c r="L903" s="230"/>
      <c r="M903" s="230"/>
      <c r="N903" s="230"/>
      <c r="O903" s="230"/>
      <c r="P903" s="230"/>
      <c r="Q903" s="230"/>
      <c r="R903" s="230"/>
      <c r="S903" s="230"/>
      <c r="T903" s="230"/>
      <c r="U903" s="230"/>
      <c r="V903" s="230"/>
      <c r="W903" s="230"/>
      <c r="X903" s="231"/>
      <c r="Y903" s="224"/>
      <c r="Z903" s="225"/>
      <c r="AA903" s="226"/>
    </row>
    <row r="904" spans="1:27" ht="12.75" customHeight="1" x14ac:dyDescent="0.15">
      <c r="B904" s="228"/>
      <c r="C904" s="212"/>
      <c r="D904" s="213"/>
      <c r="E904" s="213"/>
      <c r="F904" s="213"/>
      <c r="G904" s="213"/>
      <c r="H904" s="213"/>
      <c r="I904" s="213"/>
      <c r="J904" s="213"/>
      <c r="K904" s="213"/>
      <c r="L904" s="213"/>
      <c r="M904" s="213"/>
      <c r="N904" s="213"/>
      <c r="O904" s="213"/>
      <c r="P904" s="213"/>
      <c r="Q904" s="213"/>
      <c r="R904" s="213"/>
      <c r="S904" s="213"/>
      <c r="T904" s="213"/>
      <c r="U904" s="213"/>
      <c r="V904" s="213"/>
      <c r="W904" s="213"/>
      <c r="X904" s="214"/>
      <c r="Y904" s="218"/>
      <c r="Z904" s="219"/>
      <c r="AA904" s="220"/>
    </row>
    <row r="905" spans="1:27" ht="12.75" customHeight="1" x14ac:dyDescent="0.15">
      <c r="B905" s="232"/>
      <c r="C905" s="215"/>
      <c r="D905" s="216"/>
      <c r="E905" s="216"/>
      <c r="F905" s="216"/>
      <c r="G905" s="216"/>
      <c r="H905" s="216"/>
      <c r="I905" s="216"/>
      <c r="J905" s="216"/>
      <c r="K905" s="216"/>
      <c r="L905" s="216"/>
      <c r="M905" s="216"/>
      <c r="N905" s="216"/>
      <c r="O905" s="216"/>
      <c r="P905" s="216"/>
      <c r="Q905" s="216"/>
      <c r="R905" s="216"/>
      <c r="S905" s="216"/>
      <c r="T905" s="216"/>
      <c r="U905" s="216"/>
      <c r="V905" s="216"/>
      <c r="W905" s="216"/>
      <c r="X905" s="217"/>
      <c r="Y905" s="221"/>
      <c r="Z905" s="222"/>
      <c r="AA905" s="223"/>
    </row>
    <row r="906" spans="1:27" ht="14.25" x14ac:dyDescent="0.15">
      <c r="B906" s="227" t="s">
        <v>203</v>
      </c>
      <c r="C906" s="229" t="s">
        <v>310</v>
      </c>
      <c r="D906" s="230"/>
      <c r="E906" s="230"/>
      <c r="F906" s="230"/>
      <c r="G906" s="230"/>
      <c r="H906" s="230"/>
      <c r="I906" s="230"/>
      <c r="J906" s="230"/>
      <c r="K906" s="230"/>
      <c r="L906" s="230"/>
      <c r="M906" s="230"/>
      <c r="N906" s="230"/>
      <c r="O906" s="230"/>
      <c r="P906" s="230"/>
      <c r="Q906" s="230"/>
      <c r="R906" s="230"/>
      <c r="S906" s="230"/>
      <c r="T906" s="230"/>
      <c r="U906" s="230"/>
      <c r="V906" s="230"/>
      <c r="W906" s="230"/>
      <c r="X906" s="231"/>
      <c r="Y906" s="224"/>
      <c r="Z906" s="225"/>
      <c r="AA906" s="226"/>
    </row>
    <row r="907" spans="1:27" ht="12.75" customHeight="1" x14ac:dyDescent="0.15">
      <c r="B907" s="232"/>
      <c r="C907" s="215"/>
      <c r="D907" s="216"/>
      <c r="E907" s="216"/>
      <c r="F907" s="216"/>
      <c r="G907" s="216"/>
      <c r="H907" s="216"/>
      <c r="I907" s="216"/>
      <c r="J907" s="216"/>
      <c r="K907" s="216"/>
      <c r="L907" s="216"/>
      <c r="M907" s="216"/>
      <c r="N907" s="216"/>
      <c r="O907" s="216"/>
      <c r="P907" s="216"/>
      <c r="Q907" s="216"/>
      <c r="R907" s="216"/>
      <c r="S907" s="216"/>
      <c r="T907" s="216"/>
      <c r="U907" s="216"/>
      <c r="V907" s="216"/>
      <c r="W907" s="216"/>
      <c r="X907" s="217"/>
      <c r="Y907" s="221"/>
      <c r="Z907" s="222"/>
      <c r="AA907" s="223"/>
    </row>
    <row r="908" spans="1:27" ht="12.75" customHeight="1" x14ac:dyDescent="0.15">
      <c r="B908" s="227" t="s">
        <v>306</v>
      </c>
      <c r="C908" s="229" t="s">
        <v>40</v>
      </c>
      <c r="D908" s="230"/>
      <c r="E908" s="230"/>
      <c r="F908" s="230"/>
      <c r="G908" s="230"/>
      <c r="H908" s="230"/>
      <c r="I908" s="230"/>
      <c r="J908" s="230"/>
      <c r="K908" s="230"/>
      <c r="L908" s="230"/>
      <c r="M908" s="230"/>
      <c r="N908" s="230"/>
      <c r="O908" s="230"/>
      <c r="P908" s="230"/>
      <c r="Q908" s="230"/>
      <c r="R908" s="230"/>
      <c r="S908" s="230"/>
      <c r="T908" s="230"/>
      <c r="U908" s="230"/>
      <c r="V908" s="230"/>
      <c r="W908" s="230"/>
      <c r="X908" s="231"/>
      <c r="Y908" s="224"/>
      <c r="Z908" s="225"/>
      <c r="AA908" s="226"/>
    </row>
    <row r="909" spans="1:27" ht="12.75" customHeight="1" x14ac:dyDescent="0.15">
      <c r="B909" s="232"/>
      <c r="C909" s="215"/>
      <c r="D909" s="216"/>
      <c r="E909" s="216"/>
      <c r="F909" s="216"/>
      <c r="G909" s="216"/>
      <c r="H909" s="216"/>
      <c r="I909" s="216"/>
      <c r="J909" s="216"/>
      <c r="K909" s="216"/>
      <c r="L909" s="216"/>
      <c r="M909" s="216"/>
      <c r="N909" s="216"/>
      <c r="O909" s="216"/>
      <c r="P909" s="216"/>
      <c r="Q909" s="216"/>
      <c r="R909" s="216"/>
      <c r="S909" s="216"/>
      <c r="T909" s="216"/>
      <c r="U909" s="216"/>
      <c r="V909" s="216"/>
      <c r="W909" s="216"/>
      <c r="X909" s="217"/>
      <c r="Y909" s="221"/>
      <c r="Z909" s="222"/>
      <c r="AA909" s="223"/>
    </row>
    <row r="911" spans="1:27" ht="12.75" customHeight="1" x14ac:dyDescent="0.15">
      <c r="A911" s="4" t="s">
        <v>311</v>
      </c>
    </row>
    <row r="912" spans="1:27" ht="12.75" customHeight="1" x14ac:dyDescent="0.15">
      <c r="B912" s="227" t="s">
        <v>66</v>
      </c>
      <c r="C912" s="229" t="s">
        <v>364</v>
      </c>
      <c r="D912" s="230"/>
      <c r="E912" s="230"/>
      <c r="F912" s="230"/>
      <c r="G912" s="230"/>
      <c r="H912" s="230"/>
      <c r="I912" s="230"/>
      <c r="J912" s="230"/>
      <c r="K912" s="230"/>
      <c r="L912" s="230"/>
      <c r="M912" s="230"/>
      <c r="N912" s="230"/>
      <c r="O912" s="230"/>
      <c r="P912" s="230"/>
      <c r="Q912" s="230"/>
      <c r="R912" s="230"/>
      <c r="S912" s="230"/>
      <c r="T912" s="230"/>
      <c r="U912" s="230"/>
      <c r="V912" s="230"/>
      <c r="W912" s="230"/>
      <c r="X912" s="231"/>
      <c r="Y912" s="224"/>
      <c r="Z912" s="225"/>
      <c r="AA912" s="226"/>
    </row>
    <row r="913" spans="2:27" ht="12.75" customHeight="1" x14ac:dyDescent="0.15">
      <c r="B913" s="228"/>
      <c r="C913" s="212"/>
      <c r="D913" s="213"/>
      <c r="E913" s="213"/>
      <c r="F913" s="213"/>
      <c r="G913" s="213"/>
      <c r="H913" s="213"/>
      <c r="I913" s="213"/>
      <c r="J913" s="213"/>
      <c r="K913" s="213"/>
      <c r="L913" s="213"/>
      <c r="M913" s="213"/>
      <c r="N913" s="213"/>
      <c r="O913" s="213"/>
      <c r="P913" s="213"/>
      <c r="Q913" s="213"/>
      <c r="R913" s="213"/>
      <c r="S913" s="213"/>
      <c r="T913" s="213"/>
      <c r="U913" s="213"/>
      <c r="V913" s="213"/>
      <c r="W913" s="213"/>
      <c r="X913" s="214"/>
      <c r="Y913" s="218"/>
      <c r="Z913" s="219"/>
      <c r="AA913" s="220"/>
    </row>
    <row r="914" spans="2:27" ht="12.75" customHeight="1" x14ac:dyDescent="0.15">
      <c r="B914" s="228"/>
      <c r="C914" s="212"/>
      <c r="D914" s="213"/>
      <c r="E914" s="213"/>
      <c r="F914" s="213"/>
      <c r="G914" s="213"/>
      <c r="H914" s="213"/>
      <c r="I914" s="213"/>
      <c r="J914" s="213"/>
      <c r="K914" s="213"/>
      <c r="L914" s="213"/>
      <c r="M914" s="213"/>
      <c r="N914" s="213"/>
      <c r="O914" s="213"/>
      <c r="P914" s="213"/>
      <c r="Q914" s="213"/>
      <c r="R914" s="213"/>
      <c r="S914" s="213"/>
      <c r="T914" s="213"/>
      <c r="U914" s="213"/>
      <c r="V914" s="213"/>
      <c r="W914" s="213"/>
      <c r="X914" s="214"/>
      <c r="Y914" s="218"/>
      <c r="Z914" s="219"/>
      <c r="AA914" s="220"/>
    </row>
    <row r="915" spans="2:27" ht="12.75" customHeight="1" x14ac:dyDescent="0.15">
      <c r="B915" s="228"/>
      <c r="C915" s="212"/>
      <c r="D915" s="213"/>
      <c r="E915" s="213"/>
      <c r="F915" s="213"/>
      <c r="G915" s="213"/>
      <c r="H915" s="213"/>
      <c r="I915" s="213"/>
      <c r="J915" s="213"/>
      <c r="K915" s="213"/>
      <c r="L915" s="213"/>
      <c r="M915" s="213"/>
      <c r="N915" s="213"/>
      <c r="O915" s="213"/>
      <c r="P915" s="213"/>
      <c r="Q915" s="213"/>
      <c r="R915" s="213"/>
      <c r="S915" s="213"/>
      <c r="T915" s="213"/>
      <c r="U915" s="213"/>
      <c r="V915" s="213"/>
      <c r="W915" s="213"/>
      <c r="X915" s="214"/>
      <c r="Y915" s="218"/>
      <c r="Z915" s="219"/>
      <c r="AA915" s="220"/>
    </row>
    <row r="916" spans="2:27" ht="12.75" customHeight="1" x14ac:dyDescent="0.15">
      <c r="B916" s="228"/>
      <c r="C916" s="212"/>
      <c r="D916" s="213"/>
      <c r="E916" s="213"/>
      <c r="F916" s="213"/>
      <c r="G916" s="213"/>
      <c r="H916" s="213"/>
      <c r="I916" s="213"/>
      <c r="J916" s="213"/>
      <c r="K916" s="213"/>
      <c r="L916" s="213"/>
      <c r="M916" s="213"/>
      <c r="N916" s="213"/>
      <c r="O916" s="213"/>
      <c r="P916" s="213"/>
      <c r="Q916" s="213"/>
      <c r="R916" s="213"/>
      <c r="S916" s="213"/>
      <c r="T916" s="213"/>
      <c r="U916" s="213"/>
      <c r="V916" s="213"/>
      <c r="W916" s="213"/>
      <c r="X916" s="214"/>
      <c r="Y916" s="218"/>
      <c r="Z916" s="219"/>
      <c r="AA916" s="220"/>
    </row>
    <row r="917" spans="2:27" ht="12.75" customHeight="1" x14ac:dyDescent="0.15">
      <c r="B917" s="228"/>
      <c r="C917" s="212"/>
      <c r="D917" s="213"/>
      <c r="E917" s="213"/>
      <c r="F917" s="213"/>
      <c r="G917" s="213"/>
      <c r="H917" s="213"/>
      <c r="I917" s="213"/>
      <c r="J917" s="213"/>
      <c r="K917" s="213"/>
      <c r="L917" s="213"/>
      <c r="M917" s="213"/>
      <c r="N917" s="213"/>
      <c r="O917" s="213"/>
      <c r="P917" s="213"/>
      <c r="Q917" s="213"/>
      <c r="R917" s="213"/>
      <c r="S917" s="213"/>
      <c r="T917" s="213"/>
      <c r="U917" s="213"/>
      <c r="V917" s="213"/>
      <c r="W917" s="213"/>
      <c r="X917" s="214"/>
      <c r="Y917" s="218"/>
      <c r="Z917" s="219"/>
      <c r="AA917" s="220"/>
    </row>
    <row r="918" spans="2:27" ht="12.75" customHeight="1" x14ac:dyDescent="0.15">
      <c r="B918" s="228"/>
      <c r="C918" s="212"/>
      <c r="D918" s="213"/>
      <c r="E918" s="213"/>
      <c r="F918" s="213"/>
      <c r="G918" s="213"/>
      <c r="H918" s="213"/>
      <c r="I918" s="213"/>
      <c r="J918" s="213"/>
      <c r="K918" s="213"/>
      <c r="L918" s="213"/>
      <c r="M918" s="213"/>
      <c r="N918" s="213"/>
      <c r="O918" s="213"/>
      <c r="P918" s="213"/>
      <c r="Q918" s="213"/>
      <c r="R918" s="213"/>
      <c r="S918" s="213"/>
      <c r="T918" s="213"/>
      <c r="U918" s="213"/>
      <c r="V918" s="213"/>
      <c r="W918" s="213"/>
      <c r="X918" s="214"/>
      <c r="Y918" s="218"/>
      <c r="Z918" s="219"/>
      <c r="AA918" s="220"/>
    </row>
    <row r="919" spans="2:27" ht="12.75" customHeight="1" x14ac:dyDescent="0.15">
      <c r="B919" s="228"/>
      <c r="C919" s="212"/>
      <c r="D919" s="213"/>
      <c r="E919" s="213"/>
      <c r="F919" s="213"/>
      <c r="G919" s="213"/>
      <c r="H919" s="213"/>
      <c r="I919" s="213"/>
      <c r="J919" s="213"/>
      <c r="K919" s="213"/>
      <c r="L919" s="213"/>
      <c r="M919" s="213"/>
      <c r="N919" s="213"/>
      <c r="O919" s="213"/>
      <c r="P919" s="213"/>
      <c r="Q919" s="213"/>
      <c r="R919" s="213"/>
      <c r="S919" s="213"/>
      <c r="T919" s="213"/>
      <c r="U919" s="213"/>
      <c r="V919" s="213"/>
      <c r="W919" s="213"/>
      <c r="X919" s="214"/>
      <c r="Y919" s="218"/>
      <c r="Z919" s="219"/>
      <c r="AA919" s="220"/>
    </row>
    <row r="920" spans="2:27" ht="12.75" customHeight="1" x14ac:dyDescent="0.15">
      <c r="B920" s="228"/>
      <c r="C920" s="212"/>
      <c r="D920" s="213"/>
      <c r="E920" s="213"/>
      <c r="F920" s="213"/>
      <c r="G920" s="213"/>
      <c r="H920" s="213"/>
      <c r="I920" s="213"/>
      <c r="J920" s="213"/>
      <c r="K920" s="213"/>
      <c r="L920" s="213"/>
      <c r="M920" s="213"/>
      <c r="N920" s="213"/>
      <c r="O920" s="213"/>
      <c r="P920" s="213"/>
      <c r="Q920" s="213"/>
      <c r="R920" s="213"/>
      <c r="S920" s="213"/>
      <c r="T920" s="213"/>
      <c r="U920" s="213"/>
      <c r="V920" s="213"/>
      <c r="W920" s="213"/>
      <c r="X920" s="214"/>
      <c r="Y920" s="218"/>
      <c r="Z920" s="219"/>
      <c r="AA920" s="220"/>
    </row>
    <row r="921" spans="2:27" ht="12.75" customHeight="1" x14ac:dyDescent="0.15">
      <c r="B921" s="228"/>
      <c r="C921" s="212"/>
      <c r="D921" s="213"/>
      <c r="E921" s="213"/>
      <c r="F921" s="213"/>
      <c r="G921" s="213"/>
      <c r="H921" s="213"/>
      <c r="I921" s="213"/>
      <c r="J921" s="213"/>
      <c r="K921" s="213"/>
      <c r="L921" s="213"/>
      <c r="M921" s="213"/>
      <c r="N921" s="213"/>
      <c r="O921" s="213"/>
      <c r="P921" s="213"/>
      <c r="Q921" s="213"/>
      <c r="R921" s="213"/>
      <c r="S921" s="213"/>
      <c r="T921" s="213"/>
      <c r="U921" s="213"/>
      <c r="V921" s="213"/>
      <c r="W921" s="213"/>
      <c r="X921" s="214"/>
      <c r="Y921" s="218"/>
      <c r="Z921" s="219"/>
      <c r="AA921" s="220"/>
    </row>
    <row r="922" spans="2:27" ht="12.75" customHeight="1" x14ac:dyDescent="0.15">
      <c r="B922" s="228"/>
      <c r="C922" s="212"/>
      <c r="D922" s="213"/>
      <c r="E922" s="213"/>
      <c r="F922" s="213"/>
      <c r="G922" s="213"/>
      <c r="H922" s="213"/>
      <c r="I922" s="213"/>
      <c r="J922" s="213"/>
      <c r="K922" s="213"/>
      <c r="L922" s="213"/>
      <c r="M922" s="213"/>
      <c r="N922" s="213"/>
      <c r="O922" s="213"/>
      <c r="P922" s="213"/>
      <c r="Q922" s="213"/>
      <c r="R922" s="213"/>
      <c r="S922" s="213"/>
      <c r="T922" s="213"/>
      <c r="U922" s="213"/>
      <c r="V922" s="213"/>
      <c r="W922" s="213"/>
      <c r="X922" s="214"/>
      <c r="Y922" s="218"/>
      <c r="Z922" s="219"/>
      <c r="AA922" s="220"/>
    </row>
    <row r="923" spans="2:27" ht="12.75" customHeight="1" x14ac:dyDescent="0.15">
      <c r="B923" s="232"/>
      <c r="C923" s="215"/>
      <c r="D923" s="216"/>
      <c r="E923" s="216"/>
      <c r="F923" s="216"/>
      <c r="G923" s="216"/>
      <c r="H923" s="216"/>
      <c r="I923" s="216"/>
      <c r="J923" s="216"/>
      <c r="K923" s="216"/>
      <c r="L923" s="216"/>
      <c r="M923" s="216"/>
      <c r="N923" s="216"/>
      <c r="O923" s="216"/>
      <c r="P923" s="216"/>
      <c r="Q923" s="216"/>
      <c r="R923" s="216"/>
      <c r="S923" s="216"/>
      <c r="T923" s="216"/>
      <c r="U923" s="216"/>
      <c r="V923" s="216"/>
      <c r="W923" s="216"/>
      <c r="X923" s="217"/>
      <c r="Y923" s="221"/>
      <c r="Z923" s="222"/>
      <c r="AA923" s="223"/>
    </row>
    <row r="924" spans="2:27" ht="12.75" customHeight="1" x14ac:dyDescent="0.15">
      <c r="B924" s="227" t="s">
        <v>67</v>
      </c>
      <c r="C924" s="229" t="s">
        <v>198</v>
      </c>
      <c r="D924" s="230"/>
      <c r="E924" s="230"/>
      <c r="F924" s="230"/>
      <c r="G924" s="230"/>
      <c r="H924" s="230"/>
      <c r="I924" s="230"/>
      <c r="J924" s="230"/>
      <c r="K924" s="230"/>
      <c r="L924" s="230"/>
      <c r="M924" s="230"/>
      <c r="N924" s="230"/>
      <c r="O924" s="230"/>
      <c r="P924" s="230"/>
      <c r="Q924" s="230"/>
      <c r="R924" s="230"/>
      <c r="S924" s="230"/>
      <c r="T924" s="230"/>
      <c r="U924" s="230"/>
      <c r="V924" s="230"/>
      <c r="W924" s="230"/>
      <c r="X924" s="231"/>
      <c r="Y924" s="224"/>
      <c r="Z924" s="225"/>
      <c r="AA924" s="226"/>
    </row>
    <row r="925" spans="2:27" ht="12.75" customHeight="1" x14ac:dyDescent="0.15">
      <c r="B925" s="228"/>
      <c r="C925" s="212"/>
      <c r="D925" s="213"/>
      <c r="E925" s="213"/>
      <c r="F925" s="213"/>
      <c r="G925" s="213"/>
      <c r="H925" s="213"/>
      <c r="I925" s="213"/>
      <c r="J925" s="213"/>
      <c r="K925" s="213"/>
      <c r="L925" s="213"/>
      <c r="M925" s="213"/>
      <c r="N925" s="213"/>
      <c r="O925" s="213"/>
      <c r="P925" s="213"/>
      <c r="Q925" s="213"/>
      <c r="R925" s="213"/>
      <c r="S925" s="213"/>
      <c r="T925" s="213"/>
      <c r="U925" s="213"/>
      <c r="V925" s="213"/>
      <c r="W925" s="213"/>
      <c r="X925" s="214"/>
      <c r="Y925" s="218"/>
      <c r="Z925" s="219"/>
      <c r="AA925" s="220"/>
    </row>
    <row r="926" spans="2:27" ht="12.75" customHeight="1" x14ac:dyDescent="0.15">
      <c r="B926" s="232"/>
      <c r="C926" s="215"/>
      <c r="D926" s="216"/>
      <c r="E926" s="216"/>
      <c r="F926" s="216"/>
      <c r="G926" s="216"/>
      <c r="H926" s="216"/>
      <c r="I926" s="216"/>
      <c r="J926" s="216"/>
      <c r="K926" s="216"/>
      <c r="L926" s="216"/>
      <c r="M926" s="216"/>
      <c r="N926" s="216"/>
      <c r="O926" s="216"/>
      <c r="P926" s="216"/>
      <c r="Q926" s="216"/>
      <c r="R926" s="216"/>
      <c r="S926" s="216"/>
      <c r="T926" s="216"/>
      <c r="U926" s="216"/>
      <c r="V926" s="216"/>
      <c r="W926" s="216"/>
      <c r="X926" s="217"/>
      <c r="Y926" s="221"/>
      <c r="Z926" s="222"/>
      <c r="AA926" s="223"/>
    </row>
    <row r="927" spans="2:27" ht="12.75" customHeight="1" x14ac:dyDescent="0.15">
      <c r="B927" s="227" t="s">
        <v>68</v>
      </c>
      <c r="C927" s="229" t="s">
        <v>41</v>
      </c>
      <c r="D927" s="230"/>
      <c r="E927" s="230"/>
      <c r="F927" s="230"/>
      <c r="G927" s="230"/>
      <c r="H927" s="230"/>
      <c r="I927" s="230"/>
      <c r="J927" s="230"/>
      <c r="K927" s="230"/>
      <c r="L927" s="230"/>
      <c r="M927" s="230"/>
      <c r="N927" s="230"/>
      <c r="O927" s="230"/>
      <c r="P927" s="230"/>
      <c r="Q927" s="230"/>
      <c r="R927" s="230"/>
      <c r="S927" s="230"/>
      <c r="T927" s="230"/>
      <c r="U927" s="230"/>
      <c r="V927" s="230"/>
      <c r="W927" s="230"/>
      <c r="X927" s="231"/>
      <c r="Y927" s="224"/>
      <c r="Z927" s="225"/>
      <c r="AA927" s="226"/>
    </row>
    <row r="928" spans="2:27" ht="12.75" customHeight="1" x14ac:dyDescent="0.15">
      <c r="B928" s="228"/>
      <c r="C928" s="212"/>
      <c r="D928" s="213"/>
      <c r="E928" s="213"/>
      <c r="F928" s="213"/>
      <c r="G928" s="213"/>
      <c r="H928" s="213"/>
      <c r="I928" s="213"/>
      <c r="J928" s="213"/>
      <c r="K928" s="213"/>
      <c r="L928" s="213"/>
      <c r="M928" s="213"/>
      <c r="N928" s="213"/>
      <c r="O928" s="213"/>
      <c r="P928" s="213"/>
      <c r="Q928" s="213"/>
      <c r="R928" s="213"/>
      <c r="S928" s="213"/>
      <c r="T928" s="213"/>
      <c r="U928" s="213"/>
      <c r="V928" s="213"/>
      <c r="W928" s="213"/>
      <c r="X928" s="214"/>
      <c r="Y928" s="218"/>
      <c r="Z928" s="219"/>
      <c r="AA928" s="220"/>
    </row>
    <row r="929" spans="1:27" ht="12.75" customHeight="1" x14ac:dyDescent="0.15">
      <c r="B929" s="228"/>
      <c r="C929" s="212"/>
      <c r="D929" s="213"/>
      <c r="E929" s="213"/>
      <c r="F929" s="213"/>
      <c r="G929" s="213"/>
      <c r="H929" s="213"/>
      <c r="I929" s="213"/>
      <c r="J929" s="213"/>
      <c r="K929" s="213"/>
      <c r="L929" s="213"/>
      <c r="M929" s="213"/>
      <c r="N929" s="213"/>
      <c r="O929" s="213"/>
      <c r="P929" s="213"/>
      <c r="Q929" s="213"/>
      <c r="R929" s="213"/>
      <c r="S929" s="213"/>
      <c r="T929" s="213"/>
      <c r="U929" s="213"/>
      <c r="V929" s="213"/>
      <c r="W929" s="213"/>
      <c r="X929" s="214"/>
      <c r="Y929" s="218"/>
      <c r="Z929" s="219"/>
      <c r="AA929" s="220"/>
    </row>
    <row r="930" spans="1:27" ht="12.75" customHeight="1" x14ac:dyDescent="0.15">
      <c r="B930" s="232"/>
      <c r="C930" s="215"/>
      <c r="D930" s="216"/>
      <c r="E930" s="216"/>
      <c r="F930" s="216"/>
      <c r="G930" s="216"/>
      <c r="H930" s="216"/>
      <c r="I930" s="216"/>
      <c r="J930" s="216"/>
      <c r="K930" s="216"/>
      <c r="L930" s="216"/>
      <c r="M930" s="216"/>
      <c r="N930" s="216"/>
      <c r="O930" s="216"/>
      <c r="P930" s="216"/>
      <c r="Q930" s="216"/>
      <c r="R930" s="216"/>
      <c r="S930" s="216"/>
      <c r="T930" s="216"/>
      <c r="U930" s="216"/>
      <c r="V930" s="216"/>
      <c r="W930" s="216"/>
      <c r="X930" s="217"/>
      <c r="Y930" s="221"/>
      <c r="Z930" s="222"/>
      <c r="AA930" s="223"/>
    </row>
    <row r="931" spans="1:27" ht="12.75" customHeight="1" x14ac:dyDescent="0.15">
      <c r="B931" s="227" t="s">
        <v>81</v>
      </c>
      <c r="C931" s="229" t="s">
        <v>182</v>
      </c>
      <c r="D931" s="230"/>
      <c r="E931" s="230"/>
      <c r="F931" s="230"/>
      <c r="G931" s="230"/>
      <c r="H931" s="230"/>
      <c r="I931" s="230"/>
      <c r="J931" s="230"/>
      <c r="K931" s="230"/>
      <c r="L931" s="230"/>
      <c r="M931" s="230"/>
      <c r="N931" s="230"/>
      <c r="O931" s="230"/>
      <c r="P931" s="230"/>
      <c r="Q931" s="230"/>
      <c r="R931" s="230"/>
      <c r="S931" s="230"/>
      <c r="T931" s="230"/>
      <c r="U931" s="230"/>
      <c r="V931" s="230"/>
      <c r="W931" s="230"/>
      <c r="X931" s="231"/>
      <c r="Y931" s="224"/>
      <c r="Z931" s="225"/>
      <c r="AA931" s="226"/>
    </row>
    <row r="932" spans="1:27" ht="12.75" customHeight="1" x14ac:dyDescent="0.15">
      <c r="B932" s="228"/>
      <c r="C932" s="212"/>
      <c r="D932" s="213"/>
      <c r="E932" s="213"/>
      <c r="F932" s="213"/>
      <c r="G932" s="213"/>
      <c r="H932" s="213"/>
      <c r="I932" s="213"/>
      <c r="J932" s="213"/>
      <c r="K932" s="213"/>
      <c r="L932" s="213"/>
      <c r="M932" s="213"/>
      <c r="N932" s="213"/>
      <c r="O932" s="213"/>
      <c r="P932" s="213"/>
      <c r="Q932" s="213"/>
      <c r="R932" s="213"/>
      <c r="S932" s="213"/>
      <c r="T932" s="213"/>
      <c r="U932" s="213"/>
      <c r="V932" s="213"/>
      <c r="W932" s="213"/>
      <c r="X932" s="214"/>
      <c r="Y932" s="218"/>
      <c r="Z932" s="219"/>
      <c r="AA932" s="220"/>
    </row>
    <row r="933" spans="1:27" ht="12.75" customHeight="1" x14ac:dyDescent="0.15">
      <c r="B933" s="228"/>
      <c r="C933" s="212"/>
      <c r="D933" s="213"/>
      <c r="E933" s="213"/>
      <c r="F933" s="213"/>
      <c r="G933" s="213"/>
      <c r="H933" s="213"/>
      <c r="I933" s="213"/>
      <c r="J933" s="213"/>
      <c r="K933" s="213"/>
      <c r="L933" s="213"/>
      <c r="M933" s="213"/>
      <c r="N933" s="213"/>
      <c r="O933" s="213"/>
      <c r="P933" s="213"/>
      <c r="Q933" s="213"/>
      <c r="R933" s="213"/>
      <c r="S933" s="213"/>
      <c r="T933" s="213"/>
      <c r="U933" s="213"/>
      <c r="V933" s="213"/>
      <c r="W933" s="213"/>
      <c r="X933" s="214"/>
      <c r="Y933" s="218"/>
      <c r="Z933" s="219"/>
      <c r="AA933" s="220"/>
    </row>
    <row r="934" spans="1:27" ht="12.75" customHeight="1" x14ac:dyDescent="0.15">
      <c r="B934" s="232"/>
      <c r="C934" s="215"/>
      <c r="D934" s="216"/>
      <c r="E934" s="216"/>
      <c r="F934" s="216"/>
      <c r="G934" s="216"/>
      <c r="H934" s="216"/>
      <c r="I934" s="216"/>
      <c r="J934" s="216"/>
      <c r="K934" s="216"/>
      <c r="L934" s="216"/>
      <c r="M934" s="216"/>
      <c r="N934" s="216"/>
      <c r="O934" s="216"/>
      <c r="P934" s="216"/>
      <c r="Q934" s="216"/>
      <c r="R934" s="216"/>
      <c r="S934" s="216"/>
      <c r="T934" s="216"/>
      <c r="U934" s="216"/>
      <c r="V934" s="216"/>
      <c r="W934" s="216"/>
      <c r="X934" s="217"/>
      <c r="Y934" s="221"/>
      <c r="Z934" s="222"/>
      <c r="AA934" s="223"/>
    </row>
    <row r="935" spans="1:27" ht="14.25" x14ac:dyDescent="0.15">
      <c r="B935" s="227" t="s">
        <v>82</v>
      </c>
      <c r="C935" s="229" t="s">
        <v>42</v>
      </c>
      <c r="D935" s="230"/>
      <c r="E935" s="230"/>
      <c r="F935" s="230"/>
      <c r="G935" s="230"/>
      <c r="H935" s="230"/>
      <c r="I935" s="230"/>
      <c r="J935" s="230"/>
      <c r="K935" s="230"/>
      <c r="L935" s="230"/>
      <c r="M935" s="230"/>
      <c r="N935" s="230"/>
      <c r="O935" s="230"/>
      <c r="P935" s="230"/>
      <c r="Q935" s="230"/>
      <c r="R935" s="230"/>
      <c r="S935" s="230"/>
      <c r="T935" s="230"/>
      <c r="U935" s="230"/>
      <c r="V935" s="230"/>
      <c r="W935" s="230"/>
      <c r="X935" s="231"/>
      <c r="Y935" s="224"/>
      <c r="Z935" s="225"/>
      <c r="AA935" s="226"/>
    </row>
    <row r="936" spans="1:27" ht="12.75" customHeight="1" x14ac:dyDescent="0.15">
      <c r="B936" s="232"/>
      <c r="C936" s="215"/>
      <c r="D936" s="216"/>
      <c r="E936" s="216"/>
      <c r="F936" s="216"/>
      <c r="G936" s="216"/>
      <c r="H936" s="216"/>
      <c r="I936" s="216"/>
      <c r="J936" s="216"/>
      <c r="K936" s="216"/>
      <c r="L936" s="216"/>
      <c r="M936" s="216"/>
      <c r="N936" s="216"/>
      <c r="O936" s="216"/>
      <c r="P936" s="216"/>
      <c r="Q936" s="216"/>
      <c r="R936" s="216"/>
      <c r="S936" s="216"/>
      <c r="T936" s="216"/>
      <c r="U936" s="216"/>
      <c r="V936" s="216"/>
      <c r="W936" s="216"/>
      <c r="X936" s="217"/>
      <c r="Y936" s="221"/>
      <c r="Z936" s="222"/>
      <c r="AA936" s="223"/>
    </row>
    <row r="937" spans="1:27" ht="12.75" customHeight="1" x14ac:dyDescent="0.15">
      <c r="B937" s="227" t="s">
        <v>83</v>
      </c>
      <c r="C937" s="229" t="s">
        <v>43</v>
      </c>
      <c r="D937" s="230"/>
      <c r="E937" s="230"/>
      <c r="F937" s="230"/>
      <c r="G937" s="230"/>
      <c r="H937" s="230"/>
      <c r="I937" s="230"/>
      <c r="J937" s="230"/>
      <c r="K937" s="230"/>
      <c r="L937" s="230"/>
      <c r="M937" s="230"/>
      <c r="N937" s="230"/>
      <c r="O937" s="230"/>
      <c r="P937" s="230"/>
      <c r="Q937" s="230"/>
      <c r="R937" s="230"/>
      <c r="S937" s="230"/>
      <c r="T937" s="230"/>
      <c r="U937" s="230"/>
      <c r="V937" s="230"/>
      <c r="W937" s="230"/>
      <c r="X937" s="231"/>
      <c r="Y937" s="224"/>
      <c r="Z937" s="225"/>
      <c r="AA937" s="226"/>
    </row>
    <row r="938" spans="1:27" ht="12.75" customHeight="1" x14ac:dyDescent="0.15">
      <c r="B938" s="232"/>
      <c r="C938" s="215"/>
      <c r="D938" s="216"/>
      <c r="E938" s="216"/>
      <c r="F938" s="216"/>
      <c r="G938" s="216"/>
      <c r="H938" s="216"/>
      <c r="I938" s="216"/>
      <c r="J938" s="216"/>
      <c r="K938" s="216"/>
      <c r="L938" s="216"/>
      <c r="M938" s="216"/>
      <c r="N938" s="216"/>
      <c r="O938" s="216"/>
      <c r="P938" s="216"/>
      <c r="Q938" s="216"/>
      <c r="R938" s="216"/>
      <c r="S938" s="216"/>
      <c r="T938" s="216"/>
      <c r="U938" s="216"/>
      <c r="V938" s="216"/>
      <c r="W938" s="216"/>
      <c r="X938" s="217"/>
      <c r="Y938" s="221"/>
      <c r="Z938" s="222"/>
      <c r="AA938" s="223"/>
    </row>
    <row r="940" spans="1:27" ht="12.75" customHeight="1" x14ac:dyDescent="0.15">
      <c r="A940" s="4" t="s">
        <v>313</v>
      </c>
    </row>
    <row r="941" spans="1:27" ht="12.75" customHeight="1" x14ac:dyDescent="0.15">
      <c r="B941" s="227" t="s">
        <v>66</v>
      </c>
      <c r="C941" s="229" t="s">
        <v>194</v>
      </c>
      <c r="D941" s="230"/>
      <c r="E941" s="230"/>
      <c r="F941" s="230"/>
      <c r="G941" s="230"/>
      <c r="H941" s="230"/>
      <c r="I941" s="230"/>
      <c r="J941" s="230"/>
      <c r="K941" s="230"/>
      <c r="L941" s="230"/>
      <c r="M941" s="230"/>
      <c r="N941" s="230"/>
      <c r="O941" s="230"/>
      <c r="P941" s="230"/>
      <c r="Q941" s="230"/>
      <c r="R941" s="230"/>
      <c r="S941" s="230"/>
      <c r="T941" s="230"/>
      <c r="U941" s="230"/>
      <c r="V941" s="230"/>
      <c r="W941" s="230"/>
      <c r="X941" s="231"/>
      <c r="Y941" s="224"/>
      <c r="Z941" s="225"/>
      <c r="AA941" s="226"/>
    </row>
    <row r="942" spans="1:27" ht="12.75" customHeight="1" x14ac:dyDescent="0.15">
      <c r="B942" s="228"/>
      <c r="C942" s="212"/>
      <c r="D942" s="213"/>
      <c r="E942" s="213"/>
      <c r="F942" s="213"/>
      <c r="G942" s="213"/>
      <c r="H942" s="213"/>
      <c r="I942" s="213"/>
      <c r="J942" s="213"/>
      <c r="K942" s="213"/>
      <c r="L942" s="213"/>
      <c r="M942" s="213"/>
      <c r="N942" s="213"/>
      <c r="O942" s="213"/>
      <c r="P942" s="213"/>
      <c r="Q942" s="213"/>
      <c r="R942" s="213"/>
      <c r="S942" s="213"/>
      <c r="T942" s="213"/>
      <c r="U942" s="213"/>
      <c r="V942" s="213"/>
      <c r="W942" s="213"/>
      <c r="X942" s="214"/>
      <c r="Y942" s="218"/>
      <c r="Z942" s="219"/>
      <c r="AA942" s="220"/>
    </row>
    <row r="943" spans="1:27" ht="12.75" customHeight="1" x14ac:dyDescent="0.15">
      <c r="B943" s="228"/>
      <c r="C943" s="212"/>
      <c r="D943" s="213"/>
      <c r="E943" s="213"/>
      <c r="F943" s="213"/>
      <c r="G943" s="213"/>
      <c r="H943" s="213"/>
      <c r="I943" s="213"/>
      <c r="J943" s="213"/>
      <c r="K943" s="213"/>
      <c r="L943" s="213"/>
      <c r="M943" s="213"/>
      <c r="N943" s="213"/>
      <c r="O943" s="213"/>
      <c r="P943" s="213"/>
      <c r="Q943" s="213"/>
      <c r="R943" s="213"/>
      <c r="S943" s="213"/>
      <c r="T943" s="213"/>
      <c r="U943" s="213"/>
      <c r="V943" s="213"/>
      <c r="W943" s="213"/>
      <c r="X943" s="214"/>
      <c r="Y943" s="218"/>
      <c r="Z943" s="219"/>
      <c r="AA943" s="220"/>
    </row>
    <row r="944" spans="1:27" ht="12.75" customHeight="1" x14ac:dyDescent="0.15">
      <c r="B944" s="228"/>
      <c r="C944" s="212"/>
      <c r="D944" s="213"/>
      <c r="E944" s="213"/>
      <c r="F944" s="213"/>
      <c r="G944" s="213"/>
      <c r="H944" s="213"/>
      <c r="I944" s="213"/>
      <c r="J944" s="213"/>
      <c r="K944" s="213"/>
      <c r="L944" s="213"/>
      <c r="M944" s="213"/>
      <c r="N944" s="213"/>
      <c r="O944" s="213"/>
      <c r="P944" s="213"/>
      <c r="Q944" s="213"/>
      <c r="R944" s="213"/>
      <c r="S944" s="213"/>
      <c r="T944" s="213"/>
      <c r="U944" s="213"/>
      <c r="V944" s="213"/>
      <c r="W944" s="213"/>
      <c r="X944" s="214"/>
      <c r="Y944" s="218"/>
      <c r="Z944" s="219"/>
      <c r="AA944" s="220"/>
    </row>
    <row r="945" spans="1:27" ht="12.75" customHeight="1" x14ac:dyDescent="0.15">
      <c r="B945" s="232"/>
      <c r="C945" s="215"/>
      <c r="D945" s="216"/>
      <c r="E945" s="216"/>
      <c r="F945" s="216"/>
      <c r="G945" s="216"/>
      <c r="H945" s="216"/>
      <c r="I945" s="216"/>
      <c r="J945" s="216"/>
      <c r="K945" s="216"/>
      <c r="L945" s="216"/>
      <c r="M945" s="216"/>
      <c r="N945" s="216"/>
      <c r="O945" s="216"/>
      <c r="P945" s="216"/>
      <c r="Q945" s="216"/>
      <c r="R945" s="216"/>
      <c r="S945" s="216"/>
      <c r="T945" s="216"/>
      <c r="U945" s="216"/>
      <c r="V945" s="216"/>
      <c r="W945" s="216"/>
      <c r="X945" s="217"/>
      <c r="Y945" s="221"/>
      <c r="Z945" s="222"/>
      <c r="AA945" s="223"/>
    </row>
    <row r="946" spans="1:27" ht="12.75" customHeight="1" x14ac:dyDescent="0.15">
      <c r="B946" s="227" t="s">
        <v>67</v>
      </c>
      <c r="C946" s="229" t="s">
        <v>44</v>
      </c>
      <c r="D946" s="230"/>
      <c r="E946" s="230"/>
      <c r="F946" s="230"/>
      <c r="G946" s="230"/>
      <c r="H946" s="230"/>
      <c r="I946" s="230"/>
      <c r="J946" s="230"/>
      <c r="K946" s="230"/>
      <c r="L946" s="230"/>
      <c r="M946" s="230"/>
      <c r="N946" s="230"/>
      <c r="O946" s="230"/>
      <c r="P946" s="230"/>
      <c r="Q946" s="230"/>
      <c r="R946" s="230"/>
      <c r="S946" s="230"/>
      <c r="T946" s="230"/>
      <c r="U946" s="230"/>
      <c r="V946" s="230"/>
      <c r="W946" s="230"/>
      <c r="X946" s="231"/>
      <c r="Y946" s="224"/>
      <c r="Z946" s="225"/>
      <c r="AA946" s="226"/>
    </row>
    <row r="947" spans="1:27" ht="12.75" customHeight="1" x14ac:dyDescent="0.15">
      <c r="B947" s="232"/>
      <c r="C947" s="215"/>
      <c r="D947" s="216"/>
      <c r="E947" s="216"/>
      <c r="F947" s="216"/>
      <c r="G947" s="216"/>
      <c r="H947" s="216"/>
      <c r="I947" s="216"/>
      <c r="J947" s="216"/>
      <c r="K947" s="216"/>
      <c r="L947" s="216"/>
      <c r="M947" s="216"/>
      <c r="N947" s="216"/>
      <c r="O947" s="216"/>
      <c r="P947" s="216"/>
      <c r="Q947" s="216"/>
      <c r="R947" s="216"/>
      <c r="S947" s="216"/>
      <c r="T947" s="216"/>
      <c r="U947" s="216"/>
      <c r="V947" s="216"/>
      <c r="W947" s="216"/>
      <c r="X947" s="217"/>
      <c r="Y947" s="221"/>
      <c r="Z947" s="222"/>
      <c r="AA947" s="223"/>
    </row>
    <row r="948" spans="1:27" ht="12.75" customHeight="1" x14ac:dyDescent="0.15">
      <c r="B948" s="227" t="s">
        <v>203</v>
      </c>
      <c r="C948" s="206" t="s">
        <v>204</v>
      </c>
      <c r="D948" s="207"/>
      <c r="E948" s="207"/>
      <c r="F948" s="207"/>
      <c r="G948" s="207"/>
      <c r="H948" s="207"/>
      <c r="I948" s="207"/>
      <c r="J948" s="207"/>
      <c r="K948" s="207"/>
      <c r="L948" s="207"/>
      <c r="M948" s="207"/>
      <c r="N948" s="207"/>
      <c r="O948" s="207"/>
      <c r="P948" s="207"/>
      <c r="Q948" s="207"/>
      <c r="R948" s="207"/>
      <c r="S948" s="207"/>
      <c r="T948" s="207"/>
      <c r="U948" s="207"/>
      <c r="V948" s="207"/>
      <c r="W948" s="207"/>
      <c r="X948" s="208"/>
      <c r="Y948" s="224"/>
      <c r="Z948" s="225"/>
      <c r="AA948" s="226"/>
    </row>
    <row r="949" spans="1:27" ht="12.75" customHeight="1" x14ac:dyDescent="0.15">
      <c r="B949" s="232"/>
      <c r="C949" s="236"/>
      <c r="D949" s="237"/>
      <c r="E949" s="237"/>
      <c r="F949" s="237"/>
      <c r="G949" s="237"/>
      <c r="H949" s="237"/>
      <c r="I949" s="237"/>
      <c r="J949" s="237"/>
      <c r="K949" s="237"/>
      <c r="L949" s="237"/>
      <c r="M949" s="237"/>
      <c r="N949" s="237"/>
      <c r="O949" s="237"/>
      <c r="P949" s="237"/>
      <c r="Q949" s="237"/>
      <c r="R949" s="237"/>
      <c r="S949" s="237"/>
      <c r="T949" s="237"/>
      <c r="U949" s="237"/>
      <c r="V949" s="237"/>
      <c r="W949" s="237"/>
      <c r="X949" s="256"/>
      <c r="Y949" s="221"/>
      <c r="Z949" s="222"/>
      <c r="AA949" s="223"/>
    </row>
    <row r="950" spans="1:27" ht="12.75" customHeight="1" x14ac:dyDescent="0.15">
      <c r="B950" s="227" t="s">
        <v>81</v>
      </c>
      <c r="C950" s="229" t="s">
        <v>277</v>
      </c>
      <c r="D950" s="230"/>
      <c r="E950" s="230"/>
      <c r="F950" s="230"/>
      <c r="G950" s="230"/>
      <c r="H950" s="230"/>
      <c r="I950" s="230"/>
      <c r="J950" s="230"/>
      <c r="K950" s="230"/>
      <c r="L950" s="230"/>
      <c r="M950" s="230"/>
      <c r="N950" s="230"/>
      <c r="O950" s="230"/>
      <c r="P950" s="230"/>
      <c r="Q950" s="230"/>
      <c r="R950" s="230"/>
      <c r="S950" s="230"/>
      <c r="T950" s="230"/>
      <c r="U950" s="230"/>
      <c r="V950" s="230"/>
      <c r="W950" s="230"/>
      <c r="X950" s="231"/>
      <c r="Y950" s="224"/>
      <c r="Z950" s="225"/>
      <c r="AA950" s="226"/>
    </row>
    <row r="951" spans="1:27" ht="12.75" customHeight="1" x14ac:dyDescent="0.15">
      <c r="B951" s="232"/>
      <c r="C951" s="215"/>
      <c r="D951" s="216"/>
      <c r="E951" s="216"/>
      <c r="F951" s="216"/>
      <c r="G951" s="216"/>
      <c r="H951" s="216"/>
      <c r="I951" s="216"/>
      <c r="J951" s="216"/>
      <c r="K951" s="216"/>
      <c r="L951" s="216"/>
      <c r="M951" s="216"/>
      <c r="N951" s="216"/>
      <c r="O951" s="216"/>
      <c r="P951" s="216"/>
      <c r="Q951" s="216"/>
      <c r="R951" s="216"/>
      <c r="S951" s="216"/>
      <c r="T951" s="216"/>
      <c r="U951" s="216"/>
      <c r="V951" s="216"/>
      <c r="W951" s="216"/>
      <c r="X951" s="217"/>
      <c r="Y951" s="221"/>
      <c r="Z951" s="222"/>
      <c r="AA951" s="223"/>
    </row>
    <row r="952" spans="1:27" ht="12.75" customHeight="1" x14ac:dyDescent="0.15">
      <c r="B952" s="227" t="s">
        <v>82</v>
      </c>
      <c r="C952" s="229" t="s">
        <v>53</v>
      </c>
      <c r="D952" s="230"/>
      <c r="E952" s="230"/>
      <c r="F952" s="230"/>
      <c r="G952" s="230"/>
      <c r="H952" s="230"/>
      <c r="I952" s="230"/>
      <c r="J952" s="230"/>
      <c r="K952" s="230"/>
      <c r="L952" s="230"/>
      <c r="M952" s="230"/>
      <c r="N952" s="230"/>
      <c r="O952" s="230"/>
      <c r="P952" s="230"/>
      <c r="Q952" s="230"/>
      <c r="R952" s="230"/>
      <c r="S952" s="230"/>
      <c r="T952" s="230"/>
      <c r="U952" s="230"/>
      <c r="V952" s="230"/>
      <c r="W952" s="230"/>
      <c r="X952" s="231"/>
      <c r="Y952" s="224"/>
      <c r="Z952" s="225"/>
      <c r="AA952" s="226"/>
    </row>
    <row r="953" spans="1:27" ht="12.75" customHeight="1" x14ac:dyDescent="0.15">
      <c r="B953" s="228"/>
      <c r="C953" s="212"/>
      <c r="D953" s="213"/>
      <c r="E953" s="213"/>
      <c r="F953" s="213"/>
      <c r="G953" s="213"/>
      <c r="H953" s="213"/>
      <c r="I953" s="213"/>
      <c r="J953" s="213"/>
      <c r="K953" s="213"/>
      <c r="L953" s="213"/>
      <c r="M953" s="213"/>
      <c r="N953" s="213"/>
      <c r="O953" s="213"/>
      <c r="P953" s="213"/>
      <c r="Q953" s="213"/>
      <c r="R953" s="213"/>
      <c r="S953" s="213"/>
      <c r="T953" s="213"/>
      <c r="U953" s="213"/>
      <c r="V953" s="213"/>
      <c r="W953" s="213"/>
      <c r="X953" s="214"/>
      <c r="Y953" s="218"/>
      <c r="Z953" s="219"/>
      <c r="AA953" s="220"/>
    </row>
    <row r="954" spans="1:27" ht="12.75" customHeight="1" x14ac:dyDescent="0.15">
      <c r="B954" s="232"/>
      <c r="C954" s="215"/>
      <c r="D954" s="216"/>
      <c r="E954" s="216"/>
      <c r="F954" s="216"/>
      <c r="G954" s="216"/>
      <c r="H954" s="216"/>
      <c r="I954" s="216"/>
      <c r="J954" s="216"/>
      <c r="K954" s="216"/>
      <c r="L954" s="216"/>
      <c r="M954" s="216"/>
      <c r="N954" s="216"/>
      <c r="O954" s="216"/>
      <c r="P954" s="216"/>
      <c r="Q954" s="216"/>
      <c r="R954" s="216"/>
      <c r="S954" s="216"/>
      <c r="T954" s="216"/>
      <c r="U954" s="216"/>
      <c r="V954" s="216"/>
      <c r="W954" s="216"/>
      <c r="X954" s="217"/>
      <c r="Y954" s="221"/>
      <c r="Z954" s="222"/>
      <c r="AA954" s="223"/>
    </row>
    <row r="955" spans="1:27" ht="12.75" customHeight="1" x14ac:dyDescent="0.15">
      <c r="B955" s="227" t="s">
        <v>83</v>
      </c>
      <c r="C955" s="229" t="s">
        <v>144</v>
      </c>
      <c r="D955" s="230"/>
      <c r="E955" s="230"/>
      <c r="F955" s="230"/>
      <c r="G955" s="230"/>
      <c r="H955" s="230"/>
      <c r="I955" s="230"/>
      <c r="J955" s="230"/>
      <c r="K955" s="230"/>
      <c r="L955" s="230"/>
      <c r="M955" s="230"/>
      <c r="N955" s="230"/>
      <c r="O955" s="230"/>
      <c r="P955" s="230"/>
      <c r="Q955" s="230"/>
      <c r="R955" s="230"/>
      <c r="S955" s="230"/>
      <c r="T955" s="230"/>
      <c r="U955" s="230"/>
      <c r="V955" s="230"/>
      <c r="W955" s="230"/>
      <c r="X955" s="231"/>
      <c r="Y955" s="224"/>
      <c r="Z955" s="225"/>
      <c r="AA955" s="226"/>
    </row>
    <row r="956" spans="1:27" ht="12.75" customHeight="1" x14ac:dyDescent="0.15">
      <c r="B956" s="228"/>
      <c r="C956" s="212"/>
      <c r="D956" s="213"/>
      <c r="E956" s="213"/>
      <c r="F956" s="213"/>
      <c r="G956" s="213"/>
      <c r="H956" s="213"/>
      <c r="I956" s="213"/>
      <c r="J956" s="213"/>
      <c r="K956" s="213"/>
      <c r="L956" s="213"/>
      <c r="M956" s="213"/>
      <c r="N956" s="213"/>
      <c r="O956" s="213"/>
      <c r="P956" s="213"/>
      <c r="Q956" s="213"/>
      <c r="R956" s="213"/>
      <c r="S956" s="213"/>
      <c r="T956" s="213"/>
      <c r="U956" s="213"/>
      <c r="V956" s="213"/>
      <c r="W956" s="213"/>
      <c r="X956" s="214"/>
      <c r="Y956" s="218"/>
      <c r="Z956" s="219"/>
      <c r="AA956" s="220"/>
    </row>
    <row r="957" spans="1:27" ht="12.75" customHeight="1" x14ac:dyDescent="0.15">
      <c r="B957" s="232"/>
      <c r="C957" s="215"/>
      <c r="D957" s="216"/>
      <c r="E957" s="216"/>
      <c r="F957" s="216"/>
      <c r="G957" s="216"/>
      <c r="H957" s="216"/>
      <c r="I957" s="216"/>
      <c r="J957" s="216"/>
      <c r="K957" s="216"/>
      <c r="L957" s="216"/>
      <c r="M957" s="216"/>
      <c r="N957" s="216"/>
      <c r="O957" s="216"/>
      <c r="P957" s="216"/>
      <c r="Q957" s="216"/>
      <c r="R957" s="216"/>
      <c r="S957" s="216"/>
      <c r="T957" s="216"/>
      <c r="U957" s="216"/>
      <c r="V957" s="216"/>
      <c r="W957" s="216"/>
      <c r="X957" s="217"/>
      <c r="Y957" s="221"/>
      <c r="Z957" s="222"/>
      <c r="AA957" s="223"/>
    </row>
    <row r="958" spans="1:27" ht="12.75" customHeight="1" x14ac:dyDescent="0.15">
      <c r="B958" s="8"/>
      <c r="C958" s="164"/>
      <c r="D958" s="164"/>
      <c r="E958" s="164"/>
      <c r="F958" s="164"/>
      <c r="G958" s="164"/>
      <c r="H958" s="164"/>
      <c r="I958" s="164"/>
      <c r="J958" s="164"/>
      <c r="K958" s="164"/>
      <c r="L958" s="164"/>
      <c r="M958" s="164"/>
      <c r="N958" s="164"/>
      <c r="O958" s="164"/>
      <c r="P958" s="164"/>
      <c r="Q958" s="164"/>
      <c r="R958" s="164"/>
      <c r="S958" s="164"/>
      <c r="T958" s="164"/>
      <c r="U958" s="164"/>
      <c r="V958" s="164"/>
      <c r="W958" s="164"/>
      <c r="X958" s="164"/>
      <c r="Y958" s="161"/>
      <c r="Z958" s="161"/>
      <c r="AA958" s="161"/>
    </row>
    <row r="959" spans="1:27" ht="12.75" customHeight="1" x14ac:dyDescent="0.15">
      <c r="A959" s="4" t="s">
        <v>312</v>
      </c>
      <c r="B959" s="8"/>
      <c r="C959" s="164"/>
      <c r="D959" s="164"/>
      <c r="E959" s="164"/>
      <c r="F959" s="164"/>
      <c r="G959" s="164"/>
      <c r="H959" s="164"/>
      <c r="I959" s="164"/>
      <c r="J959" s="164"/>
      <c r="K959" s="164"/>
      <c r="L959" s="164"/>
      <c r="M959" s="164"/>
      <c r="N959" s="164"/>
      <c r="O959" s="164"/>
      <c r="P959" s="164"/>
      <c r="Q959" s="164"/>
      <c r="R959" s="164"/>
      <c r="S959" s="164"/>
      <c r="T959" s="164"/>
      <c r="U959" s="164"/>
      <c r="V959" s="164"/>
      <c r="W959" s="164"/>
      <c r="X959" s="164"/>
      <c r="Y959" s="161"/>
      <c r="Z959" s="161"/>
      <c r="AA959" s="161"/>
    </row>
    <row r="960" spans="1:27" ht="12.75" customHeight="1" x14ac:dyDescent="0.15">
      <c r="B960" s="227" t="s">
        <v>66</v>
      </c>
      <c r="C960" s="229" t="s">
        <v>183</v>
      </c>
      <c r="D960" s="230"/>
      <c r="E960" s="230"/>
      <c r="F960" s="230"/>
      <c r="G960" s="230"/>
      <c r="H960" s="230"/>
      <c r="I960" s="230"/>
      <c r="J960" s="230"/>
      <c r="K960" s="230"/>
      <c r="L960" s="230"/>
      <c r="M960" s="230"/>
      <c r="N960" s="230"/>
      <c r="O960" s="230"/>
      <c r="P960" s="230"/>
      <c r="Q960" s="230"/>
      <c r="R960" s="230"/>
      <c r="S960" s="230"/>
      <c r="T960" s="230"/>
      <c r="U960" s="230"/>
      <c r="V960" s="230"/>
      <c r="W960" s="230"/>
      <c r="X960" s="231"/>
      <c r="Y960" s="224"/>
      <c r="Z960" s="225"/>
      <c r="AA960" s="226"/>
    </row>
    <row r="961" spans="2:27" ht="12.75" customHeight="1" x14ac:dyDescent="0.15">
      <c r="B961" s="228"/>
      <c r="C961" s="212"/>
      <c r="D961" s="213"/>
      <c r="E961" s="213"/>
      <c r="F961" s="213"/>
      <c r="G961" s="213"/>
      <c r="H961" s="213"/>
      <c r="I961" s="213"/>
      <c r="J961" s="213"/>
      <c r="K961" s="213"/>
      <c r="L961" s="213"/>
      <c r="M961" s="213"/>
      <c r="N961" s="213"/>
      <c r="O961" s="213"/>
      <c r="P961" s="213"/>
      <c r="Q961" s="213"/>
      <c r="R961" s="213"/>
      <c r="S961" s="213"/>
      <c r="T961" s="213"/>
      <c r="U961" s="213"/>
      <c r="V961" s="213"/>
      <c r="W961" s="213"/>
      <c r="X961" s="214"/>
      <c r="Y961" s="218"/>
      <c r="Z961" s="219"/>
      <c r="AA961" s="220"/>
    </row>
    <row r="962" spans="2:27" ht="12.75" customHeight="1" x14ac:dyDescent="0.15">
      <c r="B962" s="232"/>
      <c r="C962" s="215"/>
      <c r="D962" s="216"/>
      <c r="E962" s="216"/>
      <c r="F962" s="216"/>
      <c r="G962" s="216"/>
      <c r="H962" s="216"/>
      <c r="I962" s="216"/>
      <c r="J962" s="216"/>
      <c r="K962" s="216"/>
      <c r="L962" s="216"/>
      <c r="M962" s="216"/>
      <c r="N962" s="216"/>
      <c r="O962" s="216"/>
      <c r="P962" s="216"/>
      <c r="Q962" s="216"/>
      <c r="R962" s="216"/>
      <c r="S962" s="216"/>
      <c r="T962" s="216"/>
      <c r="U962" s="216"/>
      <c r="V962" s="216"/>
      <c r="W962" s="216"/>
      <c r="X962" s="217"/>
      <c r="Y962" s="221"/>
      <c r="Z962" s="222"/>
      <c r="AA962" s="223"/>
    </row>
    <row r="963" spans="2:27" ht="12.75" customHeight="1" x14ac:dyDescent="0.15">
      <c r="B963" s="227" t="s">
        <v>67</v>
      </c>
      <c r="C963" s="206" t="s">
        <v>145</v>
      </c>
      <c r="D963" s="207"/>
      <c r="E963" s="207"/>
      <c r="F963" s="207"/>
      <c r="G963" s="207"/>
      <c r="H963" s="207"/>
      <c r="I963" s="207"/>
      <c r="J963" s="207"/>
      <c r="K963" s="207"/>
      <c r="L963" s="207"/>
      <c r="M963" s="207"/>
      <c r="N963" s="207"/>
      <c r="O963" s="207"/>
      <c r="P963" s="207"/>
      <c r="Q963" s="207"/>
      <c r="R963" s="207"/>
      <c r="S963" s="207"/>
      <c r="T963" s="207"/>
      <c r="U963" s="207"/>
      <c r="V963" s="207"/>
      <c r="W963" s="207"/>
      <c r="X963" s="208"/>
      <c r="Y963" s="224"/>
      <c r="Z963" s="225"/>
      <c r="AA963" s="226"/>
    </row>
    <row r="964" spans="2:27" ht="12.75" customHeight="1" x14ac:dyDescent="0.15">
      <c r="B964" s="232"/>
      <c r="C964" s="236"/>
      <c r="D964" s="237"/>
      <c r="E964" s="237"/>
      <c r="F964" s="237"/>
      <c r="G964" s="237"/>
      <c r="H964" s="237"/>
      <c r="I964" s="237"/>
      <c r="J964" s="237"/>
      <c r="K964" s="237"/>
      <c r="L964" s="237"/>
      <c r="M964" s="237"/>
      <c r="N964" s="237"/>
      <c r="O964" s="237"/>
      <c r="P964" s="237"/>
      <c r="Q964" s="237"/>
      <c r="R964" s="237"/>
      <c r="S964" s="237"/>
      <c r="T964" s="237"/>
      <c r="U964" s="237"/>
      <c r="V964" s="237"/>
      <c r="W964" s="237"/>
      <c r="X964" s="256"/>
      <c r="Y964" s="221"/>
      <c r="Z964" s="222"/>
      <c r="AA964" s="223"/>
    </row>
    <row r="965" spans="2:27" ht="12.75" customHeight="1" x14ac:dyDescent="0.15">
      <c r="B965" s="227" t="s">
        <v>68</v>
      </c>
      <c r="C965" s="206" t="s">
        <v>184</v>
      </c>
      <c r="D965" s="207"/>
      <c r="E965" s="207"/>
      <c r="F965" s="207"/>
      <c r="G965" s="207"/>
      <c r="H965" s="207"/>
      <c r="I965" s="207"/>
      <c r="J965" s="207"/>
      <c r="K965" s="207"/>
      <c r="L965" s="207"/>
      <c r="M965" s="207"/>
      <c r="N965" s="207"/>
      <c r="O965" s="207"/>
      <c r="P965" s="207"/>
      <c r="Q965" s="207"/>
      <c r="R965" s="207"/>
      <c r="S965" s="207"/>
      <c r="T965" s="207"/>
      <c r="U965" s="207"/>
      <c r="V965" s="207"/>
      <c r="W965" s="207"/>
      <c r="X965" s="208"/>
      <c r="Y965" s="224"/>
      <c r="Z965" s="225"/>
      <c r="AA965" s="226"/>
    </row>
    <row r="966" spans="2:27" ht="12.75" customHeight="1" x14ac:dyDescent="0.15">
      <c r="B966" s="228"/>
      <c r="C966" s="209"/>
      <c r="D966" s="210"/>
      <c r="E966" s="210"/>
      <c r="F966" s="210"/>
      <c r="G966" s="210"/>
      <c r="H966" s="210"/>
      <c r="I966" s="210"/>
      <c r="J966" s="210"/>
      <c r="K966" s="210"/>
      <c r="L966" s="210"/>
      <c r="M966" s="210"/>
      <c r="N966" s="210"/>
      <c r="O966" s="210"/>
      <c r="P966" s="210"/>
      <c r="Q966" s="210"/>
      <c r="R966" s="210"/>
      <c r="S966" s="210"/>
      <c r="T966" s="210"/>
      <c r="U966" s="210"/>
      <c r="V966" s="210"/>
      <c r="W966" s="210"/>
      <c r="X966" s="211"/>
      <c r="Y966" s="218"/>
      <c r="Z966" s="219"/>
      <c r="AA966" s="220"/>
    </row>
    <row r="967" spans="2:27" ht="12.75" customHeight="1" x14ac:dyDescent="0.15">
      <c r="B967" s="232"/>
      <c r="C967" s="236"/>
      <c r="D967" s="237"/>
      <c r="E967" s="237"/>
      <c r="F967" s="237"/>
      <c r="G967" s="237"/>
      <c r="H967" s="237"/>
      <c r="I967" s="237"/>
      <c r="J967" s="237"/>
      <c r="K967" s="237"/>
      <c r="L967" s="237"/>
      <c r="M967" s="237"/>
      <c r="N967" s="237"/>
      <c r="O967" s="237"/>
      <c r="P967" s="237"/>
      <c r="Q967" s="237"/>
      <c r="R967" s="237"/>
      <c r="S967" s="237"/>
      <c r="T967" s="237"/>
      <c r="U967" s="237"/>
      <c r="V967" s="237"/>
      <c r="W967" s="237"/>
      <c r="X967" s="256"/>
      <c r="Y967" s="221"/>
      <c r="Z967" s="222"/>
      <c r="AA967" s="223"/>
    </row>
    <row r="968" spans="2:27" ht="12.75" customHeight="1" x14ac:dyDescent="0.15">
      <c r="B968" s="227" t="s">
        <v>81</v>
      </c>
      <c r="C968" s="206" t="s">
        <v>195</v>
      </c>
      <c r="D968" s="207"/>
      <c r="E968" s="207"/>
      <c r="F968" s="207"/>
      <c r="G968" s="207"/>
      <c r="H968" s="207"/>
      <c r="I968" s="207"/>
      <c r="J968" s="207"/>
      <c r="K968" s="207"/>
      <c r="L968" s="207"/>
      <c r="M968" s="207"/>
      <c r="N968" s="207"/>
      <c r="O968" s="207"/>
      <c r="P968" s="207"/>
      <c r="Q968" s="207"/>
      <c r="R968" s="207"/>
      <c r="S968" s="207"/>
      <c r="T968" s="207"/>
      <c r="U968" s="207"/>
      <c r="V968" s="207"/>
      <c r="W968" s="207"/>
      <c r="X968" s="208"/>
      <c r="Y968" s="224"/>
      <c r="Z968" s="225"/>
      <c r="AA968" s="226"/>
    </row>
    <row r="969" spans="2:27" ht="12.75" customHeight="1" x14ac:dyDescent="0.15">
      <c r="B969" s="228"/>
      <c r="C969" s="240"/>
      <c r="D969" s="241"/>
      <c r="E969" s="241"/>
      <c r="F969" s="241"/>
      <c r="G969" s="241"/>
      <c r="H969" s="241"/>
      <c r="I969" s="241"/>
      <c r="J969" s="241"/>
      <c r="K969" s="241"/>
      <c r="L969" s="241"/>
      <c r="M969" s="241"/>
      <c r="N969" s="241"/>
      <c r="O969" s="241"/>
      <c r="P969" s="241"/>
      <c r="Q969" s="241"/>
      <c r="R969" s="241"/>
      <c r="S969" s="241"/>
      <c r="T969" s="241"/>
      <c r="U969" s="241"/>
      <c r="V969" s="241"/>
      <c r="W969" s="241"/>
      <c r="X969" s="242"/>
      <c r="Y969" s="218"/>
      <c r="Z969" s="219"/>
      <c r="AA969" s="220"/>
    </row>
    <row r="970" spans="2:27" ht="12.75" customHeight="1" x14ac:dyDescent="0.15">
      <c r="B970" s="228"/>
      <c r="C970" s="168"/>
      <c r="D970" s="250" t="s">
        <v>289</v>
      </c>
      <c r="E970" s="253" t="s">
        <v>267</v>
      </c>
      <c r="F970" s="253"/>
      <c r="G970" s="253"/>
      <c r="H970" s="253"/>
      <c r="I970" s="253"/>
      <c r="J970" s="253"/>
      <c r="K970" s="253"/>
      <c r="L970" s="253"/>
      <c r="M970" s="253"/>
      <c r="N970" s="253"/>
      <c r="O970" s="253"/>
      <c r="P970" s="253"/>
      <c r="Q970" s="253"/>
      <c r="R970" s="253"/>
      <c r="S970" s="253"/>
      <c r="T970" s="253"/>
      <c r="U970" s="253"/>
      <c r="V970" s="253"/>
      <c r="W970" s="253"/>
      <c r="X970" s="254"/>
      <c r="Y970" s="200"/>
      <c r="Z970" s="201"/>
      <c r="AA970" s="202"/>
    </row>
    <row r="971" spans="2:27" ht="12.75" customHeight="1" x14ac:dyDescent="0.15">
      <c r="B971" s="228"/>
      <c r="C971" s="163"/>
      <c r="D971" s="251"/>
      <c r="E971" s="210"/>
      <c r="F971" s="210"/>
      <c r="G971" s="210"/>
      <c r="H971" s="210"/>
      <c r="I971" s="210"/>
      <c r="J971" s="210"/>
      <c r="K971" s="210"/>
      <c r="L971" s="210"/>
      <c r="M971" s="210"/>
      <c r="N971" s="210"/>
      <c r="O971" s="210"/>
      <c r="P971" s="210"/>
      <c r="Q971" s="210"/>
      <c r="R971" s="210"/>
      <c r="S971" s="210"/>
      <c r="T971" s="210"/>
      <c r="U971" s="210"/>
      <c r="V971" s="210"/>
      <c r="W971" s="210"/>
      <c r="X971" s="211"/>
      <c r="Y971" s="218"/>
      <c r="Z971" s="219"/>
      <c r="AA971" s="220"/>
    </row>
    <row r="972" spans="2:27" ht="12.75" customHeight="1" x14ac:dyDescent="0.15">
      <c r="B972" s="228"/>
      <c r="C972" s="173"/>
      <c r="D972" s="252"/>
      <c r="E972" s="241"/>
      <c r="F972" s="241"/>
      <c r="G972" s="241"/>
      <c r="H972" s="241"/>
      <c r="I972" s="241"/>
      <c r="J972" s="241"/>
      <c r="K972" s="241"/>
      <c r="L972" s="241"/>
      <c r="M972" s="241"/>
      <c r="N972" s="241"/>
      <c r="O972" s="241"/>
      <c r="P972" s="241"/>
      <c r="Q972" s="241"/>
      <c r="R972" s="241"/>
      <c r="S972" s="241"/>
      <c r="T972" s="241"/>
      <c r="U972" s="241"/>
      <c r="V972" s="241"/>
      <c r="W972" s="241"/>
      <c r="X972" s="242"/>
      <c r="Y972" s="203"/>
      <c r="Z972" s="204"/>
      <c r="AA972" s="205"/>
    </row>
    <row r="973" spans="2:27" ht="12.75" customHeight="1" x14ac:dyDescent="0.15">
      <c r="B973" s="228"/>
      <c r="C973" s="168"/>
      <c r="D973" s="250" t="s">
        <v>207</v>
      </c>
      <c r="E973" s="253" t="s">
        <v>268</v>
      </c>
      <c r="F973" s="253"/>
      <c r="G973" s="253"/>
      <c r="H973" s="253"/>
      <c r="I973" s="253"/>
      <c r="J973" s="253"/>
      <c r="K973" s="253"/>
      <c r="L973" s="253"/>
      <c r="M973" s="253"/>
      <c r="N973" s="253"/>
      <c r="O973" s="253"/>
      <c r="P973" s="253"/>
      <c r="Q973" s="253"/>
      <c r="R973" s="253"/>
      <c r="S973" s="253"/>
      <c r="T973" s="253"/>
      <c r="U973" s="253"/>
      <c r="V973" s="253"/>
      <c r="W973" s="253"/>
      <c r="X973" s="254"/>
      <c r="Y973" s="200"/>
      <c r="Z973" s="201"/>
      <c r="AA973" s="202"/>
    </row>
    <row r="974" spans="2:27" ht="14.25" x14ac:dyDescent="0.15">
      <c r="B974" s="228"/>
      <c r="C974" s="163"/>
      <c r="D974" s="251"/>
      <c r="E974" s="210"/>
      <c r="F974" s="210"/>
      <c r="G974" s="210"/>
      <c r="H974" s="210"/>
      <c r="I974" s="210"/>
      <c r="J974" s="210"/>
      <c r="K974" s="210"/>
      <c r="L974" s="210"/>
      <c r="M974" s="210"/>
      <c r="N974" s="210"/>
      <c r="O974" s="210"/>
      <c r="P974" s="210"/>
      <c r="Q974" s="210"/>
      <c r="R974" s="210"/>
      <c r="S974" s="210"/>
      <c r="T974" s="210"/>
      <c r="U974" s="210"/>
      <c r="V974" s="210"/>
      <c r="W974" s="210"/>
      <c r="X974" s="211"/>
      <c r="Y974" s="218"/>
      <c r="Z974" s="219"/>
      <c r="AA974" s="220"/>
    </row>
    <row r="975" spans="2:27" ht="18.75" customHeight="1" x14ac:dyDescent="0.15">
      <c r="B975" s="228"/>
      <c r="C975" s="173"/>
      <c r="D975" s="252"/>
      <c r="E975" s="241"/>
      <c r="F975" s="241"/>
      <c r="G975" s="241"/>
      <c r="H975" s="241"/>
      <c r="I975" s="241"/>
      <c r="J975" s="241"/>
      <c r="K975" s="241"/>
      <c r="L975" s="241"/>
      <c r="M975" s="241"/>
      <c r="N975" s="241"/>
      <c r="O975" s="241"/>
      <c r="P975" s="241"/>
      <c r="Q975" s="241"/>
      <c r="R975" s="241"/>
      <c r="S975" s="241"/>
      <c r="T975" s="241"/>
      <c r="U975" s="241"/>
      <c r="V975" s="241"/>
      <c r="W975" s="241"/>
      <c r="X975" s="242"/>
      <c r="Y975" s="218"/>
      <c r="Z975" s="219"/>
      <c r="AA975" s="220"/>
    </row>
    <row r="976" spans="2:27" ht="12.75" customHeight="1" x14ac:dyDescent="0.15">
      <c r="B976" s="228"/>
      <c r="C976" s="168"/>
      <c r="D976" s="250" t="s">
        <v>208</v>
      </c>
      <c r="E976" s="253" t="s">
        <v>266</v>
      </c>
      <c r="F976" s="253"/>
      <c r="G976" s="253"/>
      <c r="H976" s="253"/>
      <c r="I976" s="253"/>
      <c r="J976" s="253"/>
      <c r="K976" s="253"/>
      <c r="L976" s="253"/>
      <c r="M976" s="253"/>
      <c r="N976" s="253"/>
      <c r="O976" s="253"/>
      <c r="P976" s="253"/>
      <c r="Q976" s="253"/>
      <c r="R976" s="253"/>
      <c r="S976" s="253"/>
      <c r="T976" s="253"/>
      <c r="U976" s="253"/>
      <c r="V976" s="253"/>
      <c r="W976" s="253"/>
      <c r="X976" s="254"/>
      <c r="Y976" s="200"/>
      <c r="Z976" s="201"/>
      <c r="AA976" s="202"/>
    </row>
    <row r="977" spans="2:27" ht="12.75" customHeight="1" x14ac:dyDescent="0.15">
      <c r="B977" s="228"/>
      <c r="C977" s="163"/>
      <c r="D977" s="251"/>
      <c r="E977" s="210"/>
      <c r="F977" s="210"/>
      <c r="G977" s="210"/>
      <c r="H977" s="210"/>
      <c r="I977" s="210"/>
      <c r="J977" s="210"/>
      <c r="K977" s="210"/>
      <c r="L977" s="210"/>
      <c r="M977" s="210"/>
      <c r="N977" s="210"/>
      <c r="O977" s="210"/>
      <c r="P977" s="210"/>
      <c r="Q977" s="210"/>
      <c r="R977" s="210"/>
      <c r="S977" s="210"/>
      <c r="T977" s="210"/>
      <c r="U977" s="210"/>
      <c r="V977" s="210"/>
      <c r="W977" s="210"/>
      <c r="X977" s="211"/>
      <c r="Y977" s="218"/>
      <c r="Z977" s="219"/>
      <c r="AA977" s="220"/>
    </row>
    <row r="978" spans="2:27" ht="9.75" customHeight="1" x14ac:dyDescent="0.15">
      <c r="B978" s="228"/>
      <c r="C978" s="173"/>
      <c r="D978" s="252"/>
      <c r="E978" s="241"/>
      <c r="F978" s="241"/>
      <c r="G978" s="241"/>
      <c r="H978" s="241"/>
      <c r="I978" s="241"/>
      <c r="J978" s="241"/>
      <c r="K978" s="241"/>
      <c r="L978" s="241"/>
      <c r="M978" s="241"/>
      <c r="N978" s="241"/>
      <c r="O978" s="241"/>
      <c r="P978" s="241"/>
      <c r="Q978" s="241"/>
      <c r="R978" s="241"/>
      <c r="S978" s="241"/>
      <c r="T978" s="241"/>
      <c r="U978" s="241"/>
      <c r="V978" s="241"/>
      <c r="W978" s="241"/>
      <c r="X978" s="242"/>
      <c r="Y978" s="218"/>
      <c r="Z978" s="219"/>
      <c r="AA978" s="220"/>
    </row>
    <row r="979" spans="2:27" ht="12.75" customHeight="1" x14ac:dyDescent="0.15">
      <c r="B979" s="228"/>
      <c r="C979" s="163"/>
      <c r="D979" s="250" t="s">
        <v>529</v>
      </c>
      <c r="E979" s="253" t="s">
        <v>539</v>
      </c>
      <c r="F979" s="253"/>
      <c r="G979" s="253"/>
      <c r="H979" s="253"/>
      <c r="I979" s="253"/>
      <c r="J979" s="253"/>
      <c r="K979" s="253"/>
      <c r="L979" s="253"/>
      <c r="M979" s="253"/>
      <c r="N979" s="253"/>
      <c r="O979" s="253"/>
      <c r="P979" s="253"/>
      <c r="Q979" s="253"/>
      <c r="R979" s="253"/>
      <c r="S979" s="253"/>
      <c r="T979" s="253"/>
      <c r="U979" s="253"/>
      <c r="V979" s="253"/>
      <c r="W979" s="253"/>
      <c r="X979" s="254"/>
      <c r="Y979" s="200"/>
      <c r="Z979" s="201"/>
      <c r="AA979" s="202"/>
    </row>
    <row r="980" spans="2:27" ht="12.75" customHeight="1" x14ac:dyDescent="0.15">
      <c r="B980" s="228"/>
      <c r="C980" s="163"/>
      <c r="D980" s="251"/>
      <c r="E980" s="210"/>
      <c r="F980" s="210"/>
      <c r="G980" s="210"/>
      <c r="H980" s="210"/>
      <c r="I980" s="210"/>
      <c r="J980" s="210"/>
      <c r="K980" s="210"/>
      <c r="L980" s="210"/>
      <c r="M980" s="210"/>
      <c r="N980" s="210"/>
      <c r="O980" s="210"/>
      <c r="P980" s="210"/>
      <c r="Q980" s="210"/>
      <c r="R980" s="210"/>
      <c r="S980" s="210"/>
      <c r="T980" s="210"/>
      <c r="U980" s="210"/>
      <c r="V980" s="210"/>
      <c r="W980" s="210"/>
      <c r="X980" s="211"/>
      <c r="Y980" s="218"/>
      <c r="Z980" s="219"/>
      <c r="AA980" s="220"/>
    </row>
    <row r="981" spans="2:27" ht="12.75" customHeight="1" x14ac:dyDescent="0.15">
      <c r="B981" s="228"/>
      <c r="C981" s="163"/>
      <c r="D981" s="252"/>
      <c r="E981" s="241"/>
      <c r="F981" s="241"/>
      <c r="G981" s="241"/>
      <c r="H981" s="241"/>
      <c r="I981" s="241"/>
      <c r="J981" s="241"/>
      <c r="K981" s="241"/>
      <c r="L981" s="241"/>
      <c r="M981" s="241"/>
      <c r="N981" s="241"/>
      <c r="O981" s="241"/>
      <c r="P981" s="241"/>
      <c r="Q981" s="241"/>
      <c r="R981" s="241"/>
      <c r="S981" s="241"/>
      <c r="T981" s="241"/>
      <c r="U981" s="241"/>
      <c r="V981" s="241"/>
      <c r="W981" s="241"/>
      <c r="X981" s="242"/>
      <c r="Y981" s="218"/>
      <c r="Z981" s="219"/>
      <c r="AA981" s="220"/>
    </row>
    <row r="982" spans="2:27" ht="12.75" customHeight="1" x14ac:dyDescent="0.15">
      <c r="B982" s="228"/>
      <c r="C982" s="168"/>
      <c r="D982" s="250" t="s">
        <v>221</v>
      </c>
      <c r="E982" s="253" t="s">
        <v>336</v>
      </c>
      <c r="F982" s="253"/>
      <c r="G982" s="253"/>
      <c r="H982" s="253"/>
      <c r="I982" s="253"/>
      <c r="J982" s="253"/>
      <c r="K982" s="253"/>
      <c r="L982" s="253"/>
      <c r="M982" s="253"/>
      <c r="N982" s="253"/>
      <c r="O982" s="253"/>
      <c r="P982" s="253"/>
      <c r="Q982" s="253"/>
      <c r="R982" s="253"/>
      <c r="S982" s="253"/>
      <c r="T982" s="253"/>
      <c r="U982" s="253"/>
      <c r="V982" s="253"/>
      <c r="W982" s="253"/>
      <c r="X982" s="254"/>
      <c r="Y982" s="200"/>
      <c r="Z982" s="201"/>
      <c r="AA982" s="202"/>
    </row>
    <row r="983" spans="2:27" ht="12.75" customHeight="1" x14ac:dyDescent="0.15">
      <c r="B983" s="228"/>
      <c r="C983" s="163"/>
      <c r="D983" s="251"/>
      <c r="E983" s="210"/>
      <c r="F983" s="210"/>
      <c r="G983" s="210"/>
      <c r="H983" s="210"/>
      <c r="I983" s="210"/>
      <c r="J983" s="210"/>
      <c r="K983" s="210"/>
      <c r="L983" s="210"/>
      <c r="M983" s="210"/>
      <c r="N983" s="210"/>
      <c r="O983" s="210"/>
      <c r="P983" s="210"/>
      <c r="Q983" s="210"/>
      <c r="R983" s="210"/>
      <c r="S983" s="210"/>
      <c r="T983" s="210"/>
      <c r="U983" s="210"/>
      <c r="V983" s="210"/>
      <c r="W983" s="210"/>
      <c r="X983" s="211"/>
      <c r="Y983" s="218"/>
      <c r="Z983" s="219"/>
      <c r="AA983" s="220"/>
    </row>
    <row r="984" spans="2:27" ht="12.75" customHeight="1" x14ac:dyDescent="0.15">
      <c r="B984" s="232"/>
      <c r="C984" s="165"/>
      <c r="D984" s="255"/>
      <c r="E984" s="237"/>
      <c r="F984" s="237"/>
      <c r="G984" s="237"/>
      <c r="H984" s="237"/>
      <c r="I984" s="237"/>
      <c r="J984" s="237"/>
      <c r="K984" s="237"/>
      <c r="L984" s="237"/>
      <c r="M984" s="237"/>
      <c r="N984" s="237"/>
      <c r="O984" s="237"/>
      <c r="P984" s="237"/>
      <c r="Q984" s="237"/>
      <c r="R984" s="237"/>
      <c r="S984" s="237"/>
      <c r="T984" s="237"/>
      <c r="U984" s="237"/>
      <c r="V984" s="237"/>
      <c r="W984" s="237"/>
      <c r="X984" s="256"/>
      <c r="Y984" s="221"/>
      <c r="Z984" s="222"/>
      <c r="AA984" s="223"/>
    </row>
    <row r="985" spans="2:27" ht="12.75" customHeight="1" x14ac:dyDescent="0.15">
      <c r="B985" s="227" t="s">
        <v>82</v>
      </c>
      <c r="C985" s="206" t="s">
        <v>168</v>
      </c>
      <c r="D985" s="207"/>
      <c r="E985" s="207"/>
      <c r="F985" s="207"/>
      <c r="G985" s="207"/>
      <c r="H985" s="207"/>
      <c r="I985" s="207"/>
      <c r="J985" s="207"/>
      <c r="K985" s="207"/>
      <c r="L985" s="207"/>
      <c r="M985" s="207"/>
      <c r="N985" s="207"/>
      <c r="O985" s="207"/>
      <c r="P985" s="207"/>
      <c r="Q985" s="207"/>
      <c r="R985" s="207"/>
      <c r="S985" s="207"/>
      <c r="T985" s="207"/>
      <c r="U985" s="207"/>
      <c r="V985" s="207"/>
      <c r="W985" s="207"/>
      <c r="X985" s="208"/>
      <c r="Y985" s="224"/>
      <c r="Z985" s="225"/>
      <c r="AA985" s="226"/>
    </row>
    <row r="986" spans="2:27" ht="12.75" customHeight="1" x14ac:dyDescent="0.15">
      <c r="B986" s="228"/>
      <c r="C986" s="240"/>
      <c r="D986" s="241"/>
      <c r="E986" s="241"/>
      <c r="F986" s="241"/>
      <c r="G986" s="241"/>
      <c r="H986" s="241"/>
      <c r="I986" s="241"/>
      <c r="J986" s="241"/>
      <c r="K986" s="241"/>
      <c r="L986" s="241"/>
      <c r="M986" s="241"/>
      <c r="N986" s="241"/>
      <c r="O986" s="241"/>
      <c r="P986" s="241"/>
      <c r="Q986" s="241"/>
      <c r="R986" s="241"/>
      <c r="S986" s="241"/>
      <c r="T986" s="241"/>
      <c r="U986" s="241"/>
      <c r="V986" s="241"/>
      <c r="W986" s="241"/>
      <c r="X986" s="242"/>
      <c r="Y986" s="203"/>
      <c r="Z986" s="204"/>
      <c r="AA986" s="205"/>
    </row>
    <row r="987" spans="2:27" ht="12.75" customHeight="1" x14ac:dyDescent="0.15">
      <c r="B987" s="228"/>
      <c r="C987" s="168"/>
      <c r="D987" s="250" t="s">
        <v>289</v>
      </c>
      <c r="E987" s="253" t="s">
        <v>267</v>
      </c>
      <c r="F987" s="253"/>
      <c r="G987" s="253"/>
      <c r="H987" s="253"/>
      <c r="I987" s="253"/>
      <c r="J987" s="253"/>
      <c r="K987" s="253"/>
      <c r="L987" s="253"/>
      <c r="M987" s="253"/>
      <c r="N987" s="253"/>
      <c r="O987" s="253"/>
      <c r="P987" s="253"/>
      <c r="Q987" s="253"/>
      <c r="R987" s="253"/>
      <c r="S987" s="253"/>
      <c r="T987" s="253"/>
      <c r="U987" s="253"/>
      <c r="V987" s="253"/>
      <c r="W987" s="253"/>
      <c r="X987" s="254"/>
      <c r="Y987" s="218"/>
      <c r="Z987" s="219"/>
      <c r="AA987" s="220"/>
    </row>
    <row r="988" spans="2:27" ht="12.75" customHeight="1" x14ac:dyDescent="0.15">
      <c r="B988" s="228"/>
      <c r="C988" s="163"/>
      <c r="D988" s="251"/>
      <c r="E988" s="210"/>
      <c r="F988" s="210"/>
      <c r="G988" s="210"/>
      <c r="H988" s="210"/>
      <c r="I988" s="210"/>
      <c r="J988" s="210"/>
      <c r="K988" s="210"/>
      <c r="L988" s="210"/>
      <c r="M988" s="210"/>
      <c r="N988" s="210"/>
      <c r="O988" s="210"/>
      <c r="P988" s="210"/>
      <c r="Q988" s="210"/>
      <c r="R988" s="210"/>
      <c r="S988" s="210"/>
      <c r="T988" s="210"/>
      <c r="U988" s="210"/>
      <c r="V988" s="210"/>
      <c r="W988" s="210"/>
      <c r="X988" s="211"/>
      <c r="Y988" s="218"/>
      <c r="Z988" s="219"/>
      <c r="AA988" s="220"/>
    </row>
    <row r="989" spans="2:27" ht="12.75" customHeight="1" x14ac:dyDescent="0.15">
      <c r="B989" s="228"/>
      <c r="C989" s="173"/>
      <c r="D989" s="252"/>
      <c r="E989" s="241"/>
      <c r="F989" s="241"/>
      <c r="G989" s="241"/>
      <c r="H989" s="241"/>
      <c r="I989" s="241"/>
      <c r="J989" s="241"/>
      <c r="K989" s="241"/>
      <c r="L989" s="241"/>
      <c r="M989" s="241"/>
      <c r="N989" s="241"/>
      <c r="O989" s="241"/>
      <c r="P989" s="241"/>
      <c r="Q989" s="241"/>
      <c r="R989" s="241"/>
      <c r="S989" s="241"/>
      <c r="T989" s="241"/>
      <c r="U989" s="241"/>
      <c r="V989" s="241"/>
      <c r="W989" s="241"/>
      <c r="X989" s="242"/>
      <c r="Y989" s="218"/>
      <c r="Z989" s="219"/>
      <c r="AA989" s="220"/>
    </row>
    <row r="990" spans="2:27" ht="12.75" customHeight="1" x14ac:dyDescent="0.15">
      <c r="B990" s="228"/>
      <c r="C990" s="168"/>
      <c r="D990" s="250" t="s">
        <v>207</v>
      </c>
      <c r="E990" s="253" t="s">
        <v>268</v>
      </c>
      <c r="F990" s="253"/>
      <c r="G990" s="253"/>
      <c r="H990" s="253"/>
      <c r="I990" s="253"/>
      <c r="J990" s="253"/>
      <c r="K990" s="253"/>
      <c r="L990" s="253"/>
      <c r="M990" s="253"/>
      <c r="N990" s="253"/>
      <c r="O990" s="253"/>
      <c r="P990" s="253"/>
      <c r="Q990" s="253"/>
      <c r="R990" s="253"/>
      <c r="S990" s="253"/>
      <c r="T990" s="253"/>
      <c r="U990" s="253"/>
      <c r="V990" s="253"/>
      <c r="W990" s="253"/>
      <c r="X990" s="254"/>
      <c r="Y990" s="200"/>
      <c r="Z990" s="201"/>
      <c r="AA990" s="202"/>
    </row>
    <row r="991" spans="2:27" ht="12.75" customHeight="1" x14ac:dyDescent="0.15">
      <c r="B991" s="228"/>
      <c r="C991" s="163"/>
      <c r="D991" s="251"/>
      <c r="E991" s="210"/>
      <c r="F991" s="210"/>
      <c r="G991" s="210"/>
      <c r="H991" s="210"/>
      <c r="I991" s="210"/>
      <c r="J991" s="210"/>
      <c r="K991" s="210"/>
      <c r="L991" s="210"/>
      <c r="M991" s="210"/>
      <c r="N991" s="210"/>
      <c r="O991" s="210"/>
      <c r="P991" s="210"/>
      <c r="Q991" s="210"/>
      <c r="R991" s="210"/>
      <c r="S991" s="210"/>
      <c r="T991" s="210"/>
      <c r="U991" s="210"/>
      <c r="V991" s="210"/>
      <c r="W991" s="210"/>
      <c r="X991" s="211"/>
      <c r="Y991" s="218"/>
      <c r="Z991" s="219"/>
      <c r="AA991" s="220"/>
    </row>
    <row r="992" spans="2:27" ht="14.25" x14ac:dyDescent="0.15">
      <c r="B992" s="228"/>
      <c r="C992" s="173"/>
      <c r="D992" s="252"/>
      <c r="E992" s="241"/>
      <c r="F992" s="241"/>
      <c r="G992" s="241"/>
      <c r="H992" s="241"/>
      <c r="I992" s="241"/>
      <c r="J992" s="241"/>
      <c r="K992" s="241"/>
      <c r="L992" s="241"/>
      <c r="M992" s="241"/>
      <c r="N992" s="241"/>
      <c r="O992" s="241"/>
      <c r="P992" s="241"/>
      <c r="Q992" s="241"/>
      <c r="R992" s="241"/>
      <c r="S992" s="241"/>
      <c r="T992" s="241"/>
      <c r="U992" s="241"/>
      <c r="V992" s="241"/>
      <c r="W992" s="241"/>
      <c r="X992" s="242"/>
      <c r="Y992" s="218"/>
      <c r="Z992" s="219"/>
      <c r="AA992" s="220"/>
    </row>
    <row r="993" spans="2:27" ht="12.75" customHeight="1" x14ac:dyDescent="0.15">
      <c r="B993" s="228"/>
      <c r="C993" s="168"/>
      <c r="D993" s="250" t="s">
        <v>208</v>
      </c>
      <c r="E993" s="253" t="s">
        <v>280</v>
      </c>
      <c r="F993" s="253"/>
      <c r="G993" s="253"/>
      <c r="H993" s="253"/>
      <c r="I993" s="253"/>
      <c r="J993" s="253"/>
      <c r="K993" s="253"/>
      <c r="L993" s="253"/>
      <c r="M993" s="253"/>
      <c r="N993" s="253"/>
      <c r="O993" s="253"/>
      <c r="P993" s="253"/>
      <c r="Q993" s="253"/>
      <c r="R993" s="253"/>
      <c r="S993" s="253"/>
      <c r="T993" s="253"/>
      <c r="U993" s="253"/>
      <c r="V993" s="253"/>
      <c r="W993" s="253"/>
      <c r="X993" s="254"/>
      <c r="Y993" s="200"/>
      <c r="Z993" s="201"/>
      <c r="AA993" s="202"/>
    </row>
    <row r="994" spans="2:27" ht="12.75" customHeight="1" x14ac:dyDescent="0.15">
      <c r="B994" s="228"/>
      <c r="C994" s="163"/>
      <c r="D994" s="251"/>
      <c r="E994" s="210"/>
      <c r="F994" s="210"/>
      <c r="G994" s="210"/>
      <c r="H994" s="210"/>
      <c r="I994" s="210"/>
      <c r="J994" s="210"/>
      <c r="K994" s="210"/>
      <c r="L994" s="210"/>
      <c r="M994" s="210"/>
      <c r="N994" s="210"/>
      <c r="O994" s="210"/>
      <c r="P994" s="210"/>
      <c r="Q994" s="210"/>
      <c r="R994" s="210"/>
      <c r="S994" s="210"/>
      <c r="T994" s="210"/>
      <c r="U994" s="210"/>
      <c r="V994" s="210"/>
      <c r="W994" s="210"/>
      <c r="X994" s="211"/>
      <c r="Y994" s="218"/>
      <c r="Z994" s="219"/>
      <c r="AA994" s="220"/>
    </row>
    <row r="995" spans="2:27" ht="9.75" customHeight="1" x14ac:dyDescent="0.15">
      <c r="B995" s="228"/>
      <c r="C995" s="173"/>
      <c r="D995" s="252"/>
      <c r="E995" s="241"/>
      <c r="F995" s="241"/>
      <c r="G995" s="241"/>
      <c r="H995" s="241"/>
      <c r="I995" s="241"/>
      <c r="J995" s="241"/>
      <c r="K995" s="241"/>
      <c r="L995" s="241"/>
      <c r="M995" s="241"/>
      <c r="N995" s="241"/>
      <c r="O995" s="241"/>
      <c r="P995" s="241"/>
      <c r="Q995" s="241"/>
      <c r="R995" s="241"/>
      <c r="S995" s="241"/>
      <c r="T995" s="241"/>
      <c r="U995" s="241"/>
      <c r="V995" s="241"/>
      <c r="W995" s="241"/>
      <c r="X995" s="242"/>
      <c r="Y995" s="218"/>
      <c r="Z995" s="219"/>
      <c r="AA995" s="220"/>
    </row>
    <row r="996" spans="2:27" ht="12.75" customHeight="1" x14ac:dyDescent="0.15">
      <c r="B996" s="228"/>
      <c r="C996" s="163"/>
      <c r="D996" s="250" t="s">
        <v>530</v>
      </c>
      <c r="E996" s="253" t="s">
        <v>539</v>
      </c>
      <c r="F996" s="253"/>
      <c r="G996" s="253"/>
      <c r="H996" s="253"/>
      <c r="I996" s="253"/>
      <c r="J996" s="253"/>
      <c r="K996" s="253"/>
      <c r="L996" s="253"/>
      <c r="M996" s="253"/>
      <c r="N996" s="253"/>
      <c r="O996" s="253"/>
      <c r="P996" s="253"/>
      <c r="Q996" s="253"/>
      <c r="R996" s="253"/>
      <c r="S996" s="253"/>
      <c r="T996" s="253"/>
      <c r="U996" s="253"/>
      <c r="V996" s="253"/>
      <c r="W996" s="253"/>
      <c r="X996" s="254"/>
      <c r="Y996" s="200"/>
      <c r="Z996" s="201"/>
      <c r="AA996" s="202"/>
    </row>
    <row r="997" spans="2:27" ht="12.75" customHeight="1" x14ac:dyDescent="0.15">
      <c r="B997" s="228"/>
      <c r="C997" s="163"/>
      <c r="D997" s="251"/>
      <c r="E997" s="210"/>
      <c r="F997" s="210"/>
      <c r="G997" s="210"/>
      <c r="H997" s="210"/>
      <c r="I997" s="210"/>
      <c r="J997" s="210"/>
      <c r="K997" s="210"/>
      <c r="L997" s="210"/>
      <c r="M997" s="210"/>
      <c r="N997" s="210"/>
      <c r="O997" s="210"/>
      <c r="P997" s="210"/>
      <c r="Q997" s="210"/>
      <c r="R997" s="210"/>
      <c r="S997" s="210"/>
      <c r="T997" s="210"/>
      <c r="U997" s="210"/>
      <c r="V997" s="210"/>
      <c r="W997" s="210"/>
      <c r="X997" s="211"/>
      <c r="Y997" s="218"/>
      <c r="Z997" s="219"/>
      <c r="AA997" s="220"/>
    </row>
    <row r="998" spans="2:27" ht="12.75" customHeight="1" x14ac:dyDescent="0.15">
      <c r="B998" s="228"/>
      <c r="C998" s="163"/>
      <c r="D998" s="252"/>
      <c r="E998" s="241"/>
      <c r="F998" s="241"/>
      <c r="G998" s="241"/>
      <c r="H998" s="241"/>
      <c r="I998" s="241"/>
      <c r="J998" s="241"/>
      <c r="K998" s="241"/>
      <c r="L998" s="241"/>
      <c r="M998" s="241"/>
      <c r="N998" s="241"/>
      <c r="O998" s="241"/>
      <c r="P998" s="241"/>
      <c r="Q998" s="241"/>
      <c r="R998" s="241"/>
      <c r="S998" s="241"/>
      <c r="T998" s="241"/>
      <c r="U998" s="241"/>
      <c r="V998" s="241"/>
      <c r="W998" s="241"/>
      <c r="X998" s="242"/>
      <c r="Y998" s="203"/>
      <c r="Z998" s="204"/>
      <c r="AA998" s="205"/>
    </row>
    <row r="999" spans="2:27" ht="12.75" customHeight="1" x14ac:dyDescent="0.15">
      <c r="B999" s="228"/>
      <c r="C999" s="168"/>
      <c r="D999" s="250" t="s">
        <v>221</v>
      </c>
      <c r="E999" s="253" t="s">
        <v>336</v>
      </c>
      <c r="F999" s="253"/>
      <c r="G999" s="253"/>
      <c r="H999" s="253"/>
      <c r="I999" s="253"/>
      <c r="J999" s="253"/>
      <c r="K999" s="253"/>
      <c r="L999" s="253"/>
      <c r="M999" s="253"/>
      <c r="N999" s="253"/>
      <c r="O999" s="253"/>
      <c r="P999" s="253"/>
      <c r="Q999" s="253"/>
      <c r="R999" s="253"/>
      <c r="S999" s="253"/>
      <c r="T999" s="253"/>
      <c r="U999" s="253"/>
      <c r="V999" s="253"/>
      <c r="W999" s="253"/>
      <c r="X999" s="254"/>
      <c r="Y999" s="218"/>
      <c r="Z999" s="219"/>
      <c r="AA999" s="220"/>
    </row>
    <row r="1000" spans="2:27" ht="12.75" customHeight="1" x14ac:dyDescent="0.15">
      <c r="B1000" s="228"/>
      <c r="C1000" s="163"/>
      <c r="D1000" s="251"/>
      <c r="E1000" s="210"/>
      <c r="F1000" s="210"/>
      <c r="G1000" s="210"/>
      <c r="H1000" s="210"/>
      <c r="I1000" s="210"/>
      <c r="J1000" s="210"/>
      <c r="K1000" s="210"/>
      <c r="L1000" s="210"/>
      <c r="M1000" s="210"/>
      <c r="N1000" s="210"/>
      <c r="O1000" s="210"/>
      <c r="P1000" s="210"/>
      <c r="Q1000" s="210"/>
      <c r="R1000" s="210"/>
      <c r="S1000" s="210"/>
      <c r="T1000" s="210"/>
      <c r="U1000" s="210"/>
      <c r="V1000" s="210"/>
      <c r="W1000" s="210"/>
      <c r="X1000" s="211"/>
      <c r="Y1000" s="218"/>
      <c r="Z1000" s="219"/>
      <c r="AA1000" s="220"/>
    </row>
    <row r="1001" spans="2:27" ht="12.75" customHeight="1" x14ac:dyDescent="0.15">
      <c r="B1001" s="232"/>
      <c r="C1001" s="165"/>
      <c r="D1001" s="255"/>
      <c r="E1001" s="237"/>
      <c r="F1001" s="237"/>
      <c r="G1001" s="237"/>
      <c r="H1001" s="237"/>
      <c r="I1001" s="237"/>
      <c r="J1001" s="237"/>
      <c r="K1001" s="237"/>
      <c r="L1001" s="237"/>
      <c r="M1001" s="237"/>
      <c r="N1001" s="237"/>
      <c r="O1001" s="237"/>
      <c r="P1001" s="237"/>
      <c r="Q1001" s="237"/>
      <c r="R1001" s="237"/>
      <c r="S1001" s="237"/>
      <c r="T1001" s="237"/>
      <c r="U1001" s="237"/>
      <c r="V1001" s="237"/>
      <c r="W1001" s="237"/>
      <c r="X1001" s="256"/>
      <c r="Y1001" s="221"/>
      <c r="Z1001" s="222"/>
      <c r="AA1001" s="223"/>
    </row>
    <row r="1002" spans="2:27" ht="12.75" customHeight="1" x14ac:dyDescent="0.15">
      <c r="B1002" s="227" t="s">
        <v>83</v>
      </c>
      <c r="C1002" s="229" t="s">
        <v>196</v>
      </c>
      <c r="D1002" s="230"/>
      <c r="E1002" s="230"/>
      <c r="F1002" s="230"/>
      <c r="G1002" s="230"/>
      <c r="H1002" s="230"/>
      <c r="I1002" s="230"/>
      <c r="J1002" s="230"/>
      <c r="K1002" s="230"/>
      <c r="L1002" s="230"/>
      <c r="M1002" s="230"/>
      <c r="N1002" s="230"/>
      <c r="O1002" s="230"/>
      <c r="P1002" s="230"/>
      <c r="Q1002" s="230"/>
      <c r="R1002" s="230"/>
      <c r="S1002" s="230"/>
      <c r="T1002" s="230"/>
      <c r="U1002" s="230"/>
      <c r="V1002" s="230"/>
      <c r="W1002" s="230"/>
      <c r="X1002" s="231"/>
      <c r="Y1002" s="224"/>
      <c r="Z1002" s="225"/>
      <c r="AA1002" s="226"/>
    </row>
    <row r="1003" spans="2:27" ht="12.75" customHeight="1" x14ac:dyDescent="0.15">
      <c r="B1003" s="228"/>
      <c r="C1003" s="197"/>
      <c r="D1003" s="198"/>
      <c r="E1003" s="198"/>
      <c r="F1003" s="198"/>
      <c r="G1003" s="198"/>
      <c r="H1003" s="198"/>
      <c r="I1003" s="198"/>
      <c r="J1003" s="198"/>
      <c r="K1003" s="198"/>
      <c r="L1003" s="198"/>
      <c r="M1003" s="198"/>
      <c r="N1003" s="198"/>
      <c r="O1003" s="198"/>
      <c r="P1003" s="198"/>
      <c r="Q1003" s="198"/>
      <c r="R1003" s="198"/>
      <c r="S1003" s="198"/>
      <c r="T1003" s="198"/>
      <c r="U1003" s="198"/>
      <c r="V1003" s="198"/>
      <c r="W1003" s="198"/>
      <c r="X1003" s="199"/>
      <c r="Y1003" s="203"/>
      <c r="Z1003" s="204"/>
      <c r="AA1003" s="205"/>
    </row>
    <row r="1004" spans="2:27" ht="12.75" customHeight="1" x14ac:dyDescent="0.15">
      <c r="B1004" s="228"/>
      <c r="C1004" s="168"/>
      <c r="D1004" s="250" t="s">
        <v>289</v>
      </c>
      <c r="E1004" s="253" t="s">
        <v>269</v>
      </c>
      <c r="F1004" s="253"/>
      <c r="G1004" s="253"/>
      <c r="H1004" s="253"/>
      <c r="I1004" s="253"/>
      <c r="J1004" s="253"/>
      <c r="K1004" s="253"/>
      <c r="L1004" s="253"/>
      <c r="M1004" s="253"/>
      <c r="N1004" s="253"/>
      <c r="O1004" s="253"/>
      <c r="P1004" s="253"/>
      <c r="Q1004" s="253"/>
      <c r="R1004" s="253"/>
      <c r="S1004" s="253"/>
      <c r="T1004" s="253"/>
      <c r="U1004" s="253"/>
      <c r="V1004" s="253"/>
      <c r="W1004" s="253"/>
      <c r="X1004" s="254"/>
      <c r="Y1004" s="200"/>
      <c r="Z1004" s="201"/>
      <c r="AA1004" s="202"/>
    </row>
    <row r="1005" spans="2:27" ht="14.25" x14ac:dyDescent="0.15">
      <c r="B1005" s="228"/>
      <c r="C1005" s="163"/>
      <c r="D1005" s="251"/>
      <c r="E1005" s="210"/>
      <c r="F1005" s="210"/>
      <c r="G1005" s="210"/>
      <c r="H1005" s="210"/>
      <c r="I1005" s="210"/>
      <c r="J1005" s="210"/>
      <c r="K1005" s="210"/>
      <c r="L1005" s="210"/>
      <c r="M1005" s="210"/>
      <c r="N1005" s="210"/>
      <c r="O1005" s="210"/>
      <c r="P1005" s="210"/>
      <c r="Q1005" s="210"/>
      <c r="R1005" s="210"/>
      <c r="S1005" s="210"/>
      <c r="T1005" s="210"/>
      <c r="U1005" s="210"/>
      <c r="V1005" s="210"/>
      <c r="W1005" s="210"/>
      <c r="X1005" s="211"/>
      <c r="Y1005" s="218"/>
      <c r="Z1005" s="219"/>
      <c r="AA1005" s="220"/>
    </row>
    <row r="1006" spans="2:27" ht="15" customHeight="1" x14ac:dyDescent="0.15">
      <c r="B1006" s="228"/>
      <c r="C1006" s="173"/>
      <c r="D1006" s="252"/>
      <c r="E1006" s="241"/>
      <c r="F1006" s="241"/>
      <c r="G1006" s="241"/>
      <c r="H1006" s="241"/>
      <c r="I1006" s="241"/>
      <c r="J1006" s="241"/>
      <c r="K1006" s="241"/>
      <c r="L1006" s="241"/>
      <c r="M1006" s="241"/>
      <c r="N1006" s="241"/>
      <c r="O1006" s="241"/>
      <c r="P1006" s="241"/>
      <c r="Q1006" s="241"/>
      <c r="R1006" s="241"/>
      <c r="S1006" s="241"/>
      <c r="T1006" s="241"/>
      <c r="U1006" s="241"/>
      <c r="V1006" s="241"/>
      <c r="W1006" s="241"/>
      <c r="X1006" s="242"/>
      <c r="Y1006" s="203"/>
      <c r="Z1006" s="204"/>
      <c r="AA1006" s="205"/>
    </row>
    <row r="1007" spans="2:27" ht="12.75" customHeight="1" x14ac:dyDescent="0.15">
      <c r="B1007" s="228"/>
      <c r="C1007" s="168"/>
      <c r="D1007" s="250" t="s">
        <v>207</v>
      </c>
      <c r="E1007" s="253" t="s">
        <v>270</v>
      </c>
      <c r="F1007" s="253"/>
      <c r="G1007" s="253"/>
      <c r="H1007" s="253"/>
      <c r="I1007" s="253"/>
      <c r="J1007" s="253"/>
      <c r="K1007" s="253"/>
      <c r="L1007" s="253"/>
      <c r="M1007" s="253"/>
      <c r="N1007" s="253"/>
      <c r="O1007" s="253"/>
      <c r="P1007" s="253"/>
      <c r="Q1007" s="253"/>
      <c r="R1007" s="253"/>
      <c r="S1007" s="253"/>
      <c r="T1007" s="253"/>
      <c r="U1007" s="253"/>
      <c r="V1007" s="253"/>
      <c r="W1007" s="253"/>
      <c r="X1007" s="254"/>
      <c r="Y1007" s="200"/>
      <c r="Z1007" s="201"/>
      <c r="AA1007" s="202"/>
    </row>
    <row r="1008" spans="2:27" ht="12.75" customHeight="1" x14ac:dyDescent="0.15">
      <c r="B1008" s="228"/>
      <c r="C1008" s="163"/>
      <c r="D1008" s="251"/>
      <c r="E1008" s="210"/>
      <c r="F1008" s="210"/>
      <c r="G1008" s="210"/>
      <c r="H1008" s="210"/>
      <c r="I1008" s="210"/>
      <c r="J1008" s="210"/>
      <c r="K1008" s="210"/>
      <c r="L1008" s="210"/>
      <c r="M1008" s="210"/>
      <c r="N1008" s="210"/>
      <c r="O1008" s="210"/>
      <c r="P1008" s="210"/>
      <c r="Q1008" s="210"/>
      <c r="R1008" s="210"/>
      <c r="S1008" s="210"/>
      <c r="T1008" s="210"/>
      <c r="U1008" s="210"/>
      <c r="V1008" s="210"/>
      <c r="W1008" s="210"/>
      <c r="X1008" s="211"/>
      <c r="Y1008" s="218"/>
      <c r="Z1008" s="219"/>
      <c r="AA1008" s="220"/>
    </row>
    <row r="1009" spans="1:27" ht="10.5" customHeight="1" x14ac:dyDescent="0.15">
      <c r="B1009" s="228"/>
      <c r="C1009" s="173"/>
      <c r="D1009" s="252"/>
      <c r="E1009" s="241"/>
      <c r="F1009" s="241"/>
      <c r="G1009" s="241"/>
      <c r="H1009" s="241"/>
      <c r="I1009" s="241"/>
      <c r="J1009" s="241"/>
      <c r="K1009" s="241"/>
      <c r="L1009" s="241"/>
      <c r="M1009" s="241"/>
      <c r="N1009" s="241"/>
      <c r="O1009" s="241"/>
      <c r="P1009" s="241"/>
      <c r="Q1009" s="241"/>
      <c r="R1009" s="241"/>
      <c r="S1009" s="241"/>
      <c r="T1009" s="241"/>
      <c r="U1009" s="241"/>
      <c r="V1009" s="241"/>
      <c r="W1009" s="241"/>
      <c r="X1009" s="242"/>
      <c r="Y1009" s="203"/>
      <c r="Z1009" s="204"/>
      <c r="AA1009" s="205"/>
    </row>
    <row r="1010" spans="1:27" ht="12.75" customHeight="1" x14ac:dyDescent="0.15">
      <c r="B1010" s="228"/>
      <c r="C1010" s="163"/>
      <c r="D1010" s="250" t="s">
        <v>531</v>
      </c>
      <c r="E1010" s="253" t="s">
        <v>539</v>
      </c>
      <c r="F1010" s="253"/>
      <c r="G1010" s="253"/>
      <c r="H1010" s="253"/>
      <c r="I1010" s="253"/>
      <c r="J1010" s="253"/>
      <c r="K1010" s="253"/>
      <c r="L1010" s="253"/>
      <c r="M1010" s="253"/>
      <c r="N1010" s="253"/>
      <c r="O1010" s="253"/>
      <c r="P1010" s="253"/>
      <c r="Q1010" s="253"/>
      <c r="R1010" s="253"/>
      <c r="S1010" s="253"/>
      <c r="T1010" s="253"/>
      <c r="U1010" s="253"/>
      <c r="V1010" s="253"/>
      <c r="W1010" s="253"/>
      <c r="X1010" s="254"/>
      <c r="Y1010" s="200"/>
      <c r="Z1010" s="201"/>
      <c r="AA1010" s="202"/>
    </row>
    <row r="1011" spans="1:27" ht="14.25" x14ac:dyDescent="0.15">
      <c r="B1011" s="228"/>
      <c r="C1011" s="163"/>
      <c r="D1011" s="251"/>
      <c r="E1011" s="210"/>
      <c r="F1011" s="210"/>
      <c r="G1011" s="210"/>
      <c r="H1011" s="210"/>
      <c r="I1011" s="210"/>
      <c r="J1011" s="210"/>
      <c r="K1011" s="210"/>
      <c r="L1011" s="210"/>
      <c r="M1011" s="210"/>
      <c r="N1011" s="210"/>
      <c r="O1011" s="210"/>
      <c r="P1011" s="210"/>
      <c r="Q1011" s="210"/>
      <c r="R1011" s="210"/>
      <c r="S1011" s="210"/>
      <c r="T1011" s="210"/>
      <c r="U1011" s="210"/>
      <c r="V1011" s="210"/>
      <c r="W1011" s="210"/>
      <c r="X1011" s="211"/>
      <c r="Y1011" s="218"/>
      <c r="Z1011" s="219"/>
      <c r="AA1011" s="220"/>
    </row>
    <row r="1012" spans="1:27" ht="12.75" customHeight="1" x14ac:dyDescent="0.15">
      <c r="B1012" s="228"/>
      <c r="C1012" s="163"/>
      <c r="D1012" s="252"/>
      <c r="E1012" s="241"/>
      <c r="F1012" s="241"/>
      <c r="G1012" s="241"/>
      <c r="H1012" s="241"/>
      <c r="I1012" s="241"/>
      <c r="J1012" s="241"/>
      <c r="K1012" s="241"/>
      <c r="L1012" s="241"/>
      <c r="M1012" s="241"/>
      <c r="N1012" s="241"/>
      <c r="O1012" s="241"/>
      <c r="P1012" s="241"/>
      <c r="Q1012" s="241"/>
      <c r="R1012" s="241"/>
      <c r="S1012" s="241"/>
      <c r="T1012" s="241"/>
      <c r="U1012" s="241"/>
      <c r="V1012" s="241"/>
      <c r="W1012" s="241"/>
      <c r="X1012" s="242"/>
      <c r="Y1012" s="203"/>
      <c r="Z1012" s="204"/>
      <c r="AA1012" s="205"/>
    </row>
    <row r="1013" spans="1:27" ht="12.75" customHeight="1" x14ac:dyDescent="0.15">
      <c r="B1013" s="228"/>
      <c r="C1013" s="168"/>
      <c r="D1013" s="250" t="s">
        <v>529</v>
      </c>
      <c r="E1013" s="253" t="s">
        <v>337</v>
      </c>
      <c r="F1013" s="253"/>
      <c r="G1013" s="253"/>
      <c r="H1013" s="253"/>
      <c r="I1013" s="253"/>
      <c r="J1013" s="253"/>
      <c r="K1013" s="253"/>
      <c r="L1013" s="253"/>
      <c r="M1013" s="253"/>
      <c r="N1013" s="253"/>
      <c r="O1013" s="253"/>
      <c r="P1013" s="253"/>
      <c r="Q1013" s="253"/>
      <c r="R1013" s="253"/>
      <c r="S1013" s="253"/>
      <c r="T1013" s="253"/>
      <c r="U1013" s="253"/>
      <c r="V1013" s="253"/>
      <c r="W1013" s="253"/>
      <c r="X1013" s="254"/>
      <c r="Y1013" s="218"/>
      <c r="Z1013" s="219"/>
      <c r="AA1013" s="220"/>
    </row>
    <row r="1014" spans="1:27" ht="12.75" customHeight="1" x14ac:dyDescent="0.15">
      <c r="B1014" s="228"/>
      <c r="C1014" s="163"/>
      <c r="D1014" s="251"/>
      <c r="E1014" s="210"/>
      <c r="F1014" s="210"/>
      <c r="G1014" s="210"/>
      <c r="H1014" s="210"/>
      <c r="I1014" s="210"/>
      <c r="J1014" s="210"/>
      <c r="K1014" s="210"/>
      <c r="L1014" s="210"/>
      <c r="M1014" s="210"/>
      <c r="N1014" s="210"/>
      <c r="O1014" s="210"/>
      <c r="P1014" s="210"/>
      <c r="Q1014" s="210"/>
      <c r="R1014" s="210"/>
      <c r="S1014" s="210"/>
      <c r="T1014" s="210"/>
      <c r="U1014" s="210"/>
      <c r="V1014" s="210"/>
      <c r="W1014" s="210"/>
      <c r="X1014" s="211"/>
      <c r="Y1014" s="218"/>
      <c r="Z1014" s="219"/>
      <c r="AA1014" s="220"/>
    </row>
    <row r="1015" spans="1:27" ht="12.75" customHeight="1" x14ac:dyDescent="0.15">
      <c r="B1015" s="232"/>
      <c r="C1015" s="165"/>
      <c r="D1015" s="255"/>
      <c r="E1015" s="237"/>
      <c r="F1015" s="237"/>
      <c r="G1015" s="237"/>
      <c r="H1015" s="237"/>
      <c r="I1015" s="237"/>
      <c r="J1015" s="237"/>
      <c r="K1015" s="237"/>
      <c r="L1015" s="237"/>
      <c r="M1015" s="237"/>
      <c r="N1015" s="237"/>
      <c r="O1015" s="237"/>
      <c r="P1015" s="237"/>
      <c r="Q1015" s="237"/>
      <c r="R1015" s="237"/>
      <c r="S1015" s="237"/>
      <c r="T1015" s="237"/>
      <c r="U1015" s="237"/>
      <c r="V1015" s="237"/>
      <c r="W1015" s="237"/>
      <c r="X1015" s="256"/>
      <c r="Y1015" s="221"/>
      <c r="Z1015" s="222"/>
      <c r="AA1015" s="223"/>
    </row>
    <row r="1016" spans="1:27" ht="12.75" customHeight="1" x14ac:dyDescent="0.15">
      <c r="B1016" s="8"/>
      <c r="C1016" s="164"/>
      <c r="D1016" s="170"/>
      <c r="E1016" s="159"/>
      <c r="F1016" s="159"/>
      <c r="G1016" s="159"/>
      <c r="H1016" s="159"/>
      <c r="I1016" s="159"/>
      <c r="J1016" s="159"/>
      <c r="K1016" s="159"/>
      <c r="L1016" s="159"/>
      <c r="M1016" s="159"/>
      <c r="N1016" s="159"/>
      <c r="O1016" s="159"/>
      <c r="P1016" s="159"/>
      <c r="Q1016" s="159"/>
      <c r="R1016" s="159"/>
      <c r="S1016" s="159"/>
      <c r="T1016" s="159"/>
      <c r="U1016" s="159"/>
      <c r="V1016" s="159"/>
      <c r="W1016" s="159"/>
      <c r="X1016" s="159"/>
      <c r="Y1016" s="161"/>
      <c r="Z1016" s="161"/>
      <c r="AA1016" s="161"/>
    </row>
    <row r="1017" spans="1:27" ht="12.75" customHeight="1" x14ac:dyDescent="0.15">
      <c r="A1017" s="4" t="s">
        <v>317</v>
      </c>
    </row>
    <row r="1018" spans="1:27" ht="12.75" customHeight="1" x14ac:dyDescent="0.15">
      <c r="B1018" s="227" t="s">
        <v>66</v>
      </c>
      <c r="C1018" s="229" t="s">
        <v>540</v>
      </c>
      <c r="D1018" s="230"/>
      <c r="E1018" s="230"/>
      <c r="F1018" s="230"/>
      <c r="G1018" s="230"/>
      <c r="H1018" s="230"/>
      <c r="I1018" s="230"/>
      <c r="J1018" s="230"/>
      <c r="K1018" s="230"/>
      <c r="L1018" s="230"/>
      <c r="M1018" s="230"/>
      <c r="N1018" s="230"/>
      <c r="O1018" s="230"/>
      <c r="P1018" s="230"/>
      <c r="Q1018" s="230"/>
      <c r="R1018" s="230"/>
      <c r="S1018" s="230"/>
      <c r="T1018" s="230"/>
      <c r="U1018" s="230"/>
      <c r="V1018" s="230"/>
      <c r="W1018" s="230"/>
      <c r="X1018" s="231"/>
      <c r="Y1018" s="224"/>
      <c r="Z1018" s="225"/>
      <c r="AA1018" s="226"/>
    </row>
    <row r="1019" spans="1:27" ht="12.75" customHeight="1" x14ac:dyDescent="0.15">
      <c r="B1019" s="228"/>
      <c r="C1019" s="212"/>
      <c r="D1019" s="213"/>
      <c r="E1019" s="213"/>
      <c r="F1019" s="213"/>
      <c r="G1019" s="213"/>
      <c r="H1019" s="213"/>
      <c r="I1019" s="213"/>
      <c r="J1019" s="213"/>
      <c r="K1019" s="213"/>
      <c r="L1019" s="213"/>
      <c r="M1019" s="213"/>
      <c r="N1019" s="213"/>
      <c r="O1019" s="213"/>
      <c r="P1019" s="213"/>
      <c r="Q1019" s="213"/>
      <c r="R1019" s="213"/>
      <c r="S1019" s="213"/>
      <c r="T1019" s="213"/>
      <c r="U1019" s="213"/>
      <c r="V1019" s="213"/>
      <c r="W1019" s="213"/>
      <c r="X1019" s="214"/>
      <c r="Y1019" s="218"/>
      <c r="Z1019" s="219"/>
      <c r="AA1019" s="220"/>
    </row>
    <row r="1020" spans="1:27" ht="12.75" customHeight="1" x14ac:dyDescent="0.15">
      <c r="B1020" s="232"/>
      <c r="C1020" s="215"/>
      <c r="D1020" s="216"/>
      <c r="E1020" s="216"/>
      <c r="F1020" s="216"/>
      <c r="G1020" s="216"/>
      <c r="H1020" s="216"/>
      <c r="I1020" s="216"/>
      <c r="J1020" s="216"/>
      <c r="K1020" s="216"/>
      <c r="L1020" s="216"/>
      <c r="M1020" s="216"/>
      <c r="N1020" s="216"/>
      <c r="O1020" s="216"/>
      <c r="P1020" s="216"/>
      <c r="Q1020" s="216"/>
      <c r="R1020" s="216"/>
      <c r="S1020" s="216"/>
      <c r="T1020" s="216"/>
      <c r="U1020" s="216"/>
      <c r="V1020" s="216"/>
      <c r="W1020" s="216"/>
      <c r="X1020" s="217"/>
      <c r="Y1020" s="221"/>
      <c r="Z1020" s="222"/>
      <c r="AA1020" s="223"/>
    </row>
    <row r="1021" spans="1:27" ht="12.75" customHeight="1" x14ac:dyDescent="0.15">
      <c r="B1021" s="227" t="s">
        <v>67</v>
      </c>
      <c r="C1021" s="229" t="s">
        <v>541</v>
      </c>
      <c r="D1021" s="230"/>
      <c r="E1021" s="230"/>
      <c r="F1021" s="230"/>
      <c r="G1021" s="230"/>
      <c r="H1021" s="230"/>
      <c r="I1021" s="230"/>
      <c r="J1021" s="230"/>
      <c r="K1021" s="230"/>
      <c r="L1021" s="230"/>
      <c r="M1021" s="230"/>
      <c r="N1021" s="230"/>
      <c r="O1021" s="230"/>
      <c r="P1021" s="230"/>
      <c r="Q1021" s="230"/>
      <c r="R1021" s="230"/>
      <c r="S1021" s="230"/>
      <c r="T1021" s="230"/>
      <c r="U1021" s="230"/>
      <c r="V1021" s="230"/>
      <c r="W1021" s="230"/>
      <c r="X1021" s="231"/>
      <c r="Y1021" s="224"/>
      <c r="Z1021" s="225"/>
      <c r="AA1021" s="226"/>
    </row>
    <row r="1022" spans="1:27" ht="12.75" customHeight="1" x14ac:dyDescent="0.15">
      <c r="B1022" s="228"/>
      <c r="C1022" s="212"/>
      <c r="D1022" s="213"/>
      <c r="E1022" s="213"/>
      <c r="F1022" s="213"/>
      <c r="G1022" s="213"/>
      <c r="H1022" s="213"/>
      <c r="I1022" s="213"/>
      <c r="J1022" s="213"/>
      <c r="K1022" s="213"/>
      <c r="L1022" s="213"/>
      <c r="M1022" s="213"/>
      <c r="N1022" s="213"/>
      <c r="O1022" s="213"/>
      <c r="P1022" s="213"/>
      <c r="Q1022" s="213"/>
      <c r="R1022" s="213"/>
      <c r="S1022" s="213"/>
      <c r="T1022" s="213"/>
      <c r="U1022" s="213"/>
      <c r="V1022" s="213"/>
      <c r="W1022" s="213"/>
      <c r="X1022" s="214"/>
      <c r="Y1022" s="218"/>
      <c r="Z1022" s="219"/>
      <c r="AA1022" s="220"/>
    </row>
    <row r="1023" spans="1:27" ht="12.75" customHeight="1" x14ac:dyDescent="0.15">
      <c r="B1023" s="228"/>
      <c r="C1023" s="212"/>
      <c r="D1023" s="213"/>
      <c r="E1023" s="213"/>
      <c r="F1023" s="213"/>
      <c r="G1023" s="213"/>
      <c r="H1023" s="213"/>
      <c r="I1023" s="213"/>
      <c r="J1023" s="213"/>
      <c r="K1023" s="213"/>
      <c r="L1023" s="213"/>
      <c r="M1023" s="213"/>
      <c r="N1023" s="213"/>
      <c r="O1023" s="213"/>
      <c r="P1023" s="213"/>
      <c r="Q1023" s="213"/>
      <c r="R1023" s="213"/>
      <c r="S1023" s="213"/>
      <c r="T1023" s="213"/>
      <c r="U1023" s="213"/>
      <c r="V1023" s="213"/>
      <c r="W1023" s="213"/>
      <c r="X1023" s="214"/>
      <c r="Y1023" s="218"/>
      <c r="Z1023" s="219"/>
      <c r="AA1023" s="220"/>
    </row>
    <row r="1024" spans="1:27" ht="12.75" customHeight="1" x14ac:dyDescent="0.15">
      <c r="B1024" s="228"/>
      <c r="C1024" s="212"/>
      <c r="D1024" s="213"/>
      <c r="E1024" s="213"/>
      <c r="F1024" s="213"/>
      <c r="G1024" s="213"/>
      <c r="H1024" s="213"/>
      <c r="I1024" s="213"/>
      <c r="J1024" s="213"/>
      <c r="K1024" s="213"/>
      <c r="L1024" s="213"/>
      <c r="M1024" s="213"/>
      <c r="N1024" s="213"/>
      <c r="O1024" s="213"/>
      <c r="P1024" s="213"/>
      <c r="Q1024" s="213"/>
      <c r="R1024" s="213"/>
      <c r="S1024" s="213"/>
      <c r="T1024" s="213"/>
      <c r="U1024" s="213"/>
      <c r="V1024" s="213"/>
      <c r="W1024" s="213"/>
      <c r="X1024" s="214"/>
      <c r="Y1024" s="218"/>
      <c r="Z1024" s="219"/>
      <c r="AA1024" s="220"/>
    </row>
    <row r="1025" spans="2:27" ht="12.75" customHeight="1" x14ac:dyDescent="0.15">
      <c r="B1025" s="228"/>
      <c r="C1025" s="212"/>
      <c r="D1025" s="213"/>
      <c r="E1025" s="213"/>
      <c r="F1025" s="213"/>
      <c r="G1025" s="213"/>
      <c r="H1025" s="213"/>
      <c r="I1025" s="213"/>
      <c r="J1025" s="213"/>
      <c r="K1025" s="213"/>
      <c r="L1025" s="213"/>
      <c r="M1025" s="213"/>
      <c r="N1025" s="213"/>
      <c r="O1025" s="213"/>
      <c r="P1025" s="213"/>
      <c r="Q1025" s="213"/>
      <c r="R1025" s="213"/>
      <c r="S1025" s="213"/>
      <c r="T1025" s="213"/>
      <c r="U1025" s="213"/>
      <c r="V1025" s="213"/>
      <c r="W1025" s="213"/>
      <c r="X1025" s="214"/>
      <c r="Y1025" s="218"/>
      <c r="Z1025" s="219"/>
      <c r="AA1025" s="220"/>
    </row>
    <row r="1026" spans="2:27" ht="12.75" customHeight="1" x14ac:dyDescent="0.15">
      <c r="B1026" s="227" t="s">
        <v>68</v>
      </c>
      <c r="C1026" s="243" t="s">
        <v>314</v>
      </c>
      <c r="D1026" s="244"/>
      <c r="E1026" s="244"/>
      <c r="F1026" s="244"/>
      <c r="G1026" s="244"/>
      <c r="H1026" s="244"/>
      <c r="I1026" s="244"/>
      <c r="J1026" s="244"/>
      <c r="K1026" s="244"/>
      <c r="L1026" s="244"/>
      <c r="M1026" s="244"/>
      <c r="N1026" s="244"/>
      <c r="O1026" s="244"/>
      <c r="P1026" s="244"/>
      <c r="Q1026" s="244"/>
      <c r="R1026" s="244"/>
      <c r="S1026" s="244"/>
      <c r="T1026" s="244"/>
      <c r="U1026" s="244"/>
      <c r="V1026" s="244"/>
      <c r="W1026" s="244"/>
      <c r="X1026" s="245"/>
      <c r="Y1026" s="224"/>
      <c r="Z1026" s="225"/>
      <c r="AA1026" s="226"/>
    </row>
    <row r="1027" spans="2:27" ht="12.75" customHeight="1" x14ac:dyDescent="0.15">
      <c r="B1027" s="228"/>
      <c r="C1027" s="246"/>
      <c r="D1027" s="247"/>
      <c r="E1027" s="247"/>
      <c r="F1027" s="247"/>
      <c r="G1027" s="247"/>
      <c r="H1027" s="247"/>
      <c r="I1027" s="247"/>
      <c r="J1027" s="247"/>
      <c r="K1027" s="247"/>
      <c r="L1027" s="247"/>
      <c r="M1027" s="247"/>
      <c r="N1027" s="247"/>
      <c r="O1027" s="247"/>
      <c r="P1027" s="247"/>
      <c r="Q1027" s="247"/>
      <c r="R1027" s="247"/>
      <c r="S1027" s="247"/>
      <c r="T1027" s="247"/>
      <c r="U1027" s="247"/>
      <c r="V1027" s="247"/>
      <c r="W1027" s="247"/>
      <c r="X1027" s="248"/>
      <c r="Y1027" s="218"/>
      <c r="Z1027" s="219"/>
      <c r="AA1027" s="220"/>
    </row>
    <row r="1028" spans="2:27" ht="12.75" customHeight="1" x14ac:dyDescent="0.15">
      <c r="B1028" s="228"/>
      <c r="C1028" s="239" t="s">
        <v>519</v>
      </c>
      <c r="D1028" s="364" t="s">
        <v>338</v>
      </c>
      <c r="E1028" s="364"/>
      <c r="F1028" s="364"/>
      <c r="G1028" s="364"/>
      <c r="H1028" s="364"/>
      <c r="I1028" s="364"/>
      <c r="J1028" s="364"/>
      <c r="K1028" s="364"/>
      <c r="L1028" s="364"/>
      <c r="M1028" s="364"/>
      <c r="N1028" s="364"/>
      <c r="O1028" s="364"/>
      <c r="P1028" s="364"/>
      <c r="Q1028" s="364"/>
      <c r="R1028" s="364"/>
      <c r="S1028" s="364"/>
      <c r="T1028" s="364"/>
      <c r="U1028" s="364"/>
      <c r="V1028" s="364"/>
      <c r="W1028" s="364"/>
      <c r="X1028" s="365"/>
      <c r="Y1028" s="218"/>
      <c r="Z1028" s="219"/>
      <c r="AA1028" s="220"/>
    </row>
    <row r="1029" spans="2:27" ht="12.75" customHeight="1" x14ac:dyDescent="0.15">
      <c r="B1029" s="228"/>
      <c r="C1029" s="239"/>
      <c r="D1029" s="364"/>
      <c r="E1029" s="364"/>
      <c r="F1029" s="364"/>
      <c r="G1029" s="364"/>
      <c r="H1029" s="364"/>
      <c r="I1029" s="364"/>
      <c r="J1029" s="364"/>
      <c r="K1029" s="364"/>
      <c r="L1029" s="364"/>
      <c r="M1029" s="364"/>
      <c r="N1029" s="364"/>
      <c r="O1029" s="364"/>
      <c r="P1029" s="364"/>
      <c r="Q1029" s="364"/>
      <c r="R1029" s="364"/>
      <c r="S1029" s="364"/>
      <c r="T1029" s="364"/>
      <c r="U1029" s="364"/>
      <c r="V1029" s="364"/>
      <c r="W1029" s="364"/>
      <c r="X1029" s="365"/>
      <c r="Y1029" s="218"/>
      <c r="Z1029" s="219"/>
      <c r="AA1029" s="220"/>
    </row>
    <row r="1030" spans="2:27" ht="15.75" customHeight="1" x14ac:dyDescent="0.15">
      <c r="B1030" s="228"/>
      <c r="C1030" s="239"/>
      <c r="D1030" s="364"/>
      <c r="E1030" s="364"/>
      <c r="F1030" s="364"/>
      <c r="G1030" s="364"/>
      <c r="H1030" s="364"/>
      <c r="I1030" s="364"/>
      <c r="J1030" s="364"/>
      <c r="K1030" s="364"/>
      <c r="L1030" s="364"/>
      <c r="M1030" s="364"/>
      <c r="N1030" s="364"/>
      <c r="O1030" s="364"/>
      <c r="P1030" s="364"/>
      <c r="Q1030" s="364"/>
      <c r="R1030" s="364"/>
      <c r="S1030" s="364"/>
      <c r="T1030" s="364"/>
      <c r="U1030" s="364"/>
      <c r="V1030" s="364"/>
      <c r="W1030" s="364"/>
      <c r="X1030" s="365"/>
      <c r="Y1030" s="218"/>
      <c r="Z1030" s="219"/>
      <c r="AA1030" s="220"/>
    </row>
    <row r="1031" spans="2:27" ht="12.75" customHeight="1" x14ac:dyDescent="0.15">
      <c r="B1031" s="228"/>
      <c r="C1031" s="239" t="s">
        <v>520</v>
      </c>
      <c r="D1031" s="247" t="s">
        <v>315</v>
      </c>
      <c r="E1031" s="247"/>
      <c r="F1031" s="247"/>
      <c r="G1031" s="247"/>
      <c r="H1031" s="247"/>
      <c r="I1031" s="247"/>
      <c r="J1031" s="247"/>
      <c r="K1031" s="247"/>
      <c r="L1031" s="247"/>
      <c r="M1031" s="247"/>
      <c r="N1031" s="247"/>
      <c r="O1031" s="247"/>
      <c r="P1031" s="247"/>
      <c r="Q1031" s="247"/>
      <c r="R1031" s="247"/>
      <c r="S1031" s="247"/>
      <c r="T1031" s="247"/>
      <c r="U1031" s="247"/>
      <c r="V1031" s="247"/>
      <c r="W1031" s="247"/>
      <c r="X1031" s="248"/>
      <c r="Y1031" s="218"/>
      <c r="Z1031" s="219"/>
      <c r="AA1031" s="220"/>
    </row>
    <row r="1032" spans="2:27" ht="13.5" customHeight="1" x14ac:dyDescent="0.15">
      <c r="B1032" s="228"/>
      <c r="C1032" s="239"/>
      <c r="D1032" s="247"/>
      <c r="E1032" s="247"/>
      <c r="F1032" s="247"/>
      <c r="G1032" s="247"/>
      <c r="H1032" s="247"/>
      <c r="I1032" s="247"/>
      <c r="J1032" s="247"/>
      <c r="K1032" s="247"/>
      <c r="L1032" s="247"/>
      <c r="M1032" s="247"/>
      <c r="N1032" s="247"/>
      <c r="O1032" s="247"/>
      <c r="P1032" s="247"/>
      <c r="Q1032" s="247"/>
      <c r="R1032" s="247"/>
      <c r="S1032" s="247"/>
      <c r="T1032" s="247"/>
      <c r="U1032" s="247"/>
      <c r="V1032" s="247"/>
      <c r="W1032" s="247"/>
      <c r="X1032" s="248"/>
      <c r="Y1032" s="218"/>
      <c r="Z1032" s="219"/>
      <c r="AA1032" s="220"/>
    </row>
    <row r="1033" spans="2:27" ht="12.75" customHeight="1" x14ac:dyDescent="0.15">
      <c r="B1033" s="228"/>
      <c r="C1033" s="239"/>
      <c r="D1033" s="247"/>
      <c r="E1033" s="247"/>
      <c r="F1033" s="247"/>
      <c r="G1033" s="247"/>
      <c r="H1033" s="247"/>
      <c r="I1033" s="247"/>
      <c r="J1033" s="247"/>
      <c r="K1033" s="247"/>
      <c r="L1033" s="247"/>
      <c r="M1033" s="247"/>
      <c r="N1033" s="247"/>
      <c r="O1033" s="247"/>
      <c r="P1033" s="247"/>
      <c r="Q1033" s="247"/>
      <c r="R1033" s="247"/>
      <c r="S1033" s="247"/>
      <c r="T1033" s="247"/>
      <c r="U1033" s="247"/>
      <c r="V1033" s="247"/>
      <c r="W1033" s="247"/>
      <c r="X1033" s="248"/>
      <c r="Y1033" s="218"/>
      <c r="Z1033" s="219"/>
      <c r="AA1033" s="220"/>
    </row>
    <row r="1034" spans="2:27" ht="12.75" customHeight="1" x14ac:dyDescent="0.15">
      <c r="B1034" s="228"/>
      <c r="C1034" s="239"/>
      <c r="D1034" s="247"/>
      <c r="E1034" s="247"/>
      <c r="F1034" s="247"/>
      <c r="G1034" s="247"/>
      <c r="H1034" s="247"/>
      <c r="I1034" s="247"/>
      <c r="J1034" s="247"/>
      <c r="K1034" s="247"/>
      <c r="L1034" s="247"/>
      <c r="M1034" s="247"/>
      <c r="N1034" s="247"/>
      <c r="O1034" s="247"/>
      <c r="P1034" s="247"/>
      <c r="Q1034" s="247"/>
      <c r="R1034" s="247"/>
      <c r="S1034" s="247"/>
      <c r="T1034" s="247"/>
      <c r="U1034" s="247"/>
      <c r="V1034" s="247"/>
      <c r="W1034" s="247"/>
      <c r="X1034" s="248"/>
      <c r="Y1034" s="218"/>
      <c r="Z1034" s="219"/>
      <c r="AA1034" s="220"/>
    </row>
    <row r="1035" spans="2:27" ht="12.75" customHeight="1" x14ac:dyDescent="0.15">
      <c r="B1035" s="228"/>
      <c r="C1035" s="239" t="s">
        <v>521</v>
      </c>
      <c r="D1035" s="247" t="s">
        <v>316</v>
      </c>
      <c r="E1035" s="247"/>
      <c r="F1035" s="247"/>
      <c r="G1035" s="247"/>
      <c r="H1035" s="247"/>
      <c r="I1035" s="247"/>
      <c r="J1035" s="247"/>
      <c r="K1035" s="247"/>
      <c r="L1035" s="247"/>
      <c r="M1035" s="247"/>
      <c r="N1035" s="247"/>
      <c r="O1035" s="247"/>
      <c r="P1035" s="247"/>
      <c r="Q1035" s="247"/>
      <c r="R1035" s="247"/>
      <c r="S1035" s="247"/>
      <c r="T1035" s="247"/>
      <c r="U1035" s="247"/>
      <c r="V1035" s="247"/>
      <c r="W1035" s="247"/>
      <c r="X1035" s="248"/>
      <c r="Y1035" s="218"/>
      <c r="Z1035" s="219"/>
      <c r="AA1035" s="220"/>
    </row>
    <row r="1036" spans="2:27" ht="12.75" customHeight="1" x14ac:dyDescent="0.15">
      <c r="B1036" s="228"/>
      <c r="C1036" s="239"/>
      <c r="D1036" s="247"/>
      <c r="E1036" s="247"/>
      <c r="F1036" s="247"/>
      <c r="G1036" s="247"/>
      <c r="H1036" s="247"/>
      <c r="I1036" s="247"/>
      <c r="J1036" s="247"/>
      <c r="K1036" s="247"/>
      <c r="L1036" s="247"/>
      <c r="M1036" s="247"/>
      <c r="N1036" s="247"/>
      <c r="O1036" s="247"/>
      <c r="P1036" s="247"/>
      <c r="Q1036" s="247"/>
      <c r="R1036" s="247"/>
      <c r="S1036" s="247"/>
      <c r="T1036" s="247"/>
      <c r="U1036" s="247"/>
      <c r="V1036" s="247"/>
      <c r="W1036" s="247"/>
      <c r="X1036" s="248"/>
      <c r="Y1036" s="218"/>
      <c r="Z1036" s="219"/>
      <c r="AA1036" s="220"/>
    </row>
    <row r="1037" spans="2:27" ht="12.75" customHeight="1" x14ac:dyDescent="0.15">
      <c r="B1037" s="228"/>
      <c r="C1037" s="249"/>
      <c r="D1037" s="366"/>
      <c r="E1037" s="366"/>
      <c r="F1037" s="366"/>
      <c r="G1037" s="366"/>
      <c r="H1037" s="366"/>
      <c r="I1037" s="366"/>
      <c r="J1037" s="366"/>
      <c r="K1037" s="366"/>
      <c r="L1037" s="366"/>
      <c r="M1037" s="366"/>
      <c r="N1037" s="366"/>
      <c r="O1037" s="366"/>
      <c r="P1037" s="366"/>
      <c r="Q1037" s="366"/>
      <c r="R1037" s="366"/>
      <c r="S1037" s="366"/>
      <c r="T1037" s="366"/>
      <c r="U1037" s="366"/>
      <c r="V1037" s="366"/>
      <c r="W1037" s="366"/>
      <c r="X1037" s="367"/>
      <c r="Y1037" s="218"/>
      <c r="Z1037" s="219"/>
      <c r="AA1037" s="220"/>
    </row>
    <row r="1038" spans="2:27" ht="12.75" customHeight="1" x14ac:dyDescent="0.15">
      <c r="B1038" s="227" t="s">
        <v>81</v>
      </c>
      <c r="C1038" s="229" t="s">
        <v>339</v>
      </c>
      <c r="D1038" s="230"/>
      <c r="E1038" s="230"/>
      <c r="F1038" s="230"/>
      <c r="G1038" s="230"/>
      <c r="H1038" s="230"/>
      <c r="I1038" s="230"/>
      <c r="J1038" s="230"/>
      <c r="K1038" s="230"/>
      <c r="L1038" s="230"/>
      <c r="M1038" s="230"/>
      <c r="N1038" s="230"/>
      <c r="O1038" s="230"/>
      <c r="P1038" s="230"/>
      <c r="Q1038" s="230"/>
      <c r="R1038" s="230"/>
      <c r="S1038" s="230"/>
      <c r="T1038" s="230"/>
      <c r="U1038" s="230"/>
      <c r="V1038" s="230"/>
      <c r="W1038" s="230"/>
      <c r="X1038" s="231"/>
      <c r="Y1038" s="224"/>
      <c r="Z1038" s="225"/>
      <c r="AA1038" s="226"/>
    </row>
    <row r="1039" spans="2:27" ht="12.75" customHeight="1" x14ac:dyDescent="0.15">
      <c r="B1039" s="228"/>
      <c r="C1039" s="212"/>
      <c r="D1039" s="213"/>
      <c r="E1039" s="213"/>
      <c r="F1039" s="213"/>
      <c r="G1039" s="213"/>
      <c r="H1039" s="213"/>
      <c r="I1039" s="213"/>
      <c r="J1039" s="213"/>
      <c r="K1039" s="213"/>
      <c r="L1039" s="213"/>
      <c r="M1039" s="213"/>
      <c r="N1039" s="213"/>
      <c r="O1039" s="213"/>
      <c r="P1039" s="213"/>
      <c r="Q1039" s="213"/>
      <c r="R1039" s="213"/>
      <c r="S1039" s="213"/>
      <c r="T1039" s="213"/>
      <c r="U1039" s="213"/>
      <c r="V1039" s="213"/>
      <c r="W1039" s="213"/>
      <c r="X1039" s="214"/>
      <c r="Y1039" s="218"/>
      <c r="Z1039" s="219"/>
      <c r="AA1039" s="220"/>
    </row>
    <row r="1040" spans="2:27" ht="12.75" customHeight="1" x14ac:dyDescent="0.15">
      <c r="B1040" s="228"/>
      <c r="C1040" s="212"/>
      <c r="D1040" s="213"/>
      <c r="E1040" s="213"/>
      <c r="F1040" s="213"/>
      <c r="G1040" s="213"/>
      <c r="H1040" s="213"/>
      <c r="I1040" s="213"/>
      <c r="J1040" s="213"/>
      <c r="K1040" s="213"/>
      <c r="L1040" s="213"/>
      <c r="M1040" s="213"/>
      <c r="N1040" s="213"/>
      <c r="O1040" s="213"/>
      <c r="P1040" s="213"/>
      <c r="Q1040" s="213"/>
      <c r="R1040" s="213"/>
      <c r="S1040" s="213"/>
      <c r="T1040" s="213"/>
      <c r="U1040" s="213"/>
      <c r="V1040" s="213"/>
      <c r="W1040" s="213"/>
      <c r="X1040" s="214"/>
      <c r="Y1040" s="218"/>
      <c r="Z1040" s="219"/>
      <c r="AA1040" s="220"/>
    </row>
    <row r="1041" spans="1:27" ht="12.75" customHeight="1" x14ac:dyDescent="0.15">
      <c r="B1041" s="16"/>
      <c r="C1041" s="17"/>
      <c r="D1041" s="167"/>
      <c r="E1041" s="167"/>
      <c r="F1041" s="167"/>
      <c r="G1041" s="167"/>
      <c r="H1041" s="167"/>
      <c r="I1041" s="167"/>
      <c r="J1041" s="167"/>
      <c r="K1041" s="167"/>
      <c r="L1041" s="167"/>
      <c r="M1041" s="167"/>
      <c r="N1041" s="167"/>
      <c r="O1041" s="167"/>
      <c r="P1041" s="167"/>
      <c r="Q1041" s="167"/>
      <c r="R1041" s="167"/>
      <c r="S1041" s="167"/>
      <c r="T1041" s="167"/>
      <c r="U1041" s="167"/>
      <c r="V1041" s="167"/>
      <c r="W1041" s="167"/>
      <c r="X1041" s="167"/>
      <c r="Y1041" s="160"/>
      <c r="Z1041" s="160"/>
      <c r="AA1041" s="160"/>
    </row>
    <row r="1042" spans="1:27" ht="12.75" customHeight="1" x14ac:dyDescent="0.15">
      <c r="A1042" s="4" t="s">
        <v>318</v>
      </c>
      <c r="B1042" s="18"/>
      <c r="C1042" s="19"/>
      <c r="D1042" s="19"/>
      <c r="E1042" s="19"/>
      <c r="F1042" s="19"/>
      <c r="G1042" s="19"/>
      <c r="H1042" s="19"/>
      <c r="I1042" s="19"/>
      <c r="J1042" s="19"/>
      <c r="K1042" s="19"/>
      <c r="L1042" s="19"/>
      <c r="M1042" s="19"/>
      <c r="N1042" s="19"/>
      <c r="O1042" s="19"/>
      <c r="P1042" s="19"/>
      <c r="Q1042" s="19"/>
      <c r="R1042" s="19"/>
      <c r="S1042" s="19"/>
      <c r="T1042" s="19"/>
      <c r="U1042" s="19"/>
      <c r="V1042" s="19"/>
      <c r="W1042" s="19"/>
      <c r="X1042" s="19"/>
      <c r="Y1042" s="19"/>
      <c r="Z1042" s="19"/>
      <c r="AA1042" s="19"/>
    </row>
    <row r="1043" spans="1:27" ht="12.75" customHeight="1" x14ac:dyDescent="0.15">
      <c r="B1043" s="227" t="s">
        <v>66</v>
      </c>
      <c r="C1043" s="229" t="s">
        <v>45</v>
      </c>
      <c r="D1043" s="230"/>
      <c r="E1043" s="230"/>
      <c r="F1043" s="230"/>
      <c r="G1043" s="230"/>
      <c r="H1043" s="230"/>
      <c r="I1043" s="230"/>
      <c r="J1043" s="230"/>
      <c r="K1043" s="230"/>
      <c r="L1043" s="230"/>
      <c r="M1043" s="230"/>
      <c r="N1043" s="230"/>
      <c r="O1043" s="230"/>
      <c r="P1043" s="230"/>
      <c r="Q1043" s="230"/>
      <c r="R1043" s="230"/>
      <c r="S1043" s="230"/>
      <c r="T1043" s="230"/>
      <c r="U1043" s="230"/>
      <c r="V1043" s="230"/>
      <c r="W1043" s="230"/>
      <c r="X1043" s="231"/>
      <c r="Y1043" s="224"/>
      <c r="Z1043" s="225"/>
      <c r="AA1043" s="226"/>
    </row>
    <row r="1044" spans="1:27" ht="12.75" customHeight="1" x14ac:dyDescent="0.15">
      <c r="B1044" s="228"/>
      <c r="C1044" s="212"/>
      <c r="D1044" s="213"/>
      <c r="E1044" s="213"/>
      <c r="F1044" s="213"/>
      <c r="G1044" s="213"/>
      <c r="H1044" s="213"/>
      <c r="I1044" s="213"/>
      <c r="J1044" s="213"/>
      <c r="K1044" s="213"/>
      <c r="L1044" s="213"/>
      <c r="M1044" s="213"/>
      <c r="N1044" s="213"/>
      <c r="O1044" s="213"/>
      <c r="P1044" s="213"/>
      <c r="Q1044" s="213"/>
      <c r="R1044" s="213"/>
      <c r="S1044" s="213"/>
      <c r="T1044" s="213"/>
      <c r="U1044" s="213"/>
      <c r="V1044" s="213"/>
      <c r="W1044" s="213"/>
      <c r="X1044" s="214"/>
      <c r="Y1044" s="218"/>
      <c r="Z1044" s="219"/>
      <c r="AA1044" s="220"/>
    </row>
    <row r="1045" spans="1:27" ht="12.75" customHeight="1" x14ac:dyDescent="0.15">
      <c r="B1045" s="232"/>
      <c r="C1045" s="215"/>
      <c r="D1045" s="216"/>
      <c r="E1045" s="216"/>
      <c r="F1045" s="216"/>
      <c r="G1045" s="216"/>
      <c r="H1045" s="216"/>
      <c r="I1045" s="216"/>
      <c r="J1045" s="216"/>
      <c r="K1045" s="216"/>
      <c r="L1045" s="216"/>
      <c r="M1045" s="216"/>
      <c r="N1045" s="216"/>
      <c r="O1045" s="216"/>
      <c r="P1045" s="216"/>
      <c r="Q1045" s="216"/>
      <c r="R1045" s="216"/>
      <c r="S1045" s="216"/>
      <c r="T1045" s="216"/>
      <c r="U1045" s="216"/>
      <c r="V1045" s="216"/>
      <c r="W1045" s="216"/>
      <c r="X1045" s="217"/>
      <c r="Y1045" s="221"/>
      <c r="Z1045" s="222"/>
      <c r="AA1045" s="223"/>
    </row>
    <row r="1046" spans="1:27" ht="12.75" customHeight="1" x14ac:dyDescent="0.15">
      <c r="B1046" s="227" t="s">
        <v>67</v>
      </c>
      <c r="C1046" s="229" t="s">
        <v>46</v>
      </c>
      <c r="D1046" s="230"/>
      <c r="E1046" s="230"/>
      <c r="F1046" s="230"/>
      <c r="G1046" s="230"/>
      <c r="H1046" s="230"/>
      <c r="I1046" s="230"/>
      <c r="J1046" s="230"/>
      <c r="K1046" s="230"/>
      <c r="L1046" s="230"/>
      <c r="M1046" s="230"/>
      <c r="N1046" s="230"/>
      <c r="O1046" s="230"/>
      <c r="P1046" s="230"/>
      <c r="Q1046" s="230"/>
      <c r="R1046" s="230"/>
      <c r="S1046" s="230"/>
      <c r="T1046" s="230"/>
      <c r="U1046" s="230"/>
      <c r="V1046" s="230"/>
      <c r="W1046" s="230"/>
      <c r="X1046" s="231"/>
      <c r="Y1046" s="224"/>
      <c r="Z1046" s="225"/>
      <c r="AA1046" s="226"/>
    </row>
    <row r="1047" spans="1:27" ht="12.75" customHeight="1" x14ac:dyDescent="0.15">
      <c r="B1047" s="228"/>
      <c r="C1047" s="212"/>
      <c r="D1047" s="213"/>
      <c r="E1047" s="213"/>
      <c r="F1047" s="213"/>
      <c r="G1047" s="213"/>
      <c r="H1047" s="213"/>
      <c r="I1047" s="213"/>
      <c r="J1047" s="213"/>
      <c r="K1047" s="213"/>
      <c r="L1047" s="213"/>
      <c r="M1047" s="213"/>
      <c r="N1047" s="213"/>
      <c r="O1047" s="213"/>
      <c r="P1047" s="213"/>
      <c r="Q1047" s="213"/>
      <c r="R1047" s="213"/>
      <c r="S1047" s="213"/>
      <c r="T1047" s="213"/>
      <c r="U1047" s="213"/>
      <c r="V1047" s="213"/>
      <c r="W1047" s="213"/>
      <c r="X1047" s="214"/>
      <c r="Y1047" s="218"/>
      <c r="Z1047" s="219"/>
      <c r="AA1047" s="220"/>
    </row>
    <row r="1048" spans="1:27" ht="12.75" customHeight="1" x14ac:dyDescent="0.15">
      <c r="B1048" s="228"/>
      <c r="C1048" s="212"/>
      <c r="D1048" s="213"/>
      <c r="E1048" s="213"/>
      <c r="F1048" s="213"/>
      <c r="G1048" s="213"/>
      <c r="H1048" s="213"/>
      <c r="I1048" s="213"/>
      <c r="J1048" s="213"/>
      <c r="K1048" s="213"/>
      <c r="L1048" s="213"/>
      <c r="M1048" s="213"/>
      <c r="N1048" s="213"/>
      <c r="O1048" s="213"/>
      <c r="P1048" s="213"/>
      <c r="Q1048" s="213"/>
      <c r="R1048" s="213"/>
      <c r="S1048" s="213"/>
      <c r="T1048" s="213"/>
      <c r="U1048" s="213"/>
      <c r="V1048" s="213"/>
      <c r="W1048" s="213"/>
      <c r="X1048" s="214"/>
      <c r="Y1048" s="218"/>
      <c r="Z1048" s="219"/>
      <c r="AA1048" s="220"/>
    </row>
    <row r="1049" spans="1:27" ht="12.75" customHeight="1" x14ac:dyDescent="0.15">
      <c r="B1049" s="232"/>
      <c r="C1049" s="215"/>
      <c r="D1049" s="216"/>
      <c r="E1049" s="216"/>
      <c r="F1049" s="216"/>
      <c r="G1049" s="216"/>
      <c r="H1049" s="216"/>
      <c r="I1049" s="216"/>
      <c r="J1049" s="216"/>
      <c r="K1049" s="216"/>
      <c r="L1049" s="216"/>
      <c r="M1049" s="216"/>
      <c r="N1049" s="216"/>
      <c r="O1049" s="216"/>
      <c r="P1049" s="216"/>
      <c r="Q1049" s="216"/>
      <c r="R1049" s="216"/>
      <c r="S1049" s="216"/>
      <c r="T1049" s="216"/>
      <c r="U1049" s="216"/>
      <c r="V1049" s="216"/>
      <c r="W1049" s="216"/>
      <c r="X1049" s="217"/>
      <c r="Y1049" s="221"/>
      <c r="Z1049" s="222"/>
      <c r="AA1049" s="223"/>
    </row>
    <row r="1050" spans="1:27" ht="12.75" customHeight="1" x14ac:dyDescent="0.15">
      <c r="B1050" s="227" t="s">
        <v>68</v>
      </c>
      <c r="C1050" s="229" t="s">
        <v>248</v>
      </c>
      <c r="D1050" s="230"/>
      <c r="E1050" s="230"/>
      <c r="F1050" s="230"/>
      <c r="G1050" s="230"/>
      <c r="H1050" s="230"/>
      <c r="I1050" s="230"/>
      <c r="J1050" s="230"/>
      <c r="K1050" s="230"/>
      <c r="L1050" s="230"/>
      <c r="M1050" s="230"/>
      <c r="N1050" s="230"/>
      <c r="O1050" s="230"/>
      <c r="P1050" s="230"/>
      <c r="Q1050" s="230"/>
      <c r="R1050" s="230"/>
      <c r="S1050" s="230"/>
      <c r="T1050" s="230"/>
      <c r="U1050" s="230"/>
      <c r="V1050" s="230"/>
      <c r="W1050" s="230"/>
      <c r="X1050" s="231"/>
      <c r="Y1050" s="224"/>
      <c r="Z1050" s="225"/>
      <c r="AA1050" s="226"/>
    </row>
    <row r="1051" spans="1:27" ht="12.75" customHeight="1" x14ac:dyDescent="0.15">
      <c r="B1051" s="228"/>
      <c r="C1051" s="212"/>
      <c r="D1051" s="213"/>
      <c r="E1051" s="213"/>
      <c r="F1051" s="213"/>
      <c r="G1051" s="213"/>
      <c r="H1051" s="213"/>
      <c r="I1051" s="213"/>
      <c r="J1051" s="213"/>
      <c r="K1051" s="213"/>
      <c r="L1051" s="213"/>
      <c r="M1051" s="213"/>
      <c r="N1051" s="213"/>
      <c r="O1051" s="213"/>
      <c r="P1051" s="213"/>
      <c r="Q1051" s="213"/>
      <c r="R1051" s="213"/>
      <c r="S1051" s="213"/>
      <c r="T1051" s="213"/>
      <c r="U1051" s="213"/>
      <c r="V1051" s="213"/>
      <c r="W1051" s="213"/>
      <c r="X1051" s="214"/>
      <c r="Y1051" s="218"/>
      <c r="Z1051" s="219"/>
      <c r="AA1051" s="220"/>
    </row>
    <row r="1052" spans="1:27" ht="12.75" customHeight="1" x14ac:dyDescent="0.15">
      <c r="B1052" s="228"/>
      <c r="C1052" s="212"/>
      <c r="D1052" s="213"/>
      <c r="E1052" s="213"/>
      <c r="F1052" s="213"/>
      <c r="G1052" s="213"/>
      <c r="H1052" s="213"/>
      <c r="I1052" s="213"/>
      <c r="J1052" s="213"/>
      <c r="K1052" s="213"/>
      <c r="L1052" s="213"/>
      <c r="M1052" s="213"/>
      <c r="N1052" s="213"/>
      <c r="O1052" s="213"/>
      <c r="P1052" s="213"/>
      <c r="Q1052" s="213"/>
      <c r="R1052" s="213"/>
      <c r="S1052" s="213"/>
      <c r="T1052" s="213"/>
      <c r="U1052" s="213"/>
      <c r="V1052" s="213"/>
      <c r="W1052" s="213"/>
      <c r="X1052" s="214"/>
      <c r="Y1052" s="218"/>
      <c r="Z1052" s="219"/>
      <c r="AA1052" s="220"/>
    </row>
    <row r="1053" spans="1:27" ht="12.75" customHeight="1" x14ac:dyDescent="0.15">
      <c r="B1053" s="228"/>
      <c r="C1053" s="212"/>
      <c r="D1053" s="213"/>
      <c r="E1053" s="213"/>
      <c r="F1053" s="213"/>
      <c r="G1053" s="213"/>
      <c r="H1053" s="213"/>
      <c r="I1053" s="213"/>
      <c r="J1053" s="213"/>
      <c r="K1053" s="213"/>
      <c r="L1053" s="213"/>
      <c r="M1053" s="213"/>
      <c r="N1053" s="213"/>
      <c r="O1053" s="213"/>
      <c r="P1053" s="213"/>
      <c r="Q1053" s="213"/>
      <c r="R1053" s="213"/>
      <c r="S1053" s="213"/>
      <c r="T1053" s="213"/>
      <c r="U1053" s="213"/>
      <c r="V1053" s="213"/>
      <c r="W1053" s="213"/>
      <c r="X1053" s="214"/>
      <c r="Y1053" s="218"/>
      <c r="Z1053" s="219"/>
      <c r="AA1053" s="220"/>
    </row>
    <row r="1054" spans="1:27" ht="12.75" customHeight="1" x14ac:dyDescent="0.15">
      <c r="B1054" s="228"/>
      <c r="C1054" s="212"/>
      <c r="D1054" s="213"/>
      <c r="E1054" s="213"/>
      <c r="F1054" s="213"/>
      <c r="G1054" s="213"/>
      <c r="H1054" s="213"/>
      <c r="I1054" s="213"/>
      <c r="J1054" s="213"/>
      <c r="K1054" s="213"/>
      <c r="L1054" s="213"/>
      <c r="M1054" s="213"/>
      <c r="N1054" s="213"/>
      <c r="O1054" s="213"/>
      <c r="P1054" s="213"/>
      <c r="Q1054" s="213"/>
      <c r="R1054" s="213"/>
      <c r="S1054" s="213"/>
      <c r="T1054" s="213"/>
      <c r="U1054" s="213"/>
      <c r="V1054" s="213"/>
      <c r="W1054" s="213"/>
      <c r="X1054" s="214"/>
      <c r="Y1054" s="218"/>
      <c r="Z1054" s="219"/>
      <c r="AA1054" s="220"/>
    </row>
    <row r="1055" spans="1:27" ht="12.75" customHeight="1" x14ac:dyDescent="0.15">
      <c r="B1055" s="228"/>
      <c r="C1055" s="212"/>
      <c r="D1055" s="213"/>
      <c r="E1055" s="213"/>
      <c r="F1055" s="213"/>
      <c r="G1055" s="213"/>
      <c r="H1055" s="213"/>
      <c r="I1055" s="213"/>
      <c r="J1055" s="213"/>
      <c r="K1055" s="213"/>
      <c r="L1055" s="213"/>
      <c r="M1055" s="213"/>
      <c r="N1055" s="213"/>
      <c r="O1055" s="213"/>
      <c r="P1055" s="213"/>
      <c r="Q1055" s="213"/>
      <c r="R1055" s="213"/>
      <c r="S1055" s="213"/>
      <c r="T1055" s="213"/>
      <c r="U1055" s="213"/>
      <c r="V1055" s="213"/>
      <c r="W1055" s="213"/>
      <c r="X1055" s="214"/>
      <c r="Y1055" s="218"/>
      <c r="Z1055" s="219"/>
      <c r="AA1055" s="220"/>
    </row>
    <row r="1056" spans="1:27" ht="12.75" customHeight="1" x14ac:dyDescent="0.15">
      <c r="B1056" s="228"/>
      <c r="C1056" s="212"/>
      <c r="D1056" s="213"/>
      <c r="E1056" s="213"/>
      <c r="F1056" s="213"/>
      <c r="G1056" s="213"/>
      <c r="H1056" s="213"/>
      <c r="I1056" s="213"/>
      <c r="J1056" s="213"/>
      <c r="K1056" s="213"/>
      <c r="L1056" s="213"/>
      <c r="M1056" s="213"/>
      <c r="N1056" s="213"/>
      <c r="O1056" s="213"/>
      <c r="P1056" s="213"/>
      <c r="Q1056" s="213"/>
      <c r="R1056" s="213"/>
      <c r="S1056" s="213"/>
      <c r="T1056" s="213"/>
      <c r="U1056" s="213"/>
      <c r="V1056" s="213"/>
      <c r="W1056" s="213"/>
      <c r="X1056" s="214"/>
      <c r="Y1056" s="218"/>
      <c r="Z1056" s="219"/>
      <c r="AA1056" s="220"/>
    </row>
    <row r="1057" spans="2:27" ht="12.75" customHeight="1" x14ac:dyDescent="0.15">
      <c r="B1057" s="228"/>
      <c r="C1057" s="212"/>
      <c r="D1057" s="213"/>
      <c r="E1057" s="213"/>
      <c r="F1057" s="213"/>
      <c r="G1057" s="213"/>
      <c r="H1057" s="213"/>
      <c r="I1057" s="213"/>
      <c r="J1057" s="213"/>
      <c r="K1057" s="213"/>
      <c r="L1057" s="213"/>
      <c r="M1057" s="213"/>
      <c r="N1057" s="213"/>
      <c r="O1057" s="213"/>
      <c r="P1057" s="213"/>
      <c r="Q1057" s="213"/>
      <c r="R1057" s="213"/>
      <c r="S1057" s="213"/>
      <c r="T1057" s="213"/>
      <c r="U1057" s="213"/>
      <c r="V1057" s="213"/>
      <c r="W1057" s="213"/>
      <c r="X1057" s="214"/>
      <c r="Y1057" s="218"/>
      <c r="Z1057" s="219"/>
      <c r="AA1057" s="220"/>
    </row>
    <row r="1058" spans="2:27" ht="12.75" customHeight="1" x14ac:dyDescent="0.15">
      <c r="B1058" s="228"/>
      <c r="C1058" s="212"/>
      <c r="D1058" s="213"/>
      <c r="E1058" s="213"/>
      <c r="F1058" s="213"/>
      <c r="G1058" s="213"/>
      <c r="H1058" s="213"/>
      <c r="I1058" s="213"/>
      <c r="J1058" s="213"/>
      <c r="K1058" s="213"/>
      <c r="L1058" s="213"/>
      <c r="M1058" s="213"/>
      <c r="N1058" s="213"/>
      <c r="O1058" s="213"/>
      <c r="P1058" s="213"/>
      <c r="Q1058" s="213"/>
      <c r="R1058" s="213"/>
      <c r="S1058" s="213"/>
      <c r="T1058" s="213"/>
      <c r="U1058" s="213"/>
      <c r="V1058" s="213"/>
      <c r="W1058" s="213"/>
      <c r="X1058" s="214"/>
      <c r="Y1058" s="218"/>
      <c r="Z1058" s="219"/>
      <c r="AA1058" s="220"/>
    </row>
    <row r="1059" spans="2:27" ht="12.75" customHeight="1" x14ac:dyDescent="0.15">
      <c r="B1059" s="228"/>
      <c r="C1059" s="212"/>
      <c r="D1059" s="213"/>
      <c r="E1059" s="213"/>
      <c r="F1059" s="213"/>
      <c r="G1059" s="213"/>
      <c r="H1059" s="213"/>
      <c r="I1059" s="213"/>
      <c r="J1059" s="213"/>
      <c r="K1059" s="213"/>
      <c r="L1059" s="213"/>
      <c r="M1059" s="213"/>
      <c r="N1059" s="213"/>
      <c r="O1059" s="213"/>
      <c r="P1059" s="213"/>
      <c r="Q1059" s="213"/>
      <c r="R1059" s="213"/>
      <c r="S1059" s="213"/>
      <c r="T1059" s="213"/>
      <c r="U1059" s="213"/>
      <c r="V1059" s="213"/>
      <c r="W1059" s="213"/>
      <c r="X1059" s="214"/>
      <c r="Y1059" s="218"/>
      <c r="Z1059" s="219"/>
      <c r="AA1059" s="220"/>
    </row>
    <row r="1060" spans="2:27" ht="12.75" customHeight="1" x14ac:dyDescent="0.15">
      <c r="B1060" s="228"/>
      <c r="C1060" s="212"/>
      <c r="D1060" s="213"/>
      <c r="E1060" s="213"/>
      <c r="F1060" s="213"/>
      <c r="G1060" s="213"/>
      <c r="H1060" s="213"/>
      <c r="I1060" s="213"/>
      <c r="J1060" s="213"/>
      <c r="K1060" s="213"/>
      <c r="L1060" s="213"/>
      <c r="M1060" s="213"/>
      <c r="N1060" s="213"/>
      <c r="O1060" s="213"/>
      <c r="P1060" s="213"/>
      <c r="Q1060" s="213"/>
      <c r="R1060" s="213"/>
      <c r="S1060" s="213"/>
      <c r="T1060" s="213"/>
      <c r="U1060" s="213"/>
      <c r="V1060" s="213"/>
      <c r="W1060" s="213"/>
      <c r="X1060" s="214"/>
      <c r="Y1060" s="218"/>
      <c r="Z1060" s="219"/>
      <c r="AA1060" s="220"/>
    </row>
    <row r="1061" spans="2:27" ht="12.75" customHeight="1" x14ac:dyDescent="0.15">
      <c r="B1061" s="228"/>
      <c r="C1061" s="212"/>
      <c r="D1061" s="213"/>
      <c r="E1061" s="213"/>
      <c r="F1061" s="213"/>
      <c r="G1061" s="213"/>
      <c r="H1061" s="213"/>
      <c r="I1061" s="213"/>
      <c r="J1061" s="213"/>
      <c r="K1061" s="213"/>
      <c r="L1061" s="213"/>
      <c r="M1061" s="213"/>
      <c r="N1061" s="213"/>
      <c r="O1061" s="213"/>
      <c r="P1061" s="213"/>
      <c r="Q1061" s="213"/>
      <c r="R1061" s="213"/>
      <c r="S1061" s="213"/>
      <c r="T1061" s="213"/>
      <c r="U1061" s="213"/>
      <c r="V1061" s="213"/>
      <c r="W1061" s="213"/>
      <c r="X1061" s="214"/>
      <c r="Y1061" s="218"/>
      <c r="Z1061" s="219"/>
      <c r="AA1061" s="220"/>
    </row>
    <row r="1062" spans="2:27" ht="12.75" customHeight="1" x14ac:dyDescent="0.15">
      <c r="B1062" s="232"/>
      <c r="C1062" s="215"/>
      <c r="D1062" s="216"/>
      <c r="E1062" s="216"/>
      <c r="F1062" s="216"/>
      <c r="G1062" s="216"/>
      <c r="H1062" s="216"/>
      <c r="I1062" s="216"/>
      <c r="J1062" s="216"/>
      <c r="K1062" s="216"/>
      <c r="L1062" s="216"/>
      <c r="M1062" s="216"/>
      <c r="N1062" s="216"/>
      <c r="O1062" s="216"/>
      <c r="P1062" s="216"/>
      <c r="Q1062" s="216"/>
      <c r="R1062" s="216"/>
      <c r="S1062" s="216"/>
      <c r="T1062" s="216"/>
      <c r="U1062" s="216"/>
      <c r="V1062" s="216"/>
      <c r="W1062" s="216"/>
      <c r="X1062" s="217"/>
      <c r="Y1062" s="221"/>
      <c r="Z1062" s="222"/>
      <c r="AA1062" s="223"/>
    </row>
    <row r="1063" spans="2:27" ht="14.25" x14ac:dyDescent="0.15">
      <c r="B1063" s="227" t="s">
        <v>81</v>
      </c>
      <c r="C1063" s="229" t="s">
        <v>47</v>
      </c>
      <c r="D1063" s="230"/>
      <c r="E1063" s="230"/>
      <c r="F1063" s="230"/>
      <c r="G1063" s="230"/>
      <c r="H1063" s="230"/>
      <c r="I1063" s="230"/>
      <c r="J1063" s="230"/>
      <c r="K1063" s="230"/>
      <c r="L1063" s="230"/>
      <c r="M1063" s="230"/>
      <c r="N1063" s="230"/>
      <c r="O1063" s="230"/>
      <c r="P1063" s="230"/>
      <c r="Q1063" s="230"/>
      <c r="R1063" s="230"/>
      <c r="S1063" s="230"/>
      <c r="T1063" s="230"/>
      <c r="U1063" s="230"/>
      <c r="V1063" s="230"/>
      <c r="W1063" s="230"/>
      <c r="X1063" s="231"/>
      <c r="Y1063" s="224"/>
      <c r="Z1063" s="225"/>
      <c r="AA1063" s="226"/>
    </row>
    <row r="1064" spans="2:27" ht="12.75" customHeight="1" x14ac:dyDescent="0.15">
      <c r="B1064" s="232"/>
      <c r="C1064" s="215"/>
      <c r="D1064" s="216"/>
      <c r="E1064" s="216"/>
      <c r="F1064" s="216"/>
      <c r="G1064" s="216"/>
      <c r="H1064" s="216"/>
      <c r="I1064" s="216"/>
      <c r="J1064" s="216"/>
      <c r="K1064" s="216"/>
      <c r="L1064" s="216"/>
      <c r="M1064" s="216"/>
      <c r="N1064" s="216"/>
      <c r="O1064" s="216"/>
      <c r="P1064" s="216"/>
      <c r="Q1064" s="216"/>
      <c r="R1064" s="216"/>
      <c r="S1064" s="216"/>
      <c r="T1064" s="216"/>
      <c r="U1064" s="216"/>
      <c r="V1064" s="216"/>
      <c r="W1064" s="216"/>
      <c r="X1064" s="217"/>
      <c r="Y1064" s="221"/>
      <c r="Z1064" s="222"/>
      <c r="AA1064" s="223"/>
    </row>
    <row r="1065" spans="2:27" ht="12.75" customHeight="1" x14ac:dyDescent="0.15">
      <c r="B1065" s="227" t="s">
        <v>237</v>
      </c>
      <c r="C1065" s="206" t="s">
        <v>226</v>
      </c>
      <c r="D1065" s="207"/>
      <c r="E1065" s="207"/>
      <c r="F1065" s="207"/>
      <c r="G1065" s="207"/>
      <c r="H1065" s="207"/>
      <c r="I1065" s="207"/>
      <c r="J1065" s="207"/>
      <c r="K1065" s="207"/>
      <c r="L1065" s="207"/>
      <c r="M1065" s="207"/>
      <c r="N1065" s="207"/>
      <c r="O1065" s="207"/>
      <c r="P1065" s="207"/>
      <c r="Q1065" s="207"/>
      <c r="R1065" s="207"/>
      <c r="S1065" s="207"/>
      <c r="T1065" s="207"/>
      <c r="U1065" s="207"/>
      <c r="V1065" s="207"/>
      <c r="W1065" s="207"/>
      <c r="X1065" s="208"/>
      <c r="Y1065" s="224"/>
      <c r="Z1065" s="225"/>
      <c r="AA1065" s="226"/>
    </row>
    <row r="1066" spans="2:27" ht="12.75" customHeight="1" x14ac:dyDescent="0.15">
      <c r="B1066" s="228"/>
      <c r="C1066" s="209"/>
      <c r="D1066" s="210"/>
      <c r="E1066" s="210"/>
      <c r="F1066" s="210"/>
      <c r="G1066" s="210"/>
      <c r="H1066" s="210"/>
      <c r="I1066" s="210"/>
      <c r="J1066" s="210"/>
      <c r="K1066" s="210"/>
      <c r="L1066" s="210"/>
      <c r="M1066" s="210"/>
      <c r="N1066" s="210"/>
      <c r="O1066" s="210"/>
      <c r="P1066" s="210"/>
      <c r="Q1066" s="210"/>
      <c r="R1066" s="210"/>
      <c r="S1066" s="210"/>
      <c r="T1066" s="210"/>
      <c r="U1066" s="210"/>
      <c r="V1066" s="210"/>
      <c r="W1066" s="210"/>
      <c r="X1066" s="211"/>
      <c r="Y1066" s="218"/>
      <c r="Z1066" s="219"/>
      <c r="AA1066" s="220"/>
    </row>
    <row r="1067" spans="2:27" ht="12.75" customHeight="1" x14ac:dyDescent="0.15">
      <c r="B1067" s="228"/>
      <c r="C1067" s="363" t="s">
        <v>522</v>
      </c>
      <c r="D1067" s="253"/>
      <c r="E1067" s="253"/>
      <c r="F1067" s="253"/>
      <c r="G1067" s="253"/>
      <c r="H1067" s="253"/>
      <c r="I1067" s="253"/>
      <c r="J1067" s="253"/>
      <c r="K1067" s="253"/>
      <c r="L1067" s="253"/>
      <c r="M1067" s="253"/>
      <c r="N1067" s="253"/>
      <c r="O1067" s="253"/>
      <c r="P1067" s="253"/>
      <c r="Q1067" s="253"/>
      <c r="R1067" s="253"/>
      <c r="S1067" s="253"/>
      <c r="T1067" s="253"/>
      <c r="U1067" s="253"/>
      <c r="V1067" s="253"/>
      <c r="W1067" s="253"/>
      <c r="X1067" s="254"/>
      <c r="Y1067" s="218"/>
      <c r="Z1067" s="219"/>
      <c r="AA1067" s="220"/>
    </row>
    <row r="1068" spans="2:27" ht="12.75" customHeight="1" x14ac:dyDescent="0.15">
      <c r="B1068" s="228"/>
      <c r="C1068" s="209"/>
      <c r="D1068" s="210"/>
      <c r="E1068" s="210"/>
      <c r="F1068" s="210"/>
      <c r="G1068" s="210"/>
      <c r="H1068" s="210"/>
      <c r="I1068" s="210"/>
      <c r="J1068" s="210"/>
      <c r="K1068" s="210"/>
      <c r="L1068" s="210"/>
      <c r="M1068" s="210"/>
      <c r="N1068" s="210"/>
      <c r="O1068" s="210"/>
      <c r="P1068" s="210"/>
      <c r="Q1068" s="210"/>
      <c r="R1068" s="210"/>
      <c r="S1068" s="210"/>
      <c r="T1068" s="210"/>
      <c r="U1068" s="210"/>
      <c r="V1068" s="210"/>
      <c r="W1068" s="210"/>
      <c r="X1068" s="211"/>
      <c r="Y1068" s="218"/>
      <c r="Z1068" s="219"/>
      <c r="AA1068" s="220"/>
    </row>
    <row r="1069" spans="2:27" ht="12.75" customHeight="1" x14ac:dyDescent="0.15">
      <c r="B1069" s="228"/>
      <c r="C1069" s="209"/>
      <c r="D1069" s="210"/>
      <c r="E1069" s="210"/>
      <c r="F1069" s="210"/>
      <c r="G1069" s="210"/>
      <c r="H1069" s="210"/>
      <c r="I1069" s="210"/>
      <c r="J1069" s="210"/>
      <c r="K1069" s="210"/>
      <c r="L1069" s="210"/>
      <c r="M1069" s="210"/>
      <c r="N1069" s="210"/>
      <c r="O1069" s="210"/>
      <c r="P1069" s="210"/>
      <c r="Q1069" s="210"/>
      <c r="R1069" s="210"/>
      <c r="S1069" s="210"/>
      <c r="T1069" s="210"/>
      <c r="U1069" s="210"/>
      <c r="V1069" s="210"/>
      <c r="W1069" s="210"/>
      <c r="X1069" s="211"/>
      <c r="Y1069" s="218"/>
      <c r="Z1069" s="219"/>
      <c r="AA1069" s="220"/>
    </row>
    <row r="1070" spans="2:27" ht="12.75" customHeight="1" x14ac:dyDescent="0.15">
      <c r="B1070" s="228"/>
      <c r="C1070" s="209"/>
      <c r="D1070" s="210"/>
      <c r="E1070" s="210"/>
      <c r="F1070" s="210"/>
      <c r="G1070" s="210"/>
      <c r="H1070" s="210"/>
      <c r="I1070" s="210"/>
      <c r="J1070" s="210"/>
      <c r="K1070" s="210"/>
      <c r="L1070" s="210"/>
      <c r="M1070" s="210"/>
      <c r="N1070" s="210"/>
      <c r="O1070" s="210"/>
      <c r="P1070" s="210"/>
      <c r="Q1070" s="210"/>
      <c r="R1070" s="210"/>
      <c r="S1070" s="210"/>
      <c r="T1070" s="210"/>
      <c r="U1070" s="210"/>
      <c r="V1070" s="210"/>
      <c r="W1070" s="210"/>
      <c r="X1070" s="211"/>
      <c r="Y1070" s="218"/>
      <c r="Z1070" s="219"/>
      <c r="AA1070" s="220"/>
    </row>
    <row r="1071" spans="2:27" ht="12.75" customHeight="1" x14ac:dyDescent="0.15">
      <c r="B1071" s="228"/>
      <c r="C1071" s="209"/>
      <c r="D1071" s="210"/>
      <c r="E1071" s="210"/>
      <c r="F1071" s="210"/>
      <c r="G1071" s="210"/>
      <c r="H1071" s="210"/>
      <c r="I1071" s="210"/>
      <c r="J1071" s="210"/>
      <c r="K1071" s="210"/>
      <c r="L1071" s="210"/>
      <c r="M1071" s="210"/>
      <c r="N1071" s="210"/>
      <c r="O1071" s="210"/>
      <c r="P1071" s="210"/>
      <c r="Q1071" s="210"/>
      <c r="R1071" s="210"/>
      <c r="S1071" s="210"/>
      <c r="T1071" s="210"/>
      <c r="U1071" s="210"/>
      <c r="V1071" s="210"/>
      <c r="W1071" s="210"/>
      <c r="X1071" s="211"/>
      <c r="Y1071" s="218"/>
      <c r="Z1071" s="219"/>
      <c r="AA1071" s="220"/>
    </row>
    <row r="1072" spans="2:27" ht="12.75" customHeight="1" x14ac:dyDescent="0.15">
      <c r="B1072" s="228"/>
      <c r="C1072" s="209"/>
      <c r="D1072" s="210"/>
      <c r="E1072" s="210"/>
      <c r="F1072" s="210"/>
      <c r="G1072" s="210"/>
      <c r="H1072" s="210"/>
      <c r="I1072" s="210"/>
      <c r="J1072" s="210"/>
      <c r="K1072" s="210"/>
      <c r="L1072" s="210"/>
      <c r="M1072" s="210"/>
      <c r="N1072" s="210"/>
      <c r="O1072" s="210"/>
      <c r="P1072" s="210"/>
      <c r="Q1072" s="210"/>
      <c r="R1072" s="210"/>
      <c r="S1072" s="210"/>
      <c r="T1072" s="210"/>
      <c r="U1072" s="210"/>
      <c r="V1072" s="210"/>
      <c r="W1072" s="210"/>
      <c r="X1072" s="211"/>
      <c r="Y1072" s="218"/>
      <c r="Z1072" s="219"/>
      <c r="AA1072" s="220"/>
    </row>
    <row r="1073" spans="2:27" ht="12.75" customHeight="1" x14ac:dyDescent="0.15">
      <c r="B1073" s="228"/>
      <c r="C1073" s="209"/>
      <c r="D1073" s="210"/>
      <c r="E1073" s="210"/>
      <c r="F1073" s="210"/>
      <c r="G1073" s="210"/>
      <c r="H1073" s="210"/>
      <c r="I1073" s="210"/>
      <c r="J1073" s="210"/>
      <c r="K1073" s="210"/>
      <c r="L1073" s="210"/>
      <c r="M1073" s="210"/>
      <c r="N1073" s="210"/>
      <c r="O1073" s="210"/>
      <c r="P1073" s="210"/>
      <c r="Q1073" s="210"/>
      <c r="R1073" s="210"/>
      <c r="S1073" s="210"/>
      <c r="T1073" s="210"/>
      <c r="U1073" s="210"/>
      <c r="V1073" s="210"/>
      <c r="W1073" s="210"/>
      <c r="X1073" s="211"/>
      <c r="Y1073" s="218"/>
      <c r="Z1073" s="219"/>
      <c r="AA1073" s="220"/>
    </row>
    <row r="1074" spans="2:27" ht="12.75" customHeight="1" x14ac:dyDescent="0.15">
      <c r="B1074" s="228"/>
      <c r="C1074" s="209"/>
      <c r="D1074" s="210"/>
      <c r="E1074" s="210"/>
      <c r="F1074" s="210"/>
      <c r="G1074" s="210"/>
      <c r="H1074" s="210"/>
      <c r="I1074" s="210"/>
      <c r="J1074" s="210"/>
      <c r="K1074" s="210"/>
      <c r="L1074" s="210"/>
      <c r="M1074" s="210"/>
      <c r="N1074" s="210"/>
      <c r="O1074" s="210"/>
      <c r="P1074" s="210"/>
      <c r="Q1074" s="210"/>
      <c r="R1074" s="210"/>
      <c r="S1074" s="210"/>
      <c r="T1074" s="210"/>
      <c r="U1074" s="210"/>
      <c r="V1074" s="210"/>
      <c r="W1074" s="210"/>
      <c r="X1074" s="211"/>
      <c r="Y1074" s="218"/>
      <c r="Z1074" s="219"/>
      <c r="AA1074" s="220"/>
    </row>
    <row r="1075" spans="2:27" ht="12.75" customHeight="1" x14ac:dyDescent="0.15">
      <c r="B1075" s="228"/>
      <c r="C1075" s="209"/>
      <c r="D1075" s="210"/>
      <c r="E1075" s="210"/>
      <c r="F1075" s="210"/>
      <c r="G1075" s="210"/>
      <c r="H1075" s="210"/>
      <c r="I1075" s="210"/>
      <c r="J1075" s="210"/>
      <c r="K1075" s="210"/>
      <c r="L1075" s="210"/>
      <c r="M1075" s="210"/>
      <c r="N1075" s="210"/>
      <c r="O1075" s="210"/>
      <c r="P1075" s="210"/>
      <c r="Q1075" s="210"/>
      <c r="R1075" s="210"/>
      <c r="S1075" s="210"/>
      <c r="T1075" s="210"/>
      <c r="U1075" s="210"/>
      <c r="V1075" s="210"/>
      <c r="W1075" s="210"/>
      <c r="X1075" s="211"/>
      <c r="Y1075" s="218"/>
      <c r="Z1075" s="219"/>
      <c r="AA1075" s="220"/>
    </row>
    <row r="1076" spans="2:27" ht="12.75" customHeight="1" x14ac:dyDescent="0.15">
      <c r="B1076" s="228"/>
      <c r="C1076" s="209"/>
      <c r="D1076" s="210"/>
      <c r="E1076" s="210"/>
      <c r="F1076" s="210"/>
      <c r="G1076" s="210"/>
      <c r="H1076" s="210"/>
      <c r="I1076" s="210"/>
      <c r="J1076" s="210"/>
      <c r="K1076" s="210"/>
      <c r="L1076" s="210"/>
      <c r="M1076" s="210"/>
      <c r="N1076" s="210"/>
      <c r="O1076" s="210"/>
      <c r="P1076" s="210"/>
      <c r="Q1076" s="210"/>
      <c r="R1076" s="210"/>
      <c r="S1076" s="210"/>
      <c r="T1076" s="210"/>
      <c r="U1076" s="210"/>
      <c r="V1076" s="210"/>
      <c r="W1076" s="210"/>
      <c r="X1076" s="211"/>
      <c r="Y1076" s="218"/>
      <c r="Z1076" s="219"/>
      <c r="AA1076" s="220"/>
    </row>
    <row r="1077" spans="2:27" ht="12.75" customHeight="1" x14ac:dyDescent="0.15">
      <c r="B1077" s="228"/>
      <c r="C1077" s="209"/>
      <c r="D1077" s="210"/>
      <c r="E1077" s="210"/>
      <c r="F1077" s="210"/>
      <c r="G1077" s="210"/>
      <c r="H1077" s="210"/>
      <c r="I1077" s="210"/>
      <c r="J1077" s="210"/>
      <c r="K1077" s="210"/>
      <c r="L1077" s="210"/>
      <c r="M1077" s="210"/>
      <c r="N1077" s="210"/>
      <c r="O1077" s="210"/>
      <c r="P1077" s="210"/>
      <c r="Q1077" s="210"/>
      <c r="R1077" s="210"/>
      <c r="S1077" s="210"/>
      <c r="T1077" s="210"/>
      <c r="U1077" s="210"/>
      <c r="V1077" s="210"/>
      <c r="W1077" s="210"/>
      <c r="X1077" s="211"/>
      <c r="Y1077" s="218"/>
      <c r="Z1077" s="219"/>
      <c r="AA1077" s="220"/>
    </row>
    <row r="1078" spans="2:27" ht="14.25" customHeight="1" x14ac:dyDescent="0.15">
      <c r="B1078" s="232"/>
      <c r="C1078" s="236"/>
      <c r="D1078" s="237"/>
      <c r="E1078" s="237"/>
      <c r="F1078" s="237"/>
      <c r="G1078" s="237"/>
      <c r="H1078" s="237"/>
      <c r="I1078" s="237"/>
      <c r="J1078" s="237"/>
      <c r="K1078" s="237"/>
      <c r="L1078" s="237"/>
      <c r="M1078" s="237"/>
      <c r="N1078" s="237"/>
      <c r="O1078" s="237"/>
      <c r="P1078" s="237"/>
      <c r="Q1078" s="237"/>
      <c r="R1078" s="237"/>
      <c r="S1078" s="237"/>
      <c r="T1078" s="237"/>
      <c r="U1078" s="237"/>
      <c r="V1078" s="237"/>
      <c r="W1078" s="237"/>
      <c r="X1078" s="256"/>
      <c r="Y1078" s="221"/>
      <c r="Z1078" s="222"/>
      <c r="AA1078" s="223"/>
    </row>
    <row r="1079" spans="2:27" ht="12.75" customHeight="1" x14ac:dyDescent="0.15">
      <c r="B1079" s="227" t="s">
        <v>238</v>
      </c>
      <c r="C1079" s="206" t="s">
        <v>236</v>
      </c>
      <c r="D1079" s="207"/>
      <c r="E1079" s="207"/>
      <c r="F1079" s="207"/>
      <c r="G1079" s="207"/>
      <c r="H1079" s="207"/>
      <c r="I1079" s="207"/>
      <c r="J1079" s="207"/>
      <c r="K1079" s="207"/>
      <c r="L1079" s="207"/>
      <c r="M1079" s="207"/>
      <c r="N1079" s="207"/>
      <c r="O1079" s="207"/>
      <c r="P1079" s="207"/>
      <c r="Q1079" s="207"/>
      <c r="R1079" s="207"/>
      <c r="S1079" s="207"/>
      <c r="T1079" s="207"/>
      <c r="U1079" s="207"/>
      <c r="V1079" s="207"/>
      <c r="W1079" s="207"/>
      <c r="X1079" s="208"/>
      <c r="Y1079" s="224"/>
      <c r="Z1079" s="225"/>
      <c r="AA1079" s="226"/>
    </row>
    <row r="1080" spans="2:27" ht="12.75" customHeight="1" x14ac:dyDescent="0.15">
      <c r="B1080" s="228"/>
      <c r="C1080" s="209"/>
      <c r="D1080" s="210"/>
      <c r="E1080" s="210"/>
      <c r="F1080" s="210"/>
      <c r="G1080" s="210"/>
      <c r="H1080" s="210"/>
      <c r="I1080" s="210"/>
      <c r="J1080" s="210"/>
      <c r="K1080" s="210"/>
      <c r="L1080" s="210"/>
      <c r="M1080" s="210"/>
      <c r="N1080" s="210"/>
      <c r="O1080" s="210"/>
      <c r="P1080" s="210"/>
      <c r="Q1080" s="210"/>
      <c r="R1080" s="210"/>
      <c r="S1080" s="210"/>
      <c r="T1080" s="210"/>
      <c r="U1080" s="210"/>
      <c r="V1080" s="210"/>
      <c r="W1080" s="210"/>
      <c r="X1080" s="211"/>
      <c r="Y1080" s="218"/>
      <c r="Z1080" s="219"/>
      <c r="AA1080" s="220"/>
    </row>
    <row r="1081" spans="2:27" ht="12.75" customHeight="1" x14ac:dyDescent="0.15">
      <c r="B1081" s="228"/>
      <c r="C1081" s="194" t="s">
        <v>523</v>
      </c>
      <c r="D1081" s="195"/>
      <c r="E1081" s="195"/>
      <c r="F1081" s="195"/>
      <c r="G1081" s="195"/>
      <c r="H1081" s="195"/>
      <c r="I1081" s="195"/>
      <c r="J1081" s="195"/>
      <c r="K1081" s="195"/>
      <c r="L1081" s="195"/>
      <c r="M1081" s="195"/>
      <c r="N1081" s="195"/>
      <c r="O1081" s="195"/>
      <c r="P1081" s="195"/>
      <c r="Q1081" s="195"/>
      <c r="R1081" s="195"/>
      <c r="S1081" s="195"/>
      <c r="T1081" s="195"/>
      <c r="U1081" s="195"/>
      <c r="V1081" s="195"/>
      <c r="W1081" s="195"/>
      <c r="X1081" s="196"/>
      <c r="Y1081" s="218"/>
      <c r="Z1081" s="219"/>
      <c r="AA1081" s="220"/>
    </row>
    <row r="1082" spans="2:27" ht="12.75" customHeight="1" x14ac:dyDescent="0.15">
      <c r="B1082" s="228"/>
      <c r="C1082" s="212"/>
      <c r="D1082" s="213"/>
      <c r="E1082" s="213"/>
      <c r="F1082" s="213"/>
      <c r="G1082" s="213"/>
      <c r="H1082" s="213"/>
      <c r="I1082" s="213"/>
      <c r="J1082" s="213"/>
      <c r="K1082" s="213"/>
      <c r="L1082" s="213"/>
      <c r="M1082" s="213"/>
      <c r="N1082" s="213"/>
      <c r="O1082" s="213"/>
      <c r="P1082" s="213"/>
      <c r="Q1082" s="213"/>
      <c r="R1082" s="213"/>
      <c r="S1082" s="213"/>
      <c r="T1082" s="213"/>
      <c r="U1082" s="213"/>
      <c r="V1082" s="213"/>
      <c r="W1082" s="213"/>
      <c r="X1082" s="214"/>
      <c r="Y1082" s="218"/>
      <c r="Z1082" s="219"/>
      <c r="AA1082" s="220"/>
    </row>
    <row r="1083" spans="2:27" ht="12.75" customHeight="1" x14ac:dyDescent="0.15">
      <c r="B1083" s="228"/>
      <c r="C1083" s="212"/>
      <c r="D1083" s="213"/>
      <c r="E1083" s="213"/>
      <c r="F1083" s="213"/>
      <c r="G1083" s="213"/>
      <c r="H1083" s="213"/>
      <c r="I1083" s="213"/>
      <c r="J1083" s="213"/>
      <c r="K1083" s="213"/>
      <c r="L1083" s="213"/>
      <c r="M1083" s="213"/>
      <c r="N1083" s="213"/>
      <c r="O1083" s="213"/>
      <c r="P1083" s="213"/>
      <c r="Q1083" s="213"/>
      <c r="R1083" s="213"/>
      <c r="S1083" s="213"/>
      <c r="T1083" s="213"/>
      <c r="U1083" s="213"/>
      <c r="V1083" s="213"/>
      <c r="W1083" s="213"/>
      <c r="X1083" s="214"/>
      <c r="Y1083" s="218"/>
      <c r="Z1083" s="219"/>
      <c r="AA1083" s="220"/>
    </row>
    <row r="1084" spans="2:27" ht="12.75" customHeight="1" x14ac:dyDescent="0.15">
      <c r="B1084" s="228"/>
      <c r="C1084" s="212"/>
      <c r="D1084" s="213"/>
      <c r="E1084" s="213"/>
      <c r="F1084" s="213"/>
      <c r="G1084" s="213"/>
      <c r="H1084" s="213"/>
      <c r="I1084" s="213"/>
      <c r="J1084" s="213"/>
      <c r="K1084" s="213"/>
      <c r="L1084" s="213"/>
      <c r="M1084" s="213"/>
      <c r="N1084" s="213"/>
      <c r="O1084" s="213"/>
      <c r="P1084" s="213"/>
      <c r="Q1084" s="213"/>
      <c r="R1084" s="213"/>
      <c r="S1084" s="213"/>
      <c r="T1084" s="213"/>
      <c r="U1084" s="213"/>
      <c r="V1084" s="213"/>
      <c r="W1084" s="213"/>
      <c r="X1084" s="214"/>
      <c r="Y1084" s="218"/>
      <c r="Z1084" s="219"/>
      <c r="AA1084" s="220"/>
    </row>
    <row r="1085" spans="2:27" ht="12.75" customHeight="1" x14ac:dyDescent="0.15">
      <c r="B1085" s="228"/>
      <c r="C1085" s="212"/>
      <c r="D1085" s="213"/>
      <c r="E1085" s="213"/>
      <c r="F1085" s="213"/>
      <c r="G1085" s="213"/>
      <c r="H1085" s="213"/>
      <c r="I1085" s="213"/>
      <c r="J1085" s="213"/>
      <c r="K1085" s="213"/>
      <c r="L1085" s="213"/>
      <c r="M1085" s="213"/>
      <c r="N1085" s="213"/>
      <c r="O1085" s="213"/>
      <c r="P1085" s="213"/>
      <c r="Q1085" s="213"/>
      <c r="R1085" s="213"/>
      <c r="S1085" s="213"/>
      <c r="T1085" s="213"/>
      <c r="U1085" s="213"/>
      <c r="V1085" s="213"/>
      <c r="W1085" s="213"/>
      <c r="X1085" s="214"/>
      <c r="Y1085" s="218"/>
      <c r="Z1085" s="219"/>
      <c r="AA1085" s="220"/>
    </row>
    <row r="1086" spans="2:27" ht="12.75" customHeight="1" x14ac:dyDescent="0.15">
      <c r="B1086" s="228"/>
      <c r="C1086" s="212"/>
      <c r="D1086" s="213"/>
      <c r="E1086" s="213"/>
      <c r="F1086" s="213"/>
      <c r="G1086" s="213"/>
      <c r="H1086" s="213"/>
      <c r="I1086" s="213"/>
      <c r="J1086" s="213"/>
      <c r="K1086" s="213"/>
      <c r="L1086" s="213"/>
      <c r="M1086" s="213"/>
      <c r="N1086" s="213"/>
      <c r="O1086" s="213"/>
      <c r="P1086" s="213"/>
      <c r="Q1086" s="213"/>
      <c r="R1086" s="213"/>
      <c r="S1086" s="213"/>
      <c r="T1086" s="213"/>
      <c r="U1086" s="213"/>
      <c r="V1086" s="213"/>
      <c r="W1086" s="213"/>
      <c r="X1086" s="214"/>
      <c r="Y1086" s="218"/>
      <c r="Z1086" s="219"/>
      <c r="AA1086" s="220"/>
    </row>
    <row r="1087" spans="2:27" ht="12.75" customHeight="1" x14ac:dyDescent="0.15">
      <c r="B1087" s="228"/>
      <c r="C1087" s="212"/>
      <c r="D1087" s="213"/>
      <c r="E1087" s="213"/>
      <c r="F1087" s="213"/>
      <c r="G1087" s="213"/>
      <c r="H1087" s="213"/>
      <c r="I1087" s="213"/>
      <c r="J1087" s="213"/>
      <c r="K1087" s="213"/>
      <c r="L1087" s="213"/>
      <c r="M1087" s="213"/>
      <c r="N1087" s="213"/>
      <c r="O1087" s="213"/>
      <c r="P1087" s="213"/>
      <c r="Q1087" s="213"/>
      <c r="R1087" s="213"/>
      <c r="S1087" s="213"/>
      <c r="T1087" s="213"/>
      <c r="U1087" s="213"/>
      <c r="V1087" s="213"/>
      <c r="W1087" s="213"/>
      <c r="X1087" s="214"/>
      <c r="Y1087" s="218"/>
      <c r="Z1087" s="219"/>
      <c r="AA1087" s="220"/>
    </row>
    <row r="1088" spans="2:27" ht="12.75" customHeight="1" x14ac:dyDescent="0.15">
      <c r="B1088" s="228"/>
      <c r="C1088" s="212"/>
      <c r="D1088" s="213"/>
      <c r="E1088" s="213"/>
      <c r="F1088" s="213"/>
      <c r="G1088" s="213"/>
      <c r="H1088" s="213"/>
      <c r="I1088" s="213"/>
      <c r="J1088" s="213"/>
      <c r="K1088" s="213"/>
      <c r="L1088" s="213"/>
      <c r="M1088" s="213"/>
      <c r="N1088" s="213"/>
      <c r="O1088" s="213"/>
      <c r="P1088" s="213"/>
      <c r="Q1088" s="213"/>
      <c r="R1088" s="213"/>
      <c r="S1088" s="213"/>
      <c r="T1088" s="213"/>
      <c r="U1088" s="213"/>
      <c r="V1088" s="213"/>
      <c r="W1088" s="213"/>
      <c r="X1088" s="214"/>
      <c r="Y1088" s="218"/>
      <c r="Z1088" s="219"/>
      <c r="AA1088" s="220"/>
    </row>
    <row r="1089" spans="1:27" ht="12.75" customHeight="1" x14ac:dyDescent="0.15">
      <c r="B1089" s="228"/>
      <c r="C1089" s="212"/>
      <c r="D1089" s="213"/>
      <c r="E1089" s="213"/>
      <c r="F1089" s="213"/>
      <c r="G1089" s="213"/>
      <c r="H1089" s="213"/>
      <c r="I1089" s="213"/>
      <c r="J1089" s="213"/>
      <c r="K1089" s="213"/>
      <c r="L1089" s="213"/>
      <c r="M1089" s="213"/>
      <c r="N1089" s="213"/>
      <c r="O1089" s="213"/>
      <c r="P1089" s="213"/>
      <c r="Q1089" s="213"/>
      <c r="R1089" s="213"/>
      <c r="S1089" s="213"/>
      <c r="T1089" s="213"/>
      <c r="U1089" s="213"/>
      <c r="V1089" s="213"/>
      <c r="W1089" s="213"/>
      <c r="X1089" s="214"/>
      <c r="Y1089" s="218"/>
      <c r="Z1089" s="219"/>
      <c r="AA1089" s="220"/>
    </row>
    <row r="1090" spans="1:27" ht="12.75" customHeight="1" x14ac:dyDescent="0.15">
      <c r="B1090" s="228"/>
      <c r="C1090" s="212"/>
      <c r="D1090" s="213"/>
      <c r="E1090" s="213"/>
      <c r="F1090" s="213"/>
      <c r="G1090" s="213"/>
      <c r="H1090" s="213"/>
      <c r="I1090" s="213"/>
      <c r="J1090" s="213"/>
      <c r="K1090" s="213"/>
      <c r="L1090" s="213"/>
      <c r="M1090" s="213"/>
      <c r="N1090" s="213"/>
      <c r="O1090" s="213"/>
      <c r="P1090" s="213"/>
      <c r="Q1090" s="213"/>
      <c r="R1090" s="213"/>
      <c r="S1090" s="213"/>
      <c r="T1090" s="213"/>
      <c r="U1090" s="213"/>
      <c r="V1090" s="213"/>
      <c r="W1090" s="213"/>
      <c r="X1090" s="214"/>
      <c r="Y1090" s="218"/>
      <c r="Z1090" s="219"/>
      <c r="AA1090" s="220"/>
    </row>
    <row r="1091" spans="1:27" ht="12.75" customHeight="1" x14ac:dyDescent="0.15">
      <c r="B1091" s="228"/>
      <c r="C1091" s="212"/>
      <c r="D1091" s="213"/>
      <c r="E1091" s="213"/>
      <c r="F1091" s="213"/>
      <c r="G1091" s="213"/>
      <c r="H1091" s="213"/>
      <c r="I1091" s="213"/>
      <c r="J1091" s="213"/>
      <c r="K1091" s="213"/>
      <c r="L1091" s="213"/>
      <c r="M1091" s="213"/>
      <c r="N1091" s="213"/>
      <c r="O1091" s="213"/>
      <c r="P1091" s="213"/>
      <c r="Q1091" s="213"/>
      <c r="R1091" s="213"/>
      <c r="S1091" s="213"/>
      <c r="T1091" s="213"/>
      <c r="U1091" s="213"/>
      <c r="V1091" s="213"/>
      <c r="W1091" s="213"/>
      <c r="X1091" s="214"/>
      <c r="Y1091" s="218"/>
      <c r="Z1091" s="219"/>
      <c r="AA1091" s="220"/>
    </row>
    <row r="1092" spans="1:27" ht="12.75" customHeight="1" x14ac:dyDescent="0.15">
      <c r="B1092" s="232"/>
      <c r="C1092" s="215"/>
      <c r="D1092" s="216"/>
      <c r="E1092" s="216"/>
      <c r="F1092" s="216"/>
      <c r="G1092" s="216"/>
      <c r="H1092" s="216"/>
      <c r="I1092" s="216"/>
      <c r="J1092" s="216"/>
      <c r="K1092" s="216"/>
      <c r="L1092" s="216"/>
      <c r="M1092" s="216"/>
      <c r="N1092" s="216"/>
      <c r="O1092" s="216"/>
      <c r="P1092" s="216"/>
      <c r="Q1092" s="216"/>
      <c r="R1092" s="216"/>
      <c r="S1092" s="216"/>
      <c r="T1092" s="216"/>
      <c r="U1092" s="216"/>
      <c r="V1092" s="216"/>
      <c r="W1092" s="216"/>
      <c r="X1092" s="217"/>
      <c r="Y1092" s="221"/>
      <c r="Z1092" s="222"/>
      <c r="AA1092" s="223"/>
    </row>
    <row r="1094" spans="1:27" ht="12.75" customHeight="1" x14ac:dyDescent="0.15">
      <c r="A1094" s="4" t="s">
        <v>548</v>
      </c>
      <c r="B1094" s="18"/>
      <c r="C1094" s="19"/>
      <c r="D1094" s="19"/>
      <c r="E1094" s="19"/>
      <c r="F1094" s="19"/>
      <c r="G1094" s="19"/>
      <c r="H1094" s="19"/>
      <c r="I1094" s="19"/>
      <c r="J1094" s="19"/>
      <c r="K1094" s="19"/>
      <c r="L1094" s="19"/>
      <c r="M1094" s="19"/>
      <c r="N1094" s="19"/>
      <c r="O1094" s="19"/>
      <c r="P1094" s="19"/>
      <c r="Q1094" s="19"/>
      <c r="R1094" s="19"/>
      <c r="S1094" s="19"/>
      <c r="T1094" s="19"/>
      <c r="U1094" s="19"/>
      <c r="V1094" s="19"/>
      <c r="W1094" s="19"/>
      <c r="X1094" s="19"/>
      <c r="Y1094" s="19"/>
      <c r="Z1094" s="19"/>
      <c r="AA1094" s="19"/>
    </row>
    <row r="1095" spans="1:27" ht="12.75" customHeight="1" x14ac:dyDescent="0.15">
      <c r="B1095" s="227" t="s">
        <v>66</v>
      </c>
      <c r="C1095" s="229" t="s">
        <v>549</v>
      </c>
      <c r="D1095" s="230"/>
      <c r="E1095" s="230"/>
      <c r="F1095" s="230"/>
      <c r="G1095" s="230"/>
      <c r="H1095" s="230"/>
      <c r="I1095" s="230"/>
      <c r="J1095" s="230"/>
      <c r="K1095" s="230"/>
      <c r="L1095" s="230"/>
      <c r="M1095" s="230"/>
      <c r="N1095" s="230"/>
      <c r="O1095" s="230"/>
      <c r="P1095" s="230"/>
      <c r="Q1095" s="230"/>
      <c r="R1095" s="230"/>
      <c r="S1095" s="230"/>
      <c r="T1095" s="230"/>
      <c r="U1095" s="230"/>
      <c r="V1095" s="230"/>
      <c r="W1095" s="230"/>
      <c r="X1095" s="231"/>
      <c r="Y1095" s="224"/>
      <c r="Z1095" s="225"/>
      <c r="AA1095" s="226"/>
    </row>
    <row r="1096" spans="1:27" ht="12.75" customHeight="1" x14ac:dyDescent="0.15">
      <c r="B1096" s="228"/>
      <c r="C1096" s="212"/>
      <c r="D1096" s="213"/>
      <c r="E1096" s="213"/>
      <c r="F1096" s="213"/>
      <c r="G1096" s="213"/>
      <c r="H1096" s="213"/>
      <c r="I1096" s="213"/>
      <c r="J1096" s="213"/>
      <c r="K1096" s="213"/>
      <c r="L1096" s="213"/>
      <c r="M1096" s="213"/>
      <c r="N1096" s="213"/>
      <c r="O1096" s="213"/>
      <c r="P1096" s="213"/>
      <c r="Q1096" s="213"/>
      <c r="R1096" s="213"/>
      <c r="S1096" s="213"/>
      <c r="T1096" s="213"/>
      <c r="U1096" s="213"/>
      <c r="V1096" s="213"/>
      <c r="W1096" s="213"/>
      <c r="X1096" s="214"/>
      <c r="Y1096" s="218"/>
      <c r="Z1096" s="219"/>
      <c r="AA1096" s="220"/>
    </row>
    <row r="1097" spans="1:27" ht="12.75" customHeight="1" x14ac:dyDescent="0.15">
      <c r="B1097" s="232"/>
      <c r="C1097" s="215"/>
      <c r="D1097" s="216"/>
      <c r="E1097" s="216"/>
      <c r="F1097" s="216"/>
      <c r="G1097" s="216"/>
      <c r="H1097" s="216"/>
      <c r="I1097" s="216"/>
      <c r="J1097" s="216"/>
      <c r="K1097" s="216"/>
      <c r="L1097" s="216"/>
      <c r="M1097" s="216"/>
      <c r="N1097" s="216"/>
      <c r="O1097" s="216"/>
      <c r="P1097" s="216"/>
      <c r="Q1097" s="216"/>
      <c r="R1097" s="216"/>
      <c r="S1097" s="216"/>
      <c r="T1097" s="216"/>
      <c r="U1097" s="216"/>
      <c r="V1097" s="216"/>
      <c r="W1097" s="216"/>
      <c r="X1097" s="217"/>
      <c r="Y1097" s="221"/>
      <c r="Z1097" s="222"/>
      <c r="AA1097" s="223"/>
    </row>
    <row r="1098" spans="1:27" ht="12.75" customHeight="1" x14ac:dyDescent="0.15">
      <c r="B1098" s="227" t="s">
        <v>67</v>
      </c>
      <c r="C1098" s="229" t="s">
        <v>550</v>
      </c>
      <c r="D1098" s="230"/>
      <c r="E1098" s="230"/>
      <c r="F1098" s="230"/>
      <c r="G1098" s="230"/>
      <c r="H1098" s="230"/>
      <c r="I1098" s="230"/>
      <c r="J1098" s="230"/>
      <c r="K1098" s="230"/>
      <c r="L1098" s="230"/>
      <c r="M1098" s="230"/>
      <c r="N1098" s="230"/>
      <c r="O1098" s="230"/>
      <c r="P1098" s="230"/>
      <c r="Q1098" s="230"/>
      <c r="R1098" s="230"/>
      <c r="S1098" s="230"/>
      <c r="T1098" s="230"/>
      <c r="U1098" s="230"/>
      <c r="V1098" s="230"/>
      <c r="W1098" s="230"/>
      <c r="X1098" s="231"/>
      <c r="Y1098" s="224"/>
      <c r="Z1098" s="225"/>
      <c r="AA1098" s="226"/>
    </row>
    <row r="1099" spans="1:27" ht="12.75" customHeight="1" x14ac:dyDescent="0.15">
      <c r="B1099" s="228"/>
      <c r="C1099" s="212"/>
      <c r="D1099" s="213"/>
      <c r="E1099" s="213"/>
      <c r="F1099" s="213"/>
      <c r="G1099" s="213"/>
      <c r="H1099" s="213"/>
      <c r="I1099" s="213"/>
      <c r="J1099" s="213"/>
      <c r="K1099" s="213"/>
      <c r="L1099" s="213"/>
      <c r="M1099" s="213"/>
      <c r="N1099" s="213"/>
      <c r="O1099" s="213"/>
      <c r="P1099" s="213"/>
      <c r="Q1099" s="213"/>
      <c r="R1099" s="213"/>
      <c r="S1099" s="213"/>
      <c r="T1099" s="213"/>
      <c r="U1099" s="213"/>
      <c r="V1099" s="213"/>
      <c r="W1099" s="213"/>
      <c r="X1099" s="214"/>
      <c r="Y1099" s="218"/>
      <c r="Z1099" s="219"/>
      <c r="AA1099" s="220"/>
    </row>
    <row r="1100" spans="1:27" ht="12.75" customHeight="1" x14ac:dyDescent="0.15">
      <c r="B1100" s="228"/>
      <c r="C1100" s="212"/>
      <c r="D1100" s="213"/>
      <c r="E1100" s="213"/>
      <c r="F1100" s="213"/>
      <c r="G1100" s="213"/>
      <c r="H1100" s="213"/>
      <c r="I1100" s="213"/>
      <c r="J1100" s="213"/>
      <c r="K1100" s="213"/>
      <c r="L1100" s="213"/>
      <c r="M1100" s="213"/>
      <c r="N1100" s="213"/>
      <c r="O1100" s="213"/>
      <c r="P1100" s="213"/>
      <c r="Q1100" s="213"/>
      <c r="R1100" s="213"/>
      <c r="S1100" s="213"/>
      <c r="T1100" s="213"/>
      <c r="U1100" s="213"/>
      <c r="V1100" s="213"/>
      <c r="W1100" s="213"/>
      <c r="X1100" s="214"/>
      <c r="Y1100" s="218"/>
      <c r="Z1100" s="219"/>
      <c r="AA1100" s="220"/>
    </row>
    <row r="1101" spans="1:27" ht="12.75" customHeight="1" x14ac:dyDescent="0.15">
      <c r="B1101" s="227" t="s">
        <v>68</v>
      </c>
      <c r="C1101" s="229" t="s">
        <v>551</v>
      </c>
      <c r="D1101" s="230"/>
      <c r="E1101" s="230"/>
      <c r="F1101" s="230"/>
      <c r="G1101" s="230"/>
      <c r="H1101" s="230"/>
      <c r="I1101" s="230"/>
      <c r="J1101" s="230"/>
      <c r="K1101" s="230"/>
      <c r="L1101" s="230"/>
      <c r="M1101" s="230"/>
      <c r="N1101" s="230"/>
      <c r="O1101" s="230"/>
      <c r="P1101" s="230"/>
      <c r="Q1101" s="230"/>
      <c r="R1101" s="230"/>
      <c r="S1101" s="230"/>
      <c r="T1101" s="230"/>
      <c r="U1101" s="230"/>
      <c r="V1101" s="230"/>
      <c r="W1101" s="230"/>
      <c r="X1101" s="231"/>
      <c r="Y1101" s="224"/>
      <c r="Z1101" s="225"/>
      <c r="AA1101" s="226"/>
    </row>
    <row r="1102" spans="1:27" ht="12.75" customHeight="1" x14ac:dyDescent="0.15">
      <c r="B1102" s="228"/>
      <c r="C1102" s="212"/>
      <c r="D1102" s="213"/>
      <c r="E1102" s="213"/>
      <c r="F1102" s="213"/>
      <c r="G1102" s="213"/>
      <c r="H1102" s="213"/>
      <c r="I1102" s="213"/>
      <c r="J1102" s="213"/>
      <c r="K1102" s="213"/>
      <c r="L1102" s="213"/>
      <c r="M1102" s="213"/>
      <c r="N1102" s="213"/>
      <c r="O1102" s="213"/>
      <c r="P1102" s="213"/>
      <c r="Q1102" s="213"/>
      <c r="R1102" s="213"/>
      <c r="S1102" s="213"/>
      <c r="T1102" s="213"/>
      <c r="U1102" s="213"/>
      <c r="V1102" s="213"/>
      <c r="W1102" s="213"/>
      <c r="X1102" s="214"/>
      <c r="Y1102" s="218"/>
      <c r="Z1102" s="219"/>
      <c r="AA1102" s="220"/>
    </row>
    <row r="1103" spans="1:27" ht="12.75" customHeight="1" x14ac:dyDescent="0.15">
      <c r="B1103" s="228"/>
      <c r="C1103" s="212"/>
      <c r="D1103" s="213"/>
      <c r="E1103" s="213"/>
      <c r="F1103" s="213"/>
      <c r="G1103" s="213"/>
      <c r="H1103" s="213"/>
      <c r="I1103" s="213"/>
      <c r="J1103" s="213"/>
      <c r="K1103" s="213"/>
      <c r="L1103" s="213"/>
      <c r="M1103" s="213"/>
      <c r="N1103" s="213"/>
      <c r="O1103" s="213"/>
      <c r="P1103" s="213"/>
      <c r="Q1103" s="213"/>
      <c r="R1103" s="213"/>
      <c r="S1103" s="213"/>
      <c r="T1103" s="213"/>
      <c r="U1103" s="213"/>
      <c r="V1103" s="213"/>
      <c r="W1103" s="213"/>
      <c r="X1103" s="214"/>
      <c r="Y1103" s="218"/>
      <c r="Z1103" s="219"/>
      <c r="AA1103" s="220"/>
    </row>
    <row r="1104" spans="1:27" ht="12.75" customHeight="1" x14ac:dyDescent="0.15">
      <c r="B1104" s="228"/>
      <c r="C1104" s="212"/>
      <c r="D1104" s="213"/>
      <c r="E1104" s="213"/>
      <c r="F1104" s="213"/>
      <c r="G1104" s="213"/>
      <c r="H1104" s="213"/>
      <c r="I1104" s="213"/>
      <c r="J1104" s="213"/>
      <c r="K1104" s="213"/>
      <c r="L1104" s="213"/>
      <c r="M1104" s="213"/>
      <c r="N1104" s="213"/>
      <c r="O1104" s="213"/>
      <c r="P1104" s="213"/>
      <c r="Q1104" s="213"/>
      <c r="R1104" s="213"/>
      <c r="S1104" s="213"/>
      <c r="T1104" s="213"/>
      <c r="U1104" s="213"/>
      <c r="V1104" s="213"/>
      <c r="W1104" s="213"/>
      <c r="X1104" s="214"/>
      <c r="Y1104" s="218"/>
      <c r="Z1104" s="219"/>
      <c r="AA1104" s="220"/>
    </row>
    <row r="1105" spans="2:27" ht="12.75" customHeight="1" x14ac:dyDescent="0.15">
      <c r="B1105" s="233" t="s">
        <v>81</v>
      </c>
      <c r="C1105" s="192" t="s">
        <v>552</v>
      </c>
      <c r="D1105" s="192"/>
      <c r="E1105" s="192"/>
      <c r="F1105" s="192"/>
      <c r="G1105" s="192"/>
      <c r="H1105" s="192"/>
      <c r="I1105" s="192"/>
      <c r="J1105" s="192"/>
      <c r="K1105" s="192"/>
      <c r="L1105" s="192"/>
      <c r="M1105" s="192"/>
      <c r="N1105" s="192"/>
      <c r="O1105" s="192"/>
      <c r="P1105" s="192"/>
      <c r="Q1105" s="192"/>
      <c r="R1105" s="192"/>
      <c r="S1105" s="192"/>
      <c r="T1105" s="192"/>
      <c r="U1105" s="192"/>
      <c r="V1105" s="192"/>
      <c r="W1105" s="192"/>
      <c r="X1105" s="192"/>
      <c r="Y1105" s="193"/>
      <c r="Z1105" s="193"/>
      <c r="AA1105" s="193"/>
    </row>
    <row r="1106" spans="2:27" ht="12.75" customHeight="1" x14ac:dyDescent="0.15">
      <c r="B1106" s="233"/>
      <c r="C1106" s="192"/>
      <c r="D1106" s="192"/>
      <c r="E1106" s="192"/>
      <c r="F1106" s="192"/>
      <c r="G1106" s="192"/>
      <c r="H1106" s="192"/>
      <c r="I1106" s="192"/>
      <c r="J1106" s="192"/>
      <c r="K1106" s="192"/>
      <c r="L1106" s="192"/>
      <c r="M1106" s="192"/>
      <c r="N1106" s="192"/>
      <c r="O1106" s="192"/>
      <c r="P1106" s="192"/>
      <c r="Q1106" s="192"/>
      <c r="R1106" s="192"/>
      <c r="S1106" s="192"/>
      <c r="T1106" s="192"/>
      <c r="U1106" s="192"/>
      <c r="V1106" s="192"/>
      <c r="W1106" s="192"/>
      <c r="X1106" s="192"/>
      <c r="Y1106" s="193"/>
      <c r="Z1106" s="193"/>
      <c r="AA1106" s="193"/>
    </row>
    <row r="1107" spans="2:27" ht="12.75" customHeight="1" x14ac:dyDescent="0.15">
      <c r="B1107" s="8"/>
      <c r="C1107" s="187"/>
      <c r="D1107" s="187"/>
      <c r="E1107" s="187"/>
      <c r="F1107" s="187"/>
      <c r="G1107" s="187"/>
      <c r="H1107" s="187"/>
      <c r="I1107" s="187"/>
      <c r="J1107" s="187"/>
      <c r="K1107" s="187"/>
      <c r="L1107" s="187"/>
      <c r="M1107" s="187"/>
      <c r="N1107" s="187"/>
      <c r="O1107" s="187"/>
      <c r="P1107" s="187"/>
      <c r="Q1107" s="187"/>
      <c r="R1107" s="187"/>
      <c r="S1107" s="187"/>
      <c r="T1107" s="187"/>
      <c r="U1107" s="187"/>
      <c r="V1107" s="187"/>
      <c r="W1107" s="187"/>
      <c r="X1107" s="187"/>
      <c r="Y1107" s="27"/>
    </row>
    <row r="1108" spans="2:27" ht="12.75" customHeight="1" x14ac:dyDescent="0.15">
      <c r="B1108" s="227" t="s">
        <v>82</v>
      </c>
      <c r="C1108" s="229" t="s">
        <v>553</v>
      </c>
      <c r="D1108" s="230"/>
      <c r="E1108" s="230"/>
      <c r="F1108" s="230"/>
      <c r="G1108" s="230"/>
      <c r="H1108" s="230"/>
      <c r="I1108" s="230"/>
      <c r="J1108" s="230"/>
      <c r="K1108" s="230"/>
      <c r="L1108" s="230"/>
      <c r="M1108" s="230"/>
      <c r="N1108" s="230"/>
      <c r="O1108" s="230"/>
      <c r="P1108" s="230"/>
      <c r="Q1108" s="230"/>
      <c r="R1108" s="230"/>
      <c r="S1108" s="230"/>
      <c r="T1108" s="230"/>
      <c r="U1108" s="230"/>
      <c r="V1108" s="230"/>
      <c r="W1108" s="230"/>
      <c r="X1108" s="231"/>
      <c r="Y1108" s="224"/>
      <c r="Z1108" s="225"/>
      <c r="AA1108" s="226"/>
    </row>
    <row r="1109" spans="2:27" ht="12.75" customHeight="1" x14ac:dyDescent="0.15">
      <c r="B1109" s="228"/>
      <c r="C1109" s="212"/>
      <c r="D1109" s="213"/>
      <c r="E1109" s="213"/>
      <c r="F1109" s="213"/>
      <c r="G1109" s="213"/>
      <c r="H1109" s="213"/>
      <c r="I1109" s="213"/>
      <c r="J1109" s="213"/>
      <c r="K1109" s="213"/>
      <c r="L1109" s="213"/>
      <c r="M1109" s="213"/>
      <c r="N1109" s="213"/>
      <c r="O1109" s="213"/>
      <c r="P1109" s="213"/>
      <c r="Q1109" s="213"/>
      <c r="R1109" s="213"/>
      <c r="S1109" s="213"/>
      <c r="T1109" s="213"/>
      <c r="U1109" s="213"/>
      <c r="V1109" s="213"/>
      <c r="W1109" s="213"/>
      <c r="X1109" s="214"/>
      <c r="Y1109" s="218"/>
      <c r="Z1109" s="219"/>
      <c r="AA1109" s="220"/>
    </row>
    <row r="1110" spans="2:27" ht="12.75" customHeight="1" x14ac:dyDescent="0.15">
      <c r="B1110" s="232"/>
      <c r="C1110" s="215"/>
      <c r="D1110" s="216"/>
      <c r="E1110" s="216"/>
      <c r="F1110" s="216"/>
      <c r="G1110" s="216"/>
      <c r="H1110" s="216"/>
      <c r="I1110" s="216"/>
      <c r="J1110" s="216"/>
      <c r="K1110" s="216"/>
      <c r="L1110" s="216"/>
      <c r="M1110" s="216"/>
      <c r="N1110" s="216"/>
      <c r="O1110" s="216"/>
      <c r="P1110" s="216"/>
      <c r="Q1110" s="216"/>
      <c r="R1110" s="216"/>
      <c r="S1110" s="216"/>
      <c r="T1110" s="216"/>
      <c r="U1110" s="216"/>
      <c r="V1110" s="216"/>
      <c r="W1110" s="216"/>
      <c r="X1110" s="217"/>
      <c r="Y1110" s="221"/>
      <c r="Z1110" s="222"/>
      <c r="AA1110" s="223"/>
    </row>
    <row r="1111" spans="2:27" ht="12.75" customHeight="1" x14ac:dyDescent="0.15">
      <c r="B1111" s="227" t="s">
        <v>83</v>
      </c>
      <c r="C1111" s="229" t="s">
        <v>554</v>
      </c>
      <c r="D1111" s="230"/>
      <c r="E1111" s="230"/>
      <c r="F1111" s="230"/>
      <c r="G1111" s="230"/>
      <c r="H1111" s="230"/>
      <c r="I1111" s="230"/>
      <c r="J1111" s="230"/>
      <c r="K1111" s="230"/>
      <c r="L1111" s="230"/>
      <c r="M1111" s="230"/>
      <c r="N1111" s="230"/>
      <c r="O1111" s="230"/>
      <c r="P1111" s="230"/>
      <c r="Q1111" s="230"/>
      <c r="R1111" s="230"/>
      <c r="S1111" s="230"/>
      <c r="T1111" s="230"/>
      <c r="U1111" s="230"/>
      <c r="V1111" s="230"/>
      <c r="W1111" s="230"/>
      <c r="X1111" s="231"/>
      <c r="Y1111" s="224"/>
      <c r="Z1111" s="225"/>
      <c r="AA1111" s="226"/>
    </row>
    <row r="1112" spans="2:27" ht="12.75" customHeight="1" x14ac:dyDescent="0.15">
      <c r="B1112" s="228"/>
      <c r="C1112" s="212"/>
      <c r="D1112" s="213"/>
      <c r="E1112" s="213"/>
      <c r="F1112" s="213"/>
      <c r="G1112" s="213"/>
      <c r="H1112" s="213"/>
      <c r="I1112" s="213"/>
      <c r="J1112" s="213"/>
      <c r="K1112" s="213"/>
      <c r="L1112" s="213"/>
      <c r="M1112" s="213"/>
      <c r="N1112" s="213"/>
      <c r="O1112" s="213"/>
      <c r="P1112" s="213"/>
      <c r="Q1112" s="213"/>
      <c r="R1112" s="213"/>
      <c r="S1112" s="213"/>
      <c r="T1112" s="213"/>
      <c r="U1112" s="213"/>
      <c r="V1112" s="213"/>
      <c r="W1112" s="213"/>
      <c r="X1112" s="214"/>
      <c r="Y1112" s="218"/>
      <c r="Z1112" s="219"/>
      <c r="AA1112" s="220"/>
    </row>
    <row r="1113" spans="2:27" ht="12.75" customHeight="1" x14ac:dyDescent="0.15">
      <c r="B1113" s="227" t="s">
        <v>156</v>
      </c>
      <c r="C1113" s="229" t="s">
        <v>566</v>
      </c>
      <c r="D1113" s="230"/>
      <c r="E1113" s="230"/>
      <c r="F1113" s="230"/>
      <c r="G1113" s="230"/>
      <c r="H1113" s="230"/>
      <c r="I1113" s="230"/>
      <c r="J1113" s="230"/>
      <c r="K1113" s="230"/>
      <c r="L1113" s="230"/>
      <c r="M1113" s="230"/>
      <c r="N1113" s="230"/>
      <c r="O1113" s="230"/>
      <c r="P1113" s="230"/>
      <c r="Q1113" s="230"/>
      <c r="R1113" s="230"/>
      <c r="S1113" s="230"/>
      <c r="T1113" s="230"/>
      <c r="U1113" s="230"/>
      <c r="V1113" s="230"/>
      <c r="W1113" s="230"/>
      <c r="X1113" s="231"/>
      <c r="Y1113" s="224"/>
      <c r="Z1113" s="225"/>
      <c r="AA1113" s="226"/>
    </row>
    <row r="1114" spans="2:27" ht="12.75" customHeight="1" x14ac:dyDescent="0.15">
      <c r="B1114" s="228"/>
      <c r="C1114" s="212"/>
      <c r="D1114" s="213"/>
      <c r="E1114" s="213"/>
      <c r="F1114" s="213"/>
      <c r="G1114" s="213"/>
      <c r="H1114" s="213"/>
      <c r="I1114" s="213"/>
      <c r="J1114" s="213"/>
      <c r="K1114" s="213"/>
      <c r="L1114" s="213"/>
      <c r="M1114" s="213"/>
      <c r="N1114" s="213"/>
      <c r="O1114" s="213"/>
      <c r="P1114" s="213"/>
      <c r="Q1114" s="213"/>
      <c r="R1114" s="213"/>
      <c r="S1114" s="213"/>
      <c r="T1114" s="213"/>
      <c r="U1114" s="213"/>
      <c r="V1114" s="213"/>
      <c r="W1114" s="213"/>
      <c r="X1114" s="214"/>
      <c r="Y1114" s="218"/>
      <c r="Z1114" s="219"/>
      <c r="AA1114" s="220"/>
    </row>
    <row r="1115" spans="2:27" ht="12.75" customHeight="1" x14ac:dyDescent="0.15">
      <c r="B1115" s="228"/>
      <c r="C1115" s="212"/>
      <c r="D1115" s="213"/>
      <c r="E1115" s="213"/>
      <c r="F1115" s="213"/>
      <c r="G1115" s="213"/>
      <c r="H1115" s="213"/>
      <c r="I1115" s="213"/>
      <c r="J1115" s="213"/>
      <c r="K1115" s="213"/>
      <c r="L1115" s="213"/>
      <c r="M1115" s="213"/>
      <c r="N1115" s="213"/>
      <c r="O1115" s="213"/>
      <c r="P1115" s="213"/>
      <c r="Q1115" s="213"/>
      <c r="R1115" s="213"/>
      <c r="S1115" s="213"/>
      <c r="T1115" s="213"/>
      <c r="U1115" s="213"/>
      <c r="V1115" s="213"/>
      <c r="W1115" s="213"/>
      <c r="X1115" s="214"/>
      <c r="Y1115" s="218"/>
      <c r="Z1115" s="219"/>
      <c r="AA1115" s="220"/>
    </row>
    <row r="1116" spans="2:27" ht="12.75" customHeight="1" x14ac:dyDescent="0.15">
      <c r="B1116" s="228"/>
      <c r="C1116" s="212"/>
      <c r="D1116" s="213"/>
      <c r="E1116" s="213"/>
      <c r="F1116" s="213"/>
      <c r="G1116" s="213"/>
      <c r="H1116" s="213"/>
      <c r="I1116" s="213"/>
      <c r="J1116" s="213"/>
      <c r="K1116" s="213"/>
      <c r="L1116" s="213"/>
      <c r="M1116" s="213"/>
      <c r="N1116" s="213"/>
      <c r="O1116" s="213"/>
      <c r="P1116" s="213"/>
      <c r="Q1116" s="213"/>
      <c r="R1116" s="213"/>
      <c r="S1116" s="213"/>
      <c r="T1116" s="213"/>
      <c r="U1116" s="213"/>
      <c r="V1116" s="213"/>
      <c r="W1116" s="213"/>
      <c r="X1116" s="214"/>
      <c r="Y1116" s="218"/>
      <c r="Z1116" s="219"/>
      <c r="AA1116" s="220"/>
    </row>
    <row r="1117" spans="2:27" ht="12.75" customHeight="1" x14ac:dyDescent="0.15">
      <c r="B1117" s="228"/>
      <c r="C1117" s="212"/>
      <c r="D1117" s="213"/>
      <c r="E1117" s="213"/>
      <c r="F1117" s="213"/>
      <c r="G1117" s="213"/>
      <c r="H1117" s="213"/>
      <c r="I1117" s="213"/>
      <c r="J1117" s="213"/>
      <c r="K1117" s="213"/>
      <c r="L1117" s="213"/>
      <c r="M1117" s="213"/>
      <c r="N1117" s="213"/>
      <c r="O1117" s="213"/>
      <c r="P1117" s="213"/>
      <c r="Q1117" s="213"/>
      <c r="R1117" s="213"/>
      <c r="S1117" s="213"/>
      <c r="T1117" s="213"/>
      <c r="U1117" s="213"/>
      <c r="V1117" s="213"/>
      <c r="W1117" s="213"/>
      <c r="X1117" s="214"/>
      <c r="Y1117" s="218"/>
      <c r="Z1117" s="219"/>
      <c r="AA1117" s="220"/>
    </row>
    <row r="1118" spans="2:27" ht="12.75" customHeight="1" x14ac:dyDescent="0.15">
      <c r="B1118" s="228"/>
      <c r="C1118" s="212"/>
      <c r="D1118" s="213"/>
      <c r="E1118" s="213"/>
      <c r="F1118" s="213"/>
      <c r="G1118" s="213"/>
      <c r="H1118" s="213"/>
      <c r="I1118" s="213"/>
      <c r="J1118" s="213"/>
      <c r="K1118" s="213"/>
      <c r="L1118" s="213"/>
      <c r="M1118" s="213"/>
      <c r="N1118" s="213"/>
      <c r="O1118" s="213"/>
      <c r="P1118" s="213"/>
      <c r="Q1118" s="213"/>
      <c r="R1118" s="213"/>
      <c r="S1118" s="213"/>
      <c r="T1118" s="213"/>
      <c r="U1118" s="213"/>
      <c r="V1118" s="213"/>
      <c r="W1118" s="213"/>
      <c r="X1118" s="214"/>
      <c r="Y1118" s="218"/>
      <c r="Z1118" s="219"/>
      <c r="AA1118" s="220"/>
    </row>
    <row r="1119" spans="2:27" ht="12.75" customHeight="1" x14ac:dyDescent="0.15">
      <c r="B1119" s="228"/>
      <c r="C1119" s="212"/>
      <c r="D1119" s="213"/>
      <c r="E1119" s="213"/>
      <c r="F1119" s="213"/>
      <c r="G1119" s="213"/>
      <c r="H1119" s="213"/>
      <c r="I1119" s="213"/>
      <c r="J1119" s="213"/>
      <c r="K1119" s="213"/>
      <c r="L1119" s="213"/>
      <c r="M1119" s="213"/>
      <c r="N1119" s="213"/>
      <c r="O1119" s="213"/>
      <c r="P1119" s="213"/>
      <c r="Q1119" s="213"/>
      <c r="R1119" s="213"/>
      <c r="S1119" s="213"/>
      <c r="T1119" s="213"/>
      <c r="U1119" s="213"/>
      <c r="V1119" s="213"/>
      <c r="W1119" s="213"/>
      <c r="X1119" s="214"/>
      <c r="Y1119" s="218"/>
      <c r="Z1119" s="219"/>
      <c r="AA1119" s="220"/>
    </row>
    <row r="1120" spans="2:27" ht="12.75" customHeight="1" x14ac:dyDescent="0.15">
      <c r="B1120" s="227" t="s">
        <v>159</v>
      </c>
      <c r="C1120" s="229" t="s">
        <v>555</v>
      </c>
      <c r="D1120" s="230"/>
      <c r="E1120" s="230"/>
      <c r="F1120" s="230"/>
      <c r="G1120" s="230"/>
      <c r="H1120" s="230"/>
      <c r="I1120" s="230"/>
      <c r="J1120" s="230"/>
      <c r="K1120" s="230"/>
      <c r="L1120" s="230"/>
      <c r="M1120" s="230"/>
      <c r="N1120" s="230"/>
      <c r="O1120" s="230"/>
      <c r="P1120" s="230"/>
      <c r="Q1120" s="230"/>
      <c r="R1120" s="230"/>
      <c r="S1120" s="230"/>
      <c r="T1120" s="230"/>
      <c r="U1120" s="230"/>
      <c r="V1120" s="230"/>
      <c r="W1120" s="230"/>
      <c r="X1120" s="231"/>
      <c r="Y1120" s="224"/>
      <c r="Z1120" s="225"/>
      <c r="AA1120" s="226"/>
    </row>
    <row r="1121" spans="1:27" ht="12.75" customHeight="1" x14ac:dyDescent="0.15">
      <c r="B1121" s="228"/>
      <c r="C1121" s="212"/>
      <c r="D1121" s="213"/>
      <c r="E1121" s="213"/>
      <c r="F1121" s="213"/>
      <c r="G1121" s="213"/>
      <c r="H1121" s="213"/>
      <c r="I1121" s="213"/>
      <c r="J1121" s="213"/>
      <c r="K1121" s="213"/>
      <c r="L1121" s="213"/>
      <c r="M1121" s="213"/>
      <c r="N1121" s="213"/>
      <c r="O1121" s="213"/>
      <c r="P1121" s="213"/>
      <c r="Q1121" s="213"/>
      <c r="R1121" s="213"/>
      <c r="S1121" s="213"/>
      <c r="T1121" s="213"/>
      <c r="U1121" s="213"/>
      <c r="V1121" s="213"/>
      <c r="W1121" s="213"/>
      <c r="X1121" s="214"/>
      <c r="Y1121" s="218"/>
      <c r="Z1121" s="219"/>
      <c r="AA1121" s="220"/>
    </row>
    <row r="1122" spans="1:27" ht="12.75" customHeight="1" x14ac:dyDescent="0.15">
      <c r="B1122" s="228"/>
      <c r="C1122" s="212"/>
      <c r="D1122" s="213"/>
      <c r="E1122" s="213"/>
      <c r="F1122" s="213"/>
      <c r="G1122" s="213"/>
      <c r="H1122" s="213"/>
      <c r="I1122" s="213"/>
      <c r="J1122" s="213"/>
      <c r="K1122" s="213"/>
      <c r="L1122" s="213"/>
      <c r="M1122" s="213"/>
      <c r="N1122" s="213"/>
      <c r="O1122" s="213"/>
      <c r="P1122" s="213"/>
      <c r="Q1122" s="213"/>
      <c r="R1122" s="213"/>
      <c r="S1122" s="213"/>
      <c r="T1122" s="213"/>
      <c r="U1122" s="213"/>
      <c r="V1122" s="213"/>
      <c r="W1122" s="213"/>
      <c r="X1122" s="214"/>
      <c r="Y1122" s="218"/>
      <c r="Z1122" s="219"/>
      <c r="AA1122" s="220"/>
    </row>
    <row r="1123" spans="1:27" ht="12.75" customHeight="1" x14ac:dyDescent="0.15">
      <c r="B1123" s="227" t="s">
        <v>160</v>
      </c>
      <c r="C1123" s="206" t="s">
        <v>556</v>
      </c>
      <c r="D1123" s="207"/>
      <c r="E1123" s="207"/>
      <c r="F1123" s="207"/>
      <c r="G1123" s="207"/>
      <c r="H1123" s="207"/>
      <c r="I1123" s="207"/>
      <c r="J1123" s="207"/>
      <c r="K1123" s="207"/>
      <c r="L1123" s="207"/>
      <c r="M1123" s="207"/>
      <c r="N1123" s="207"/>
      <c r="O1123" s="207"/>
      <c r="P1123" s="207"/>
      <c r="Q1123" s="207"/>
      <c r="R1123" s="207"/>
      <c r="S1123" s="207"/>
      <c r="T1123" s="207"/>
      <c r="U1123" s="207"/>
      <c r="V1123" s="207"/>
      <c r="W1123" s="207"/>
      <c r="X1123" s="208"/>
      <c r="Y1123" s="224"/>
      <c r="Z1123" s="225"/>
      <c r="AA1123" s="226"/>
    </row>
    <row r="1124" spans="1:27" ht="12.75" customHeight="1" x14ac:dyDescent="0.15">
      <c r="B1124" s="228"/>
      <c r="C1124" s="209"/>
      <c r="D1124" s="210"/>
      <c r="E1124" s="210"/>
      <c r="F1124" s="210"/>
      <c r="G1124" s="210"/>
      <c r="H1124" s="210"/>
      <c r="I1124" s="210"/>
      <c r="J1124" s="210"/>
      <c r="K1124" s="210"/>
      <c r="L1124" s="210"/>
      <c r="M1124" s="210"/>
      <c r="N1124" s="210"/>
      <c r="O1124" s="210"/>
      <c r="P1124" s="210"/>
      <c r="Q1124" s="210"/>
      <c r="R1124" s="210"/>
      <c r="S1124" s="210"/>
      <c r="T1124" s="210"/>
      <c r="U1124" s="210"/>
      <c r="V1124" s="210"/>
      <c r="W1124" s="210"/>
      <c r="X1124" s="211"/>
      <c r="Y1124" s="218"/>
      <c r="Z1124" s="219"/>
      <c r="AA1124" s="220"/>
    </row>
    <row r="1125" spans="1:27" ht="12.75" customHeight="1" x14ac:dyDescent="0.15">
      <c r="B1125" s="228"/>
      <c r="C1125" s="194" t="s">
        <v>557</v>
      </c>
      <c r="D1125" s="195"/>
      <c r="E1125" s="195"/>
      <c r="F1125" s="195"/>
      <c r="G1125" s="195"/>
      <c r="H1125" s="195"/>
      <c r="I1125" s="195"/>
      <c r="J1125" s="195"/>
      <c r="K1125" s="195"/>
      <c r="L1125" s="195"/>
      <c r="M1125" s="195"/>
      <c r="N1125" s="195"/>
      <c r="O1125" s="195"/>
      <c r="P1125" s="195"/>
      <c r="Q1125" s="195"/>
      <c r="R1125" s="195"/>
      <c r="S1125" s="195"/>
      <c r="T1125" s="195"/>
      <c r="U1125" s="195"/>
      <c r="V1125" s="195"/>
      <c r="W1125" s="195"/>
      <c r="X1125" s="196"/>
      <c r="Y1125" s="200"/>
      <c r="Z1125" s="201"/>
      <c r="AA1125" s="202"/>
    </row>
    <row r="1126" spans="1:27" ht="12.75" customHeight="1" x14ac:dyDescent="0.15">
      <c r="B1126" s="228"/>
      <c r="C1126" s="197"/>
      <c r="D1126" s="198"/>
      <c r="E1126" s="198"/>
      <c r="F1126" s="198"/>
      <c r="G1126" s="198"/>
      <c r="H1126" s="198"/>
      <c r="I1126" s="198"/>
      <c r="J1126" s="198"/>
      <c r="K1126" s="198"/>
      <c r="L1126" s="198"/>
      <c r="M1126" s="198"/>
      <c r="N1126" s="198"/>
      <c r="O1126" s="198"/>
      <c r="P1126" s="198"/>
      <c r="Q1126" s="198"/>
      <c r="R1126" s="198"/>
      <c r="S1126" s="198"/>
      <c r="T1126" s="198"/>
      <c r="U1126" s="198"/>
      <c r="V1126" s="198"/>
      <c r="W1126" s="198"/>
      <c r="X1126" s="199"/>
      <c r="Y1126" s="203"/>
      <c r="Z1126" s="204"/>
      <c r="AA1126" s="205"/>
    </row>
    <row r="1127" spans="1:27" ht="12.75" customHeight="1" x14ac:dyDescent="0.15">
      <c r="B1127" s="228"/>
      <c r="C1127" s="212" t="s">
        <v>558</v>
      </c>
      <c r="D1127" s="213"/>
      <c r="E1127" s="213"/>
      <c r="F1127" s="213"/>
      <c r="G1127" s="213"/>
      <c r="H1127" s="213"/>
      <c r="I1127" s="213"/>
      <c r="J1127" s="213"/>
      <c r="K1127" s="213"/>
      <c r="L1127" s="213"/>
      <c r="M1127" s="213"/>
      <c r="N1127" s="213"/>
      <c r="O1127" s="213"/>
      <c r="P1127" s="213"/>
      <c r="Q1127" s="213"/>
      <c r="R1127" s="213"/>
      <c r="S1127" s="213"/>
      <c r="T1127" s="213"/>
      <c r="U1127" s="213"/>
      <c r="V1127" s="213"/>
      <c r="W1127" s="213"/>
      <c r="X1127" s="214"/>
      <c r="Y1127" s="218"/>
      <c r="Z1127" s="219"/>
      <c r="AA1127" s="220"/>
    </row>
    <row r="1128" spans="1:27" ht="12.75" customHeight="1" x14ac:dyDescent="0.15">
      <c r="B1128" s="232"/>
      <c r="C1128" s="215"/>
      <c r="D1128" s="216"/>
      <c r="E1128" s="216"/>
      <c r="F1128" s="216"/>
      <c r="G1128" s="216"/>
      <c r="H1128" s="216"/>
      <c r="I1128" s="216"/>
      <c r="J1128" s="216"/>
      <c r="K1128" s="216"/>
      <c r="L1128" s="216"/>
      <c r="M1128" s="216"/>
      <c r="N1128" s="216"/>
      <c r="O1128" s="216"/>
      <c r="P1128" s="216"/>
      <c r="Q1128" s="216"/>
      <c r="R1128" s="216"/>
      <c r="S1128" s="216"/>
      <c r="T1128" s="216"/>
      <c r="U1128" s="216"/>
      <c r="V1128" s="216"/>
      <c r="W1128" s="216"/>
      <c r="X1128" s="217"/>
      <c r="Y1128" s="221"/>
      <c r="Z1128" s="222"/>
      <c r="AA1128" s="223"/>
    </row>
    <row r="1129" spans="1:27" ht="12.75" customHeight="1" x14ac:dyDescent="0.15">
      <c r="B1129" s="191" t="s">
        <v>220</v>
      </c>
      <c r="C1129" s="192" t="s">
        <v>563</v>
      </c>
      <c r="D1129" s="192"/>
      <c r="E1129" s="192"/>
      <c r="F1129" s="192"/>
      <c r="G1129" s="192"/>
      <c r="H1129" s="192"/>
      <c r="I1129" s="192"/>
      <c r="J1129" s="192"/>
      <c r="K1129" s="192"/>
      <c r="L1129" s="192"/>
      <c r="M1129" s="192"/>
      <c r="N1129" s="192"/>
      <c r="O1129" s="192"/>
      <c r="P1129" s="192"/>
      <c r="Q1129" s="192"/>
      <c r="R1129" s="192"/>
      <c r="S1129" s="192"/>
      <c r="T1129" s="192"/>
      <c r="U1129" s="192"/>
      <c r="V1129" s="192"/>
      <c r="W1129" s="192"/>
      <c r="X1129" s="192"/>
      <c r="Y1129" s="193"/>
      <c r="Z1129" s="193"/>
      <c r="AA1129" s="193"/>
    </row>
    <row r="1130" spans="1:27" ht="12.75" customHeight="1" x14ac:dyDescent="0.15">
      <c r="B1130" s="191"/>
      <c r="C1130" s="192"/>
      <c r="D1130" s="192"/>
      <c r="E1130" s="192"/>
      <c r="F1130" s="192"/>
      <c r="G1130" s="192"/>
      <c r="H1130" s="192"/>
      <c r="I1130" s="192"/>
      <c r="J1130" s="192"/>
      <c r="K1130" s="192"/>
      <c r="L1130" s="192"/>
      <c r="M1130" s="192"/>
      <c r="N1130" s="192"/>
      <c r="O1130" s="192"/>
      <c r="P1130" s="192"/>
      <c r="Q1130" s="192"/>
      <c r="R1130" s="192"/>
      <c r="S1130" s="192"/>
      <c r="T1130" s="192"/>
      <c r="U1130" s="192"/>
      <c r="V1130" s="192"/>
      <c r="W1130" s="192"/>
      <c r="X1130" s="192"/>
      <c r="Y1130" s="193"/>
      <c r="Z1130" s="193"/>
      <c r="AA1130" s="193"/>
    </row>
    <row r="1131" spans="1:27" ht="12.75" customHeight="1" x14ac:dyDescent="0.15">
      <c r="B1131" s="191"/>
      <c r="C1131" s="192"/>
      <c r="D1131" s="192"/>
      <c r="E1131" s="192"/>
      <c r="F1131" s="192"/>
      <c r="G1131" s="192"/>
      <c r="H1131" s="192"/>
      <c r="I1131" s="192"/>
      <c r="J1131" s="192"/>
      <c r="K1131" s="192"/>
      <c r="L1131" s="192"/>
      <c r="M1131" s="192"/>
      <c r="N1131" s="192"/>
      <c r="O1131" s="192"/>
      <c r="P1131" s="192"/>
      <c r="Q1131" s="192"/>
      <c r="R1131" s="192"/>
      <c r="S1131" s="192"/>
      <c r="T1131" s="192"/>
      <c r="U1131" s="192"/>
      <c r="V1131" s="192"/>
      <c r="W1131" s="192"/>
      <c r="X1131" s="192"/>
      <c r="Y1131" s="193"/>
      <c r="Z1131" s="193"/>
      <c r="AA1131" s="193"/>
    </row>
    <row r="1133" spans="1:27" ht="12.75" customHeight="1" x14ac:dyDescent="0.15">
      <c r="A1133" s="4" t="s">
        <v>559</v>
      </c>
    </row>
    <row r="1134" spans="1:27" ht="12.75" customHeight="1" x14ac:dyDescent="0.15">
      <c r="B1134" s="227" t="s">
        <v>66</v>
      </c>
      <c r="C1134" s="229" t="s">
        <v>271</v>
      </c>
      <c r="D1134" s="230"/>
      <c r="E1134" s="230"/>
      <c r="F1134" s="230"/>
      <c r="G1134" s="230"/>
      <c r="H1134" s="230"/>
      <c r="I1134" s="230"/>
      <c r="J1134" s="230"/>
      <c r="K1134" s="230"/>
      <c r="L1134" s="230"/>
      <c r="M1134" s="230"/>
      <c r="N1134" s="230"/>
      <c r="O1134" s="230"/>
      <c r="P1134" s="230"/>
      <c r="Q1134" s="230"/>
      <c r="R1134" s="230"/>
      <c r="S1134" s="230"/>
      <c r="T1134" s="230"/>
      <c r="U1134" s="230"/>
      <c r="V1134" s="230"/>
      <c r="W1134" s="230"/>
      <c r="X1134" s="231"/>
      <c r="Y1134" s="224"/>
      <c r="Z1134" s="225"/>
      <c r="AA1134" s="226"/>
    </row>
    <row r="1135" spans="1:27" ht="12.75" customHeight="1" x14ac:dyDescent="0.15">
      <c r="B1135" s="232"/>
      <c r="C1135" s="215"/>
      <c r="D1135" s="216"/>
      <c r="E1135" s="216"/>
      <c r="F1135" s="216"/>
      <c r="G1135" s="216"/>
      <c r="H1135" s="216"/>
      <c r="I1135" s="216"/>
      <c r="J1135" s="216"/>
      <c r="K1135" s="216"/>
      <c r="L1135" s="216"/>
      <c r="M1135" s="216"/>
      <c r="N1135" s="216"/>
      <c r="O1135" s="216"/>
      <c r="P1135" s="216"/>
      <c r="Q1135" s="216"/>
      <c r="R1135" s="216"/>
      <c r="S1135" s="216"/>
      <c r="T1135" s="216"/>
      <c r="U1135" s="216"/>
      <c r="V1135" s="216"/>
      <c r="W1135" s="216"/>
      <c r="X1135" s="217"/>
      <c r="Y1135" s="221"/>
      <c r="Z1135" s="222"/>
      <c r="AA1135" s="223"/>
    </row>
    <row r="1136" spans="1:27" ht="12.75" customHeight="1" x14ac:dyDescent="0.15">
      <c r="B1136" s="227" t="s">
        <v>67</v>
      </c>
      <c r="C1136" s="229" t="s">
        <v>272</v>
      </c>
      <c r="D1136" s="230"/>
      <c r="E1136" s="230"/>
      <c r="F1136" s="230"/>
      <c r="G1136" s="230"/>
      <c r="H1136" s="230"/>
      <c r="I1136" s="230"/>
      <c r="J1136" s="230"/>
      <c r="K1136" s="230"/>
      <c r="L1136" s="230"/>
      <c r="M1136" s="230"/>
      <c r="N1136" s="230"/>
      <c r="O1136" s="230"/>
      <c r="P1136" s="230"/>
      <c r="Q1136" s="230"/>
      <c r="R1136" s="230"/>
      <c r="S1136" s="230"/>
      <c r="T1136" s="230"/>
      <c r="U1136" s="230"/>
      <c r="V1136" s="230"/>
      <c r="W1136" s="230"/>
      <c r="X1136" s="231"/>
      <c r="Y1136" s="224"/>
      <c r="Z1136" s="225"/>
      <c r="AA1136" s="226"/>
    </row>
    <row r="1137" spans="1:27" ht="12.75" customHeight="1" x14ac:dyDescent="0.15">
      <c r="B1137" s="228"/>
      <c r="C1137" s="212"/>
      <c r="D1137" s="213"/>
      <c r="E1137" s="213"/>
      <c r="F1137" s="213"/>
      <c r="G1137" s="213"/>
      <c r="H1137" s="213"/>
      <c r="I1137" s="213"/>
      <c r="J1137" s="213"/>
      <c r="K1137" s="213"/>
      <c r="L1137" s="213"/>
      <c r="M1137" s="213"/>
      <c r="N1137" s="213"/>
      <c r="O1137" s="213"/>
      <c r="P1137" s="213"/>
      <c r="Q1137" s="213"/>
      <c r="R1137" s="213"/>
      <c r="S1137" s="213"/>
      <c r="T1137" s="213"/>
      <c r="U1137" s="213"/>
      <c r="V1137" s="213"/>
      <c r="W1137" s="213"/>
      <c r="X1137" s="214"/>
      <c r="Y1137" s="218"/>
      <c r="Z1137" s="219"/>
      <c r="AA1137" s="220"/>
    </row>
    <row r="1138" spans="1:27" ht="12.75" customHeight="1" x14ac:dyDescent="0.15">
      <c r="B1138" s="232"/>
      <c r="C1138" s="215"/>
      <c r="D1138" s="216"/>
      <c r="E1138" s="216"/>
      <c r="F1138" s="216"/>
      <c r="G1138" s="216"/>
      <c r="H1138" s="216"/>
      <c r="I1138" s="216"/>
      <c r="J1138" s="216"/>
      <c r="K1138" s="216"/>
      <c r="L1138" s="216"/>
      <c r="M1138" s="216"/>
      <c r="N1138" s="216"/>
      <c r="O1138" s="216"/>
      <c r="P1138" s="216"/>
      <c r="Q1138" s="216"/>
      <c r="R1138" s="216"/>
      <c r="S1138" s="216"/>
      <c r="T1138" s="216"/>
      <c r="U1138" s="216"/>
      <c r="V1138" s="216"/>
      <c r="W1138" s="216"/>
      <c r="X1138" s="217"/>
      <c r="Y1138" s="221"/>
      <c r="Z1138" s="222"/>
      <c r="AA1138" s="223"/>
    </row>
    <row r="1139" spans="1:27" ht="12.75" customHeight="1" x14ac:dyDescent="0.15">
      <c r="B1139" s="227" t="s">
        <v>68</v>
      </c>
      <c r="C1139" s="229" t="s">
        <v>166</v>
      </c>
      <c r="D1139" s="230"/>
      <c r="E1139" s="230"/>
      <c r="F1139" s="230"/>
      <c r="G1139" s="230"/>
      <c r="H1139" s="230"/>
      <c r="I1139" s="230"/>
      <c r="J1139" s="230"/>
      <c r="K1139" s="230"/>
      <c r="L1139" s="230"/>
      <c r="M1139" s="230"/>
      <c r="N1139" s="230"/>
      <c r="O1139" s="230"/>
      <c r="P1139" s="230"/>
      <c r="Q1139" s="230"/>
      <c r="R1139" s="230"/>
      <c r="S1139" s="230"/>
      <c r="T1139" s="230"/>
      <c r="U1139" s="230"/>
      <c r="V1139" s="230"/>
      <c r="W1139" s="230"/>
      <c r="X1139" s="231"/>
      <c r="Y1139" s="224"/>
      <c r="Z1139" s="225"/>
      <c r="AA1139" s="226"/>
    </row>
    <row r="1140" spans="1:27" ht="12.75" customHeight="1" x14ac:dyDescent="0.15">
      <c r="B1140" s="228"/>
      <c r="C1140" s="212"/>
      <c r="D1140" s="213"/>
      <c r="E1140" s="213"/>
      <c r="F1140" s="213"/>
      <c r="G1140" s="213"/>
      <c r="H1140" s="213"/>
      <c r="I1140" s="213"/>
      <c r="J1140" s="213"/>
      <c r="K1140" s="213"/>
      <c r="L1140" s="213"/>
      <c r="M1140" s="213"/>
      <c r="N1140" s="213"/>
      <c r="O1140" s="213"/>
      <c r="P1140" s="213"/>
      <c r="Q1140" s="213"/>
      <c r="R1140" s="213"/>
      <c r="S1140" s="213"/>
      <c r="T1140" s="213"/>
      <c r="U1140" s="213"/>
      <c r="V1140" s="213"/>
      <c r="W1140" s="213"/>
      <c r="X1140" s="214"/>
      <c r="Y1140" s="218"/>
      <c r="Z1140" s="219"/>
      <c r="AA1140" s="220"/>
    </row>
    <row r="1141" spans="1:27" ht="12.75" customHeight="1" x14ac:dyDescent="0.15">
      <c r="B1141" s="232"/>
      <c r="C1141" s="215"/>
      <c r="D1141" s="216"/>
      <c r="E1141" s="216"/>
      <c r="F1141" s="216"/>
      <c r="G1141" s="216"/>
      <c r="H1141" s="216"/>
      <c r="I1141" s="216"/>
      <c r="J1141" s="216"/>
      <c r="K1141" s="216"/>
      <c r="L1141" s="216"/>
      <c r="M1141" s="216"/>
      <c r="N1141" s="216"/>
      <c r="O1141" s="216"/>
      <c r="P1141" s="216"/>
      <c r="Q1141" s="216"/>
      <c r="R1141" s="216"/>
      <c r="S1141" s="216"/>
      <c r="T1141" s="216"/>
      <c r="U1141" s="216"/>
      <c r="V1141" s="216"/>
      <c r="W1141" s="216"/>
      <c r="X1141" s="217"/>
      <c r="Y1141" s="221"/>
      <c r="Z1141" s="222"/>
      <c r="AA1141" s="223"/>
    </row>
    <row r="1142" spans="1:27" ht="12.75" customHeight="1" x14ac:dyDescent="0.15">
      <c r="B1142" s="227" t="s">
        <v>81</v>
      </c>
      <c r="C1142" s="229" t="s">
        <v>167</v>
      </c>
      <c r="D1142" s="230"/>
      <c r="E1142" s="230"/>
      <c r="F1142" s="230"/>
      <c r="G1142" s="230"/>
      <c r="H1142" s="230"/>
      <c r="I1142" s="230"/>
      <c r="J1142" s="230"/>
      <c r="K1142" s="230"/>
      <c r="L1142" s="230"/>
      <c r="M1142" s="230"/>
      <c r="N1142" s="230"/>
      <c r="O1142" s="230"/>
      <c r="P1142" s="230"/>
      <c r="Q1142" s="230"/>
      <c r="R1142" s="230"/>
      <c r="S1142" s="230"/>
      <c r="T1142" s="230"/>
      <c r="U1142" s="230"/>
      <c r="V1142" s="230"/>
      <c r="W1142" s="230"/>
      <c r="X1142" s="231"/>
      <c r="Y1142" s="224"/>
      <c r="Z1142" s="225"/>
      <c r="AA1142" s="226"/>
    </row>
    <row r="1143" spans="1:27" ht="12.75" customHeight="1" x14ac:dyDescent="0.15">
      <c r="B1143" s="228"/>
      <c r="C1143" s="212"/>
      <c r="D1143" s="213"/>
      <c r="E1143" s="213"/>
      <c r="F1143" s="213"/>
      <c r="G1143" s="213"/>
      <c r="H1143" s="213"/>
      <c r="I1143" s="213"/>
      <c r="J1143" s="213"/>
      <c r="K1143" s="213"/>
      <c r="L1143" s="213"/>
      <c r="M1143" s="213"/>
      <c r="N1143" s="213"/>
      <c r="O1143" s="213"/>
      <c r="P1143" s="213"/>
      <c r="Q1143" s="213"/>
      <c r="R1143" s="213"/>
      <c r="S1143" s="213"/>
      <c r="T1143" s="213"/>
      <c r="U1143" s="213"/>
      <c r="V1143" s="213"/>
      <c r="W1143" s="213"/>
      <c r="X1143" s="214"/>
      <c r="Y1143" s="218"/>
      <c r="Z1143" s="219"/>
      <c r="AA1143" s="220"/>
    </row>
    <row r="1144" spans="1:27" ht="12.75" customHeight="1" x14ac:dyDescent="0.15">
      <c r="B1144" s="228"/>
      <c r="C1144" s="212"/>
      <c r="D1144" s="213"/>
      <c r="E1144" s="213"/>
      <c r="F1144" s="213"/>
      <c r="G1144" s="213"/>
      <c r="H1144" s="213"/>
      <c r="I1144" s="213"/>
      <c r="J1144" s="213"/>
      <c r="K1144" s="213"/>
      <c r="L1144" s="213"/>
      <c r="M1144" s="213"/>
      <c r="N1144" s="213"/>
      <c r="O1144" s="213"/>
      <c r="P1144" s="213"/>
      <c r="Q1144" s="213"/>
      <c r="R1144" s="213"/>
      <c r="S1144" s="213"/>
      <c r="T1144" s="213"/>
      <c r="U1144" s="213"/>
      <c r="V1144" s="213"/>
      <c r="W1144" s="213"/>
      <c r="X1144" s="214"/>
      <c r="Y1144" s="218"/>
      <c r="Z1144" s="219"/>
      <c r="AA1144" s="220"/>
    </row>
    <row r="1145" spans="1:27" ht="12.75" customHeight="1" x14ac:dyDescent="0.15">
      <c r="B1145" s="232"/>
      <c r="C1145" s="215"/>
      <c r="D1145" s="216"/>
      <c r="E1145" s="216"/>
      <c r="F1145" s="216"/>
      <c r="G1145" s="216"/>
      <c r="H1145" s="216"/>
      <c r="I1145" s="216"/>
      <c r="J1145" s="216"/>
      <c r="K1145" s="216"/>
      <c r="L1145" s="216"/>
      <c r="M1145" s="216"/>
      <c r="N1145" s="216"/>
      <c r="O1145" s="216"/>
      <c r="P1145" s="216"/>
      <c r="Q1145" s="216"/>
      <c r="R1145" s="216"/>
      <c r="S1145" s="216"/>
      <c r="T1145" s="216"/>
      <c r="U1145" s="216"/>
      <c r="V1145" s="216"/>
      <c r="W1145" s="216"/>
      <c r="X1145" s="217"/>
      <c r="Y1145" s="221"/>
      <c r="Z1145" s="222"/>
      <c r="AA1145" s="223"/>
    </row>
    <row r="1147" spans="1:27" ht="12.75" customHeight="1" x14ac:dyDescent="0.15">
      <c r="A1147" s="4" t="s">
        <v>560</v>
      </c>
    </row>
    <row r="1148" spans="1:27" ht="12.75" customHeight="1" x14ac:dyDescent="0.15">
      <c r="B1148" s="227" t="s">
        <v>66</v>
      </c>
      <c r="C1148" s="229" t="s">
        <v>319</v>
      </c>
      <c r="D1148" s="230"/>
      <c r="E1148" s="230"/>
      <c r="F1148" s="230"/>
      <c r="G1148" s="230"/>
      <c r="H1148" s="230"/>
      <c r="I1148" s="230"/>
      <c r="J1148" s="230"/>
      <c r="K1148" s="230"/>
      <c r="L1148" s="230"/>
      <c r="M1148" s="230"/>
      <c r="N1148" s="230"/>
      <c r="O1148" s="230"/>
      <c r="P1148" s="230"/>
      <c r="Q1148" s="230"/>
      <c r="R1148" s="230"/>
      <c r="S1148" s="230"/>
      <c r="T1148" s="230"/>
      <c r="U1148" s="230"/>
      <c r="V1148" s="230"/>
      <c r="W1148" s="230"/>
      <c r="X1148" s="231"/>
      <c r="Y1148" s="224"/>
      <c r="Z1148" s="225"/>
      <c r="AA1148" s="226"/>
    </row>
    <row r="1149" spans="1:27" ht="12.75" customHeight="1" x14ac:dyDescent="0.15">
      <c r="B1149" s="228"/>
      <c r="C1149" s="212"/>
      <c r="D1149" s="213"/>
      <c r="E1149" s="213"/>
      <c r="F1149" s="213"/>
      <c r="G1149" s="213"/>
      <c r="H1149" s="213"/>
      <c r="I1149" s="213"/>
      <c r="J1149" s="213"/>
      <c r="K1149" s="213"/>
      <c r="L1149" s="213"/>
      <c r="M1149" s="213"/>
      <c r="N1149" s="213"/>
      <c r="O1149" s="213"/>
      <c r="P1149" s="213"/>
      <c r="Q1149" s="213"/>
      <c r="R1149" s="213"/>
      <c r="S1149" s="213"/>
      <c r="T1149" s="213"/>
      <c r="U1149" s="213"/>
      <c r="V1149" s="213"/>
      <c r="W1149" s="213"/>
      <c r="X1149" s="214"/>
      <c r="Y1149" s="218"/>
      <c r="Z1149" s="219"/>
      <c r="AA1149" s="220"/>
    </row>
    <row r="1150" spans="1:27" ht="12.75" customHeight="1" x14ac:dyDescent="0.15">
      <c r="B1150" s="228"/>
      <c r="C1150" s="212"/>
      <c r="D1150" s="213"/>
      <c r="E1150" s="213"/>
      <c r="F1150" s="213"/>
      <c r="G1150" s="213"/>
      <c r="H1150" s="213"/>
      <c r="I1150" s="213"/>
      <c r="J1150" s="213"/>
      <c r="K1150" s="213"/>
      <c r="L1150" s="213"/>
      <c r="M1150" s="213"/>
      <c r="N1150" s="213"/>
      <c r="O1150" s="213"/>
      <c r="P1150" s="213"/>
      <c r="Q1150" s="213"/>
      <c r="R1150" s="213"/>
      <c r="S1150" s="213"/>
      <c r="T1150" s="213"/>
      <c r="U1150" s="213"/>
      <c r="V1150" s="213"/>
      <c r="W1150" s="213"/>
      <c r="X1150" s="214"/>
      <c r="Y1150" s="218"/>
      <c r="Z1150" s="219"/>
      <c r="AA1150" s="220"/>
    </row>
    <row r="1151" spans="1:27" ht="12.75" customHeight="1" x14ac:dyDescent="0.15">
      <c r="B1151" s="232"/>
      <c r="C1151" s="215"/>
      <c r="D1151" s="216"/>
      <c r="E1151" s="216"/>
      <c r="F1151" s="216"/>
      <c r="G1151" s="216"/>
      <c r="H1151" s="216"/>
      <c r="I1151" s="216"/>
      <c r="J1151" s="216"/>
      <c r="K1151" s="216"/>
      <c r="L1151" s="216"/>
      <c r="M1151" s="216"/>
      <c r="N1151" s="216"/>
      <c r="O1151" s="216"/>
      <c r="P1151" s="216"/>
      <c r="Q1151" s="216"/>
      <c r="R1151" s="216"/>
      <c r="S1151" s="216"/>
      <c r="T1151" s="216"/>
      <c r="U1151" s="216"/>
      <c r="V1151" s="216"/>
      <c r="W1151" s="216"/>
      <c r="X1151" s="217"/>
      <c r="Y1151" s="221"/>
      <c r="Z1151" s="222"/>
      <c r="AA1151" s="223"/>
    </row>
    <row r="1152" spans="1:27" ht="12.75" customHeight="1" x14ac:dyDescent="0.15">
      <c r="B1152" s="227" t="s">
        <v>67</v>
      </c>
      <c r="C1152" s="229" t="s">
        <v>324</v>
      </c>
      <c r="D1152" s="230"/>
      <c r="E1152" s="230"/>
      <c r="F1152" s="230"/>
      <c r="G1152" s="230"/>
      <c r="H1152" s="230"/>
      <c r="I1152" s="230"/>
      <c r="J1152" s="230"/>
      <c r="K1152" s="230"/>
      <c r="L1152" s="230"/>
      <c r="M1152" s="230"/>
      <c r="N1152" s="230"/>
      <c r="O1152" s="230"/>
      <c r="P1152" s="230"/>
      <c r="Q1152" s="230"/>
      <c r="R1152" s="230"/>
      <c r="S1152" s="230"/>
      <c r="T1152" s="230"/>
      <c r="U1152" s="230"/>
      <c r="V1152" s="230"/>
      <c r="W1152" s="230"/>
      <c r="X1152" s="231"/>
      <c r="Y1152" s="224"/>
      <c r="Z1152" s="225"/>
      <c r="AA1152" s="226"/>
    </row>
    <row r="1153" spans="1:27" ht="12.75" customHeight="1" x14ac:dyDescent="0.15">
      <c r="B1153" s="228"/>
      <c r="C1153" s="212"/>
      <c r="D1153" s="213"/>
      <c r="E1153" s="213"/>
      <c r="F1153" s="213"/>
      <c r="G1153" s="213"/>
      <c r="H1153" s="213"/>
      <c r="I1153" s="213"/>
      <c r="J1153" s="213"/>
      <c r="K1153" s="213"/>
      <c r="L1153" s="213"/>
      <c r="M1153" s="213"/>
      <c r="N1153" s="213"/>
      <c r="O1153" s="213"/>
      <c r="P1153" s="213"/>
      <c r="Q1153" s="213"/>
      <c r="R1153" s="213"/>
      <c r="S1153" s="213"/>
      <c r="T1153" s="213"/>
      <c r="U1153" s="213"/>
      <c r="V1153" s="213"/>
      <c r="W1153" s="213"/>
      <c r="X1153" s="214"/>
      <c r="Y1153" s="218"/>
      <c r="Z1153" s="219"/>
      <c r="AA1153" s="220"/>
    </row>
    <row r="1154" spans="1:27" ht="12.75" customHeight="1" x14ac:dyDescent="0.15">
      <c r="B1154" s="228"/>
      <c r="C1154" s="212"/>
      <c r="D1154" s="213"/>
      <c r="E1154" s="213"/>
      <c r="F1154" s="213"/>
      <c r="G1154" s="213"/>
      <c r="H1154" s="213"/>
      <c r="I1154" s="213"/>
      <c r="J1154" s="213"/>
      <c r="K1154" s="213"/>
      <c r="L1154" s="213"/>
      <c r="M1154" s="213"/>
      <c r="N1154" s="213"/>
      <c r="O1154" s="213"/>
      <c r="P1154" s="213"/>
      <c r="Q1154" s="213"/>
      <c r="R1154" s="213"/>
      <c r="S1154" s="213"/>
      <c r="T1154" s="213"/>
      <c r="U1154" s="213"/>
      <c r="V1154" s="213"/>
      <c r="W1154" s="213"/>
      <c r="X1154" s="214"/>
      <c r="Y1154" s="218"/>
      <c r="Z1154" s="219"/>
      <c r="AA1154" s="220"/>
    </row>
    <row r="1155" spans="1:27" ht="12.75" customHeight="1" x14ac:dyDescent="0.15">
      <c r="B1155" s="228"/>
      <c r="C1155" s="212"/>
      <c r="D1155" s="213"/>
      <c r="E1155" s="213"/>
      <c r="F1155" s="213"/>
      <c r="G1155" s="213"/>
      <c r="H1155" s="213"/>
      <c r="I1155" s="213"/>
      <c r="J1155" s="213"/>
      <c r="K1155" s="213"/>
      <c r="L1155" s="213"/>
      <c r="M1155" s="213"/>
      <c r="N1155" s="213"/>
      <c r="O1155" s="213"/>
      <c r="P1155" s="213"/>
      <c r="Q1155" s="213"/>
      <c r="R1155" s="213"/>
      <c r="S1155" s="213"/>
      <c r="T1155" s="213"/>
      <c r="U1155" s="213"/>
      <c r="V1155" s="213"/>
      <c r="W1155" s="213"/>
      <c r="X1155" s="214"/>
      <c r="Y1155" s="218"/>
      <c r="Z1155" s="219"/>
      <c r="AA1155" s="220"/>
    </row>
    <row r="1156" spans="1:27" ht="12.75" customHeight="1" x14ac:dyDescent="0.15">
      <c r="B1156" s="228"/>
      <c r="C1156" s="212"/>
      <c r="D1156" s="213"/>
      <c r="E1156" s="213"/>
      <c r="F1156" s="213"/>
      <c r="G1156" s="213"/>
      <c r="H1156" s="213"/>
      <c r="I1156" s="213"/>
      <c r="J1156" s="213"/>
      <c r="K1156" s="213"/>
      <c r="L1156" s="213"/>
      <c r="M1156" s="213"/>
      <c r="N1156" s="213"/>
      <c r="O1156" s="213"/>
      <c r="P1156" s="213"/>
      <c r="Q1156" s="213"/>
      <c r="R1156" s="213"/>
      <c r="S1156" s="213"/>
      <c r="T1156" s="213"/>
      <c r="U1156" s="213"/>
      <c r="V1156" s="213"/>
      <c r="W1156" s="213"/>
      <c r="X1156" s="214"/>
      <c r="Y1156" s="218"/>
      <c r="Z1156" s="219"/>
      <c r="AA1156" s="220"/>
    </row>
    <row r="1157" spans="1:27" ht="12.75" customHeight="1" x14ac:dyDescent="0.15">
      <c r="B1157" s="228"/>
      <c r="C1157" s="215"/>
      <c r="D1157" s="216"/>
      <c r="E1157" s="216"/>
      <c r="F1157" s="216"/>
      <c r="G1157" s="216"/>
      <c r="H1157" s="216"/>
      <c r="I1157" s="216"/>
      <c r="J1157" s="216"/>
      <c r="K1157" s="216"/>
      <c r="L1157" s="216"/>
      <c r="M1157" s="216"/>
      <c r="N1157" s="216"/>
      <c r="O1157" s="216"/>
      <c r="P1157" s="216"/>
      <c r="Q1157" s="216"/>
      <c r="R1157" s="216"/>
      <c r="S1157" s="216"/>
      <c r="T1157" s="216"/>
      <c r="U1157" s="216"/>
      <c r="V1157" s="216"/>
      <c r="W1157" s="216"/>
      <c r="X1157" s="217"/>
      <c r="Y1157" s="218"/>
      <c r="Z1157" s="219"/>
      <c r="AA1157" s="220"/>
    </row>
    <row r="1158" spans="1:27" ht="12.75" customHeight="1" x14ac:dyDescent="0.15">
      <c r="B1158" s="227" t="s">
        <v>68</v>
      </c>
      <c r="C1158" s="206" t="s">
        <v>323</v>
      </c>
      <c r="D1158" s="207"/>
      <c r="E1158" s="207"/>
      <c r="F1158" s="207"/>
      <c r="G1158" s="207"/>
      <c r="H1158" s="207"/>
      <c r="I1158" s="207"/>
      <c r="J1158" s="207"/>
      <c r="K1158" s="207"/>
      <c r="L1158" s="207"/>
      <c r="M1158" s="207"/>
      <c r="N1158" s="207"/>
      <c r="O1158" s="207"/>
      <c r="P1158" s="207"/>
      <c r="Q1158" s="207"/>
      <c r="R1158" s="207"/>
      <c r="S1158" s="207"/>
      <c r="T1158" s="207"/>
      <c r="U1158" s="207"/>
      <c r="V1158" s="207"/>
      <c r="W1158" s="207"/>
      <c r="X1158" s="234"/>
      <c r="Y1158" s="224"/>
      <c r="Z1158" s="225"/>
      <c r="AA1158" s="226"/>
    </row>
    <row r="1159" spans="1:27" ht="12.75" customHeight="1" x14ac:dyDescent="0.15">
      <c r="B1159" s="228"/>
      <c r="C1159" s="209"/>
      <c r="D1159" s="210"/>
      <c r="E1159" s="210"/>
      <c r="F1159" s="210"/>
      <c r="G1159" s="210"/>
      <c r="H1159" s="210"/>
      <c r="I1159" s="210"/>
      <c r="J1159" s="210"/>
      <c r="K1159" s="210"/>
      <c r="L1159" s="210"/>
      <c r="M1159" s="210"/>
      <c r="N1159" s="210"/>
      <c r="O1159" s="210"/>
      <c r="P1159" s="210"/>
      <c r="Q1159" s="210"/>
      <c r="R1159" s="210"/>
      <c r="S1159" s="210"/>
      <c r="T1159" s="210"/>
      <c r="U1159" s="210"/>
      <c r="V1159" s="210"/>
      <c r="W1159" s="210"/>
      <c r="X1159" s="235"/>
      <c r="Y1159" s="218"/>
      <c r="Z1159" s="219"/>
      <c r="AA1159" s="220"/>
    </row>
    <row r="1160" spans="1:27" ht="12.75" customHeight="1" x14ac:dyDescent="0.15">
      <c r="B1160" s="228"/>
      <c r="C1160" s="209"/>
      <c r="D1160" s="210"/>
      <c r="E1160" s="210"/>
      <c r="F1160" s="210"/>
      <c r="G1160" s="210"/>
      <c r="H1160" s="210"/>
      <c r="I1160" s="210"/>
      <c r="J1160" s="210"/>
      <c r="K1160" s="210"/>
      <c r="L1160" s="210"/>
      <c r="M1160" s="210"/>
      <c r="N1160" s="210"/>
      <c r="O1160" s="210"/>
      <c r="P1160" s="210"/>
      <c r="Q1160" s="210"/>
      <c r="R1160" s="210"/>
      <c r="S1160" s="210"/>
      <c r="T1160" s="210"/>
      <c r="U1160" s="210"/>
      <c r="V1160" s="210"/>
      <c r="W1160" s="210"/>
      <c r="X1160" s="235"/>
      <c r="Y1160" s="218"/>
      <c r="Z1160" s="219"/>
      <c r="AA1160" s="220"/>
    </row>
    <row r="1161" spans="1:27" ht="12.75" customHeight="1" x14ac:dyDescent="0.15">
      <c r="B1161" s="228"/>
      <c r="C1161" s="209"/>
      <c r="D1161" s="210"/>
      <c r="E1161" s="210"/>
      <c r="F1161" s="210"/>
      <c r="G1161" s="210"/>
      <c r="H1161" s="210"/>
      <c r="I1161" s="210"/>
      <c r="J1161" s="210"/>
      <c r="K1161" s="210"/>
      <c r="L1161" s="210"/>
      <c r="M1161" s="210"/>
      <c r="N1161" s="210"/>
      <c r="O1161" s="210"/>
      <c r="P1161" s="210"/>
      <c r="Q1161" s="210"/>
      <c r="R1161" s="210"/>
      <c r="S1161" s="210"/>
      <c r="T1161" s="210"/>
      <c r="U1161" s="210"/>
      <c r="V1161" s="210"/>
      <c r="W1161" s="210"/>
      <c r="X1161" s="235"/>
      <c r="Y1161" s="218"/>
      <c r="Z1161" s="219"/>
      <c r="AA1161" s="220"/>
    </row>
    <row r="1162" spans="1:27" ht="14.25" customHeight="1" x14ac:dyDescent="0.15">
      <c r="B1162" s="232"/>
      <c r="C1162" s="236"/>
      <c r="D1162" s="237"/>
      <c r="E1162" s="237"/>
      <c r="F1162" s="237"/>
      <c r="G1162" s="237"/>
      <c r="H1162" s="237"/>
      <c r="I1162" s="237"/>
      <c r="J1162" s="237"/>
      <c r="K1162" s="237"/>
      <c r="L1162" s="237"/>
      <c r="M1162" s="237"/>
      <c r="N1162" s="237"/>
      <c r="O1162" s="237"/>
      <c r="P1162" s="237"/>
      <c r="Q1162" s="237"/>
      <c r="R1162" s="237"/>
      <c r="S1162" s="237"/>
      <c r="T1162" s="237"/>
      <c r="U1162" s="237"/>
      <c r="V1162" s="237"/>
      <c r="W1162" s="237"/>
      <c r="X1162" s="238"/>
      <c r="Y1162" s="221"/>
      <c r="Z1162" s="222"/>
      <c r="AA1162" s="223"/>
    </row>
    <row r="1163" spans="1:27" ht="14.25" customHeight="1" x14ac:dyDescent="0.15">
      <c r="B1163" s="8"/>
      <c r="C1163" s="159"/>
      <c r="D1163" s="159"/>
      <c r="E1163" s="159"/>
      <c r="F1163" s="159"/>
      <c r="G1163" s="159"/>
      <c r="H1163" s="159"/>
      <c r="I1163" s="159"/>
      <c r="J1163" s="159"/>
      <c r="K1163" s="159"/>
      <c r="L1163" s="159"/>
      <c r="M1163" s="159"/>
      <c r="N1163" s="159"/>
      <c r="O1163" s="159"/>
      <c r="P1163" s="159"/>
      <c r="Q1163" s="159"/>
      <c r="R1163" s="159"/>
      <c r="S1163" s="159"/>
      <c r="T1163" s="159"/>
      <c r="U1163" s="159"/>
      <c r="V1163" s="159"/>
      <c r="W1163" s="159"/>
      <c r="X1163" s="159"/>
      <c r="Y1163" s="161"/>
      <c r="Z1163" s="161"/>
      <c r="AA1163" s="161"/>
    </row>
    <row r="1164" spans="1:27" ht="14.25" customHeight="1" x14ac:dyDescent="0.15">
      <c r="A1164" s="4" t="s">
        <v>561</v>
      </c>
    </row>
    <row r="1165" spans="1:27" ht="14.25" customHeight="1" x14ac:dyDescent="0.15">
      <c r="B1165" s="227" t="s">
        <v>66</v>
      </c>
      <c r="C1165" s="229" t="s">
        <v>340</v>
      </c>
      <c r="D1165" s="230"/>
      <c r="E1165" s="230"/>
      <c r="F1165" s="230"/>
      <c r="G1165" s="230"/>
      <c r="H1165" s="230"/>
      <c r="I1165" s="230"/>
      <c r="J1165" s="230"/>
      <c r="K1165" s="230"/>
      <c r="L1165" s="230"/>
      <c r="M1165" s="230"/>
      <c r="N1165" s="230"/>
      <c r="O1165" s="230"/>
      <c r="P1165" s="230"/>
      <c r="Q1165" s="230"/>
      <c r="R1165" s="230"/>
      <c r="S1165" s="230"/>
      <c r="T1165" s="230"/>
      <c r="U1165" s="230"/>
      <c r="V1165" s="230"/>
      <c r="W1165" s="230"/>
      <c r="X1165" s="231"/>
      <c r="Y1165" s="224"/>
      <c r="Z1165" s="225"/>
      <c r="AA1165" s="226"/>
    </row>
    <row r="1166" spans="1:27" ht="14.25" customHeight="1" x14ac:dyDescent="0.15">
      <c r="B1166" s="228"/>
      <c r="C1166" s="212"/>
      <c r="D1166" s="213"/>
      <c r="E1166" s="213"/>
      <c r="F1166" s="213"/>
      <c r="G1166" s="213"/>
      <c r="H1166" s="213"/>
      <c r="I1166" s="213"/>
      <c r="J1166" s="213"/>
      <c r="K1166" s="213"/>
      <c r="L1166" s="213"/>
      <c r="M1166" s="213"/>
      <c r="N1166" s="213"/>
      <c r="O1166" s="213"/>
      <c r="P1166" s="213"/>
      <c r="Q1166" s="213"/>
      <c r="R1166" s="213"/>
      <c r="S1166" s="213"/>
      <c r="T1166" s="213"/>
      <c r="U1166" s="213"/>
      <c r="V1166" s="213"/>
      <c r="W1166" s="213"/>
      <c r="X1166" s="214"/>
      <c r="Y1166" s="218"/>
      <c r="Z1166" s="219"/>
      <c r="AA1166" s="220"/>
    </row>
    <row r="1167" spans="1:27" ht="14.25" customHeight="1" x14ac:dyDescent="0.15">
      <c r="B1167" s="228"/>
      <c r="C1167" s="212"/>
      <c r="D1167" s="213"/>
      <c r="E1167" s="213"/>
      <c r="F1167" s="213"/>
      <c r="G1167" s="213"/>
      <c r="H1167" s="213"/>
      <c r="I1167" s="213"/>
      <c r="J1167" s="213"/>
      <c r="K1167" s="213"/>
      <c r="L1167" s="213"/>
      <c r="M1167" s="213"/>
      <c r="N1167" s="213"/>
      <c r="O1167" s="213"/>
      <c r="P1167" s="213"/>
      <c r="Q1167" s="213"/>
      <c r="R1167" s="213"/>
      <c r="S1167" s="213"/>
      <c r="T1167" s="213"/>
      <c r="U1167" s="213"/>
      <c r="V1167" s="213"/>
      <c r="W1167" s="213"/>
      <c r="X1167" s="214"/>
      <c r="Y1167" s="218"/>
      <c r="Z1167" s="219"/>
      <c r="AA1167" s="220"/>
    </row>
    <row r="1168" spans="1:27" ht="12.75" customHeight="1" x14ac:dyDescent="0.15">
      <c r="B1168" s="228"/>
      <c r="C1168" s="212"/>
      <c r="D1168" s="213"/>
      <c r="E1168" s="213"/>
      <c r="F1168" s="213"/>
      <c r="G1168" s="213"/>
      <c r="H1168" s="213"/>
      <c r="I1168" s="213"/>
      <c r="J1168" s="213"/>
      <c r="K1168" s="213"/>
      <c r="L1168" s="213"/>
      <c r="M1168" s="213"/>
      <c r="N1168" s="213"/>
      <c r="O1168" s="213"/>
      <c r="P1168" s="213"/>
      <c r="Q1168" s="213"/>
      <c r="R1168" s="213"/>
      <c r="S1168" s="213"/>
      <c r="T1168" s="213"/>
      <c r="U1168" s="213"/>
      <c r="V1168" s="213"/>
      <c r="W1168" s="213"/>
      <c r="X1168" s="214"/>
      <c r="Y1168" s="218"/>
      <c r="Z1168" s="219"/>
      <c r="AA1168" s="220"/>
    </row>
    <row r="1169" spans="1:27" ht="12.75" customHeight="1" x14ac:dyDescent="0.15">
      <c r="B1169" s="228"/>
      <c r="C1169" s="212"/>
      <c r="D1169" s="213"/>
      <c r="E1169" s="213"/>
      <c r="F1169" s="213"/>
      <c r="G1169" s="213"/>
      <c r="H1169" s="213"/>
      <c r="I1169" s="213"/>
      <c r="J1169" s="213"/>
      <c r="K1169" s="213"/>
      <c r="L1169" s="213"/>
      <c r="M1169" s="213"/>
      <c r="N1169" s="213"/>
      <c r="O1169" s="213"/>
      <c r="P1169" s="213"/>
      <c r="Q1169" s="213"/>
      <c r="R1169" s="213"/>
      <c r="S1169" s="213"/>
      <c r="T1169" s="213"/>
      <c r="U1169" s="213"/>
      <c r="V1169" s="213"/>
      <c r="W1169" s="213"/>
      <c r="X1169" s="214"/>
      <c r="Y1169" s="218"/>
      <c r="Z1169" s="219"/>
      <c r="AA1169" s="220"/>
    </row>
    <row r="1170" spans="1:27" ht="12.75" customHeight="1" x14ac:dyDescent="0.15">
      <c r="B1170" s="232"/>
      <c r="C1170" s="215"/>
      <c r="D1170" s="216"/>
      <c r="E1170" s="216"/>
      <c r="F1170" s="216"/>
      <c r="G1170" s="216"/>
      <c r="H1170" s="216"/>
      <c r="I1170" s="216"/>
      <c r="J1170" s="216"/>
      <c r="K1170" s="216"/>
      <c r="L1170" s="216"/>
      <c r="M1170" s="216"/>
      <c r="N1170" s="216"/>
      <c r="O1170" s="216"/>
      <c r="P1170" s="216"/>
      <c r="Q1170" s="216"/>
      <c r="R1170" s="216"/>
      <c r="S1170" s="216"/>
      <c r="T1170" s="216"/>
      <c r="U1170" s="216"/>
      <c r="V1170" s="216"/>
      <c r="W1170" s="216"/>
      <c r="X1170" s="217"/>
      <c r="Y1170" s="221"/>
      <c r="Z1170" s="222"/>
      <c r="AA1170" s="223"/>
    </row>
    <row r="1171" spans="1:27" ht="12.75" customHeight="1" x14ac:dyDescent="0.15">
      <c r="B1171" s="227" t="s">
        <v>309</v>
      </c>
      <c r="C1171" s="206" t="s">
        <v>241</v>
      </c>
      <c r="D1171" s="207"/>
      <c r="E1171" s="207"/>
      <c r="F1171" s="207"/>
      <c r="G1171" s="207"/>
      <c r="H1171" s="207"/>
      <c r="I1171" s="207"/>
      <c r="J1171" s="207"/>
      <c r="K1171" s="207"/>
      <c r="L1171" s="207"/>
      <c r="M1171" s="207"/>
      <c r="N1171" s="207"/>
      <c r="O1171" s="207"/>
      <c r="P1171" s="207"/>
      <c r="Q1171" s="207"/>
      <c r="R1171" s="207"/>
      <c r="S1171" s="207"/>
      <c r="T1171" s="207"/>
      <c r="U1171" s="207"/>
      <c r="V1171" s="207"/>
      <c r="W1171" s="207"/>
      <c r="X1171" s="234"/>
      <c r="Y1171" s="224"/>
      <c r="Z1171" s="225"/>
      <c r="AA1171" s="226"/>
    </row>
    <row r="1172" spans="1:27" ht="12.75" customHeight="1" x14ac:dyDescent="0.15">
      <c r="B1172" s="228"/>
      <c r="C1172" s="209"/>
      <c r="D1172" s="210"/>
      <c r="E1172" s="210"/>
      <c r="F1172" s="210"/>
      <c r="G1172" s="210"/>
      <c r="H1172" s="210"/>
      <c r="I1172" s="210"/>
      <c r="J1172" s="210"/>
      <c r="K1172" s="210"/>
      <c r="L1172" s="210"/>
      <c r="M1172" s="210"/>
      <c r="N1172" s="210"/>
      <c r="O1172" s="210"/>
      <c r="P1172" s="210"/>
      <c r="Q1172" s="210"/>
      <c r="R1172" s="210"/>
      <c r="S1172" s="210"/>
      <c r="T1172" s="210"/>
      <c r="U1172" s="210"/>
      <c r="V1172" s="210"/>
      <c r="W1172" s="210"/>
      <c r="X1172" s="235"/>
      <c r="Y1172" s="218"/>
      <c r="Z1172" s="219"/>
      <c r="AA1172" s="220"/>
    </row>
    <row r="1173" spans="1:27" ht="12.75" customHeight="1" x14ac:dyDescent="0.15">
      <c r="B1173" s="232"/>
      <c r="C1173" s="236"/>
      <c r="D1173" s="237"/>
      <c r="E1173" s="237"/>
      <c r="F1173" s="237"/>
      <c r="G1173" s="237"/>
      <c r="H1173" s="237"/>
      <c r="I1173" s="237"/>
      <c r="J1173" s="237"/>
      <c r="K1173" s="237"/>
      <c r="L1173" s="237"/>
      <c r="M1173" s="237"/>
      <c r="N1173" s="237"/>
      <c r="O1173" s="237"/>
      <c r="P1173" s="237"/>
      <c r="Q1173" s="237"/>
      <c r="R1173" s="237"/>
      <c r="S1173" s="237"/>
      <c r="T1173" s="237"/>
      <c r="U1173" s="237"/>
      <c r="V1173" s="237"/>
      <c r="W1173" s="237"/>
      <c r="X1173" s="238"/>
      <c r="Y1173" s="221"/>
      <c r="Z1173" s="222"/>
      <c r="AA1173" s="223"/>
    </row>
    <row r="1174" spans="1:27" ht="12.75" customHeight="1" x14ac:dyDescent="0.15">
      <c r="B1174" s="8"/>
      <c r="C1174" s="159"/>
      <c r="D1174" s="159"/>
      <c r="E1174" s="159"/>
      <c r="F1174" s="159"/>
      <c r="G1174" s="159"/>
      <c r="H1174" s="159"/>
      <c r="I1174" s="159"/>
      <c r="J1174" s="159"/>
      <c r="K1174" s="159"/>
      <c r="L1174" s="159"/>
      <c r="M1174" s="159"/>
      <c r="N1174" s="159"/>
      <c r="O1174" s="159"/>
      <c r="P1174" s="159"/>
      <c r="Q1174" s="159"/>
      <c r="R1174" s="159"/>
      <c r="S1174" s="159"/>
      <c r="T1174" s="159"/>
      <c r="U1174" s="159"/>
      <c r="V1174" s="159"/>
      <c r="W1174" s="159"/>
      <c r="X1174" s="159"/>
      <c r="Y1174" s="161"/>
      <c r="Z1174" s="161"/>
      <c r="AA1174" s="161"/>
    </row>
    <row r="1175" spans="1:27" ht="12.75" customHeight="1" x14ac:dyDescent="0.15">
      <c r="A1175" s="4" t="s">
        <v>562</v>
      </c>
    </row>
    <row r="1176" spans="1:27" ht="12.75" customHeight="1" x14ac:dyDescent="0.15">
      <c r="B1176" s="227" t="s">
        <v>66</v>
      </c>
      <c r="C1176" s="206" t="s">
        <v>517</v>
      </c>
      <c r="D1176" s="207"/>
      <c r="E1176" s="207"/>
      <c r="F1176" s="207"/>
      <c r="G1176" s="207"/>
      <c r="H1176" s="207"/>
      <c r="I1176" s="207"/>
      <c r="J1176" s="207"/>
      <c r="K1176" s="207"/>
      <c r="L1176" s="207"/>
      <c r="M1176" s="207"/>
      <c r="N1176" s="207"/>
      <c r="O1176" s="207"/>
      <c r="P1176" s="207"/>
      <c r="Q1176" s="207"/>
      <c r="R1176" s="207"/>
      <c r="S1176" s="207"/>
      <c r="T1176" s="207"/>
      <c r="U1176" s="207"/>
      <c r="V1176" s="207"/>
      <c r="W1176" s="207"/>
      <c r="X1176" s="208"/>
      <c r="Y1176" s="224"/>
      <c r="Z1176" s="225"/>
      <c r="AA1176" s="226"/>
    </row>
    <row r="1177" spans="1:27" ht="12.75" customHeight="1" x14ac:dyDescent="0.15">
      <c r="B1177" s="228"/>
      <c r="C1177" s="209"/>
      <c r="D1177" s="210"/>
      <c r="E1177" s="210"/>
      <c r="F1177" s="210"/>
      <c r="G1177" s="210"/>
      <c r="H1177" s="210"/>
      <c r="I1177" s="210"/>
      <c r="J1177" s="210"/>
      <c r="K1177" s="210"/>
      <c r="L1177" s="210"/>
      <c r="M1177" s="210"/>
      <c r="N1177" s="210"/>
      <c r="O1177" s="210"/>
      <c r="P1177" s="210"/>
      <c r="Q1177" s="210"/>
      <c r="R1177" s="210"/>
      <c r="S1177" s="210"/>
      <c r="T1177" s="210"/>
      <c r="U1177" s="210"/>
      <c r="V1177" s="210"/>
      <c r="W1177" s="210"/>
      <c r="X1177" s="211"/>
      <c r="Y1177" s="218"/>
      <c r="Z1177" s="219"/>
      <c r="AA1177" s="220"/>
    </row>
    <row r="1178" spans="1:27" ht="12.75" customHeight="1" x14ac:dyDescent="0.15">
      <c r="B1178" s="228"/>
      <c r="C1178" s="209"/>
      <c r="D1178" s="210"/>
      <c r="E1178" s="210"/>
      <c r="F1178" s="210"/>
      <c r="G1178" s="210"/>
      <c r="H1178" s="210"/>
      <c r="I1178" s="210"/>
      <c r="J1178" s="210"/>
      <c r="K1178" s="210"/>
      <c r="L1178" s="210"/>
      <c r="M1178" s="210"/>
      <c r="N1178" s="210"/>
      <c r="O1178" s="210"/>
      <c r="P1178" s="210"/>
      <c r="Q1178" s="210"/>
      <c r="R1178" s="210"/>
      <c r="S1178" s="210"/>
      <c r="T1178" s="210"/>
      <c r="U1178" s="210"/>
      <c r="V1178" s="210"/>
      <c r="W1178" s="210"/>
      <c r="X1178" s="211"/>
      <c r="Y1178" s="218"/>
      <c r="Z1178" s="219"/>
      <c r="AA1178" s="220"/>
    </row>
    <row r="1179" spans="1:27" ht="12.75" customHeight="1" x14ac:dyDescent="0.15">
      <c r="B1179" s="228"/>
      <c r="C1179" s="209"/>
      <c r="D1179" s="210"/>
      <c r="E1179" s="210"/>
      <c r="F1179" s="210"/>
      <c r="G1179" s="210"/>
      <c r="H1179" s="210"/>
      <c r="I1179" s="210"/>
      <c r="J1179" s="210"/>
      <c r="K1179" s="210"/>
      <c r="L1179" s="210"/>
      <c r="M1179" s="210"/>
      <c r="N1179" s="210"/>
      <c r="O1179" s="210"/>
      <c r="P1179" s="210"/>
      <c r="Q1179" s="210"/>
      <c r="R1179" s="210"/>
      <c r="S1179" s="210"/>
      <c r="T1179" s="210"/>
      <c r="U1179" s="210"/>
      <c r="V1179" s="210"/>
      <c r="W1179" s="210"/>
      <c r="X1179" s="211"/>
      <c r="Y1179" s="218"/>
      <c r="Z1179" s="219"/>
      <c r="AA1179" s="220"/>
    </row>
    <row r="1180" spans="1:27" ht="12.75" customHeight="1" x14ac:dyDescent="0.15">
      <c r="B1180" s="228"/>
      <c r="C1180" s="209"/>
      <c r="D1180" s="210"/>
      <c r="E1180" s="210"/>
      <c r="F1180" s="210"/>
      <c r="G1180" s="210"/>
      <c r="H1180" s="210"/>
      <c r="I1180" s="210"/>
      <c r="J1180" s="210"/>
      <c r="K1180" s="210"/>
      <c r="L1180" s="210"/>
      <c r="M1180" s="210"/>
      <c r="N1180" s="210"/>
      <c r="O1180" s="210"/>
      <c r="P1180" s="210"/>
      <c r="Q1180" s="210"/>
      <c r="R1180" s="210"/>
      <c r="S1180" s="210"/>
      <c r="T1180" s="210"/>
      <c r="U1180" s="210"/>
      <c r="V1180" s="210"/>
      <c r="W1180" s="210"/>
      <c r="X1180" s="211"/>
      <c r="Y1180" s="218"/>
      <c r="Z1180" s="219"/>
      <c r="AA1180" s="220"/>
    </row>
    <row r="1181" spans="1:27" ht="12.75" customHeight="1" x14ac:dyDescent="0.15">
      <c r="B1181" s="228"/>
      <c r="C1181" s="209"/>
      <c r="D1181" s="210"/>
      <c r="E1181" s="210"/>
      <c r="F1181" s="210"/>
      <c r="G1181" s="210"/>
      <c r="H1181" s="210"/>
      <c r="I1181" s="210"/>
      <c r="J1181" s="210"/>
      <c r="K1181" s="210"/>
      <c r="L1181" s="210"/>
      <c r="M1181" s="210"/>
      <c r="N1181" s="210"/>
      <c r="O1181" s="210"/>
      <c r="P1181" s="210"/>
      <c r="Q1181" s="210"/>
      <c r="R1181" s="210"/>
      <c r="S1181" s="210"/>
      <c r="T1181" s="210"/>
      <c r="U1181" s="210"/>
      <c r="V1181" s="210"/>
      <c r="W1181" s="210"/>
      <c r="X1181" s="211"/>
      <c r="Y1181" s="218"/>
      <c r="Z1181" s="219"/>
      <c r="AA1181" s="220"/>
    </row>
    <row r="1182" spans="1:27" ht="12.75" customHeight="1" x14ac:dyDescent="0.15">
      <c r="B1182" s="228"/>
      <c r="C1182" s="209"/>
      <c r="D1182" s="210"/>
      <c r="E1182" s="210"/>
      <c r="F1182" s="210"/>
      <c r="G1182" s="210"/>
      <c r="H1182" s="210"/>
      <c r="I1182" s="210"/>
      <c r="J1182" s="210"/>
      <c r="K1182" s="210"/>
      <c r="L1182" s="210"/>
      <c r="M1182" s="210"/>
      <c r="N1182" s="210"/>
      <c r="O1182" s="210"/>
      <c r="P1182" s="210"/>
      <c r="Q1182" s="210"/>
      <c r="R1182" s="210"/>
      <c r="S1182" s="210"/>
      <c r="T1182" s="210"/>
      <c r="U1182" s="210"/>
      <c r="V1182" s="210"/>
      <c r="W1182" s="210"/>
      <c r="X1182" s="211"/>
      <c r="Y1182" s="218"/>
      <c r="Z1182" s="219"/>
      <c r="AA1182" s="220"/>
    </row>
    <row r="1183" spans="1:27" ht="12.75" customHeight="1" x14ac:dyDescent="0.15">
      <c r="B1183" s="232"/>
      <c r="C1183" s="236"/>
      <c r="D1183" s="237"/>
      <c r="E1183" s="237"/>
      <c r="F1183" s="237"/>
      <c r="G1183" s="237"/>
      <c r="H1183" s="237"/>
      <c r="I1183" s="237"/>
      <c r="J1183" s="237"/>
      <c r="K1183" s="237"/>
      <c r="L1183" s="237"/>
      <c r="M1183" s="237"/>
      <c r="N1183" s="237"/>
      <c r="O1183" s="237"/>
      <c r="P1183" s="237"/>
      <c r="Q1183" s="237"/>
      <c r="R1183" s="237"/>
      <c r="S1183" s="237"/>
      <c r="T1183" s="237"/>
      <c r="U1183" s="237"/>
      <c r="V1183" s="237"/>
      <c r="W1183" s="237"/>
      <c r="X1183" s="256"/>
      <c r="Y1183" s="221"/>
      <c r="Z1183" s="222"/>
      <c r="AA1183" s="223"/>
    </row>
    <row r="1184" spans="1:27" ht="12.75" customHeight="1" x14ac:dyDescent="0.15">
      <c r="B1184" s="227" t="s">
        <v>67</v>
      </c>
      <c r="C1184" s="206" t="s">
        <v>202</v>
      </c>
      <c r="D1184" s="207"/>
      <c r="E1184" s="207"/>
      <c r="F1184" s="207"/>
      <c r="G1184" s="207"/>
      <c r="H1184" s="207"/>
      <c r="I1184" s="207"/>
      <c r="J1184" s="207"/>
      <c r="K1184" s="207"/>
      <c r="L1184" s="207"/>
      <c r="M1184" s="207"/>
      <c r="N1184" s="207"/>
      <c r="O1184" s="207"/>
      <c r="P1184" s="207"/>
      <c r="Q1184" s="207"/>
      <c r="R1184" s="207"/>
      <c r="S1184" s="207"/>
      <c r="T1184" s="207"/>
      <c r="U1184" s="207"/>
      <c r="V1184" s="207"/>
      <c r="W1184" s="207"/>
      <c r="X1184" s="208"/>
      <c r="Y1184" s="224"/>
      <c r="Z1184" s="225"/>
      <c r="AA1184" s="226"/>
    </row>
    <row r="1185" spans="1:27" ht="12.75" customHeight="1" x14ac:dyDescent="0.15">
      <c r="B1185" s="228"/>
      <c r="C1185" s="209"/>
      <c r="D1185" s="210"/>
      <c r="E1185" s="210"/>
      <c r="F1185" s="210"/>
      <c r="G1185" s="210"/>
      <c r="H1185" s="210"/>
      <c r="I1185" s="210"/>
      <c r="J1185" s="210"/>
      <c r="K1185" s="210"/>
      <c r="L1185" s="210"/>
      <c r="M1185" s="210"/>
      <c r="N1185" s="210"/>
      <c r="O1185" s="210"/>
      <c r="P1185" s="210"/>
      <c r="Q1185" s="210"/>
      <c r="R1185" s="210"/>
      <c r="S1185" s="210"/>
      <c r="T1185" s="210"/>
      <c r="U1185" s="210"/>
      <c r="V1185" s="210"/>
      <c r="W1185" s="210"/>
      <c r="X1185" s="211"/>
      <c r="Y1185" s="218"/>
      <c r="Z1185" s="219"/>
      <c r="AA1185" s="220"/>
    </row>
    <row r="1186" spans="1:27" ht="12.75" customHeight="1" x14ac:dyDescent="0.15">
      <c r="B1186" s="228"/>
      <c r="C1186" s="209"/>
      <c r="D1186" s="210"/>
      <c r="E1186" s="210"/>
      <c r="F1186" s="210"/>
      <c r="G1186" s="210"/>
      <c r="H1186" s="210"/>
      <c r="I1186" s="210"/>
      <c r="J1186" s="210"/>
      <c r="K1186" s="210"/>
      <c r="L1186" s="210"/>
      <c r="M1186" s="210"/>
      <c r="N1186" s="210"/>
      <c r="O1186" s="210"/>
      <c r="P1186" s="210"/>
      <c r="Q1186" s="210"/>
      <c r="R1186" s="210"/>
      <c r="S1186" s="210"/>
      <c r="T1186" s="210"/>
      <c r="U1186" s="210"/>
      <c r="V1186" s="210"/>
      <c r="W1186" s="210"/>
      <c r="X1186" s="211"/>
      <c r="Y1186" s="218"/>
      <c r="Z1186" s="219"/>
      <c r="AA1186" s="220"/>
    </row>
    <row r="1187" spans="1:27" ht="12.75" customHeight="1" x14ac:dyDescent="0.15">
      <c r="B1187" s="232"/>
      <c r="C1187" s="236"/>
      <c r="D1187" s="237"/>
      <c r="E1187" s="237"/>
      <c r="F1187" s="237"/>
      <c r="G1187" s="237"/>
      <c r="H1187" s="237"/>
      <c r="I1187" s="237"/>
      <c r="J1187" s="237"/>
      <c r="K1187" s="237"/>
      <c r="L1187" s="237"/>
      <c r="M1187" s="237"/>
      <c r="N1187" s="237"/>
      <c r="O1187" s="237"/>
      <c r="P1187" s="237"/>
      <c r="Q1187" s="237"/>
      <c r="R1187" s="237"/>
      <c r="S1187" s="237"/>
      <c r="T1187" s="237"/>
      <c r="U1187" s="237"/>
      <c r="V1187" s="237"/>
      <c r="W1187" s="237"/>
      <c r="X1187" s="256"/>
      <c r="Y1187" s="221"/>
      <c r="Z1187" s="222"/>
      <c r="AA1187" s="223"/>
    </row>
    <row r="1188" spans="1:27" ht="12.75" customHeight="1" x14ac:dyDescent="0.15">
      <c r="B1188" s="8"/>
      <c r="C1188" s="159"/>
      <c r="D1188" s="159"/>
      <c r="E1188" s="159"/>
      <c r="F1188" s="159"/>
      <c r="G1188" s="159"/>
      <c r="H1188" s="159"/>
      <c r="I1188" s="159"/>
      <c r="J1188" s="159"/>
      <c r="K1188" s="159"/>
      <c r="L1188" s="159"/>
      <c r="M1188" s="159"/>
      <c r="N1188" s="159"/>
      <c r="O1188" s="159"/>
      <c r="P1188" s="159"/>
      <c r="Q1188" s="159"/>
      <c r="R1188" s="159"/>
      <c r="S1188" s="159"/>
      <c r="T1188" s="159"/>
      <c r="U1188" s="159"/>
      <c r="V1188" s="159"/>
      <c r="W1188" s="159"/>
      <c r="X1188" s="159"/>
      <c r="Y1188" s="161"/>
      <c r="Z1188" s="161"/>
      <c r="AA1188" s="161"/>
    </row>
    <row r="1189" spans="1:27" ht="12.75" customHeight="1" x14ac:dyDescent="0.15">
      <c r="B1189" s="8"/>
      <c r="C1189" s="164"/>
      <c r="D1189" s="164"/>
      <c r="E1189" s="164"/>
      <c r="F1189" s="164"/>
      <c r="G1189" s="164"/>
      <c r="H1189" s="164"/>
      <c r="I1189" s="164"/>
      <c r="J1189" s="164"/>
      <c r="K1189" s="164"/>
      <c r="L1189" s="164"/>
      <c r="M1189" s="164"/>
      <c r="N1189" s="164"/>
      <c r="O1189" s="164"/>
      <c r="P1189" s="164"/>
      <c r="Q1189" s="164"/>
      <c r="R1189" s="164"/>
      <c r="S1189" s="164"/>
      <c r="T1189" s="164"/>
      <c r="U1189" s="164"/>
      <c r="V1189" s="164"/>
      <c r="W1189" s="164"/>
      <c r="X1189" s="164"/>
      <c r="Y1189" s="161"/>
      <c r="Z1189" s="161"/>
      <c r="AA1189" s="161"/>
    </row>
    <row r="1190" spans="1:27" ht="12.75" customHeight="1" x14ac:dyDescent="0.15">
      <c r="B1190" s="8"/>
      <c r="C1190" s="164"/>
      <c r="D1190" s="164"/>
      <c r="E1190" s="164"/>
      <c r="F1190" s="164"/>
      <c r="G1190" s="164"/>
      <c r="H1190" s="164"/>
      <c r="I1190" s="164"/>
      <c r="J1190" s="164"/>
      <c r="K1190" s="164"/>
      <c r="L1190" s="164"/>
      <c r="M1190" s="164"/>
      <c r="N1190" s="164"/>
      <c r="O1190" s="164"/>
      <c r="P1190" s="164"/>
      <c r="Q1190" s="164"/>
      <c r="R1190" s="164"/>
      <c r="S1190" s="164"/>
      <c r="T1190" s="164"/>
      <c r="U1190" s="164"/>
      <c r="V1190" s="164"/>
      <c r="W1190" s="164"/>
      <c r="X1190" s="164"/>
      <c r="Y1190" s="161"/>
      <c r="Z1190" s="161"/>
      <c r="AA1190" s="161"/>
    </row>
    <row r="1194" spans="1:27" ht="12.75" customHeight="1" thickBot="1" x14ac:dyDescent="0.2"/>
    <row r="1195" spans="1:27" ht="15.75" customHeight="1" thickTop="1" x14ac:dyDescent="0.15">
      <c r="A1195" s="20" t="s">
        <v>48</v>
      </c>
      <c r="B1195" s="21"/>
      <c r="C1195" s="21"/>
      <c r="D1195" s="21"/>
      <c r="E1195" s="21"/>
      <c r="F1195" s="21"/>
      <c r="G1195" s="21"/>
      <c r="H1195" s="21"/>
      <c r="I1195" s="21"/>
      <c r="J1195" s="21"/>
      <c r="K1195" s="21"/>
      <c r="L1195" s="21"/>
      <c r="M1195" s="21"/>
      <c r="N1195" s="21"/>
      <c r="O1195" s="21"/>
      <c r="P1195" s="21"/>
      <c r="Q1195" s="21"/>
      <c r="R1195" s="21"/>
      <c r="S1195" s="21"/>
      <c r="T1195" s="21"/>
      <c r="U1195" s="21"/>
      <c r="V1195" s="21"/>
      <c r="W1195" s="21"/>
      <c r="X1195" s="21"/>
      <c r="Y1195" s="21"/>
      <c r="Z1195" s="21"/>
      <c r="AA1195" s="22"/>
    </row>
    <row r="1196" spans="1:27" ht="12.75" customHeight="1" x14ac:dyDescent="0.15">
      <c r="A1196" s="23"/>
      <c r="B1196" s="24"/>
      <c r="C1196" s="24"/>
      <c r="D1196" s="24"/>
      <c r="E1196" s="24"/>
      <c r="F1196" s="24"/>
      <c r="G1196" s="24"/>
      <c r="H1196" s="24"/>
      <c r="I1196" s="24"/>
      <c r="J1196" s="24"/>
      <c r="K1196" s="24"/>
      <c r="L1196" s="24"/>
      <c r="M1196" s="24"/>
      <c r="N1196" s="24"/>
      <c r="O1196" s="24"/>
      <c r="P1196" s="24"/>
      <c r="Q1196" s="24"/>
      <c r="R1196" s="24"/>
      <c r="S1196" s="24"/>
      <c r="T1196" s="24"/>
      <c r="U1196" s="24"/>
      <c r="V1196" s="24"/>
      <c r="W1196" s="24"/>
      <c r="X1196" s="24"/>
      <c r="Y1196" s="24"/>
      <c r="Z1196" s="24"/>
      <c r="AA1196" s="25"/>
    </row>
    <row r="1197" spans="1:27" ht="12.75" customHeight="1" x14ac:dyDescent="0.15">
      <c r="A1197" s="373" t="s">
        <v>185</v>
      </c>
      <c r="B1197" s="374" t="s">
        <v>50</v>
      </c>
      <c r="C1197" s="374"/>
      <c r="D1197" s="374"/>
      <c r="E1197" s="374"/>
      <c r="F1197" s="374"/>
      <c r="G1197" s="374"/>
      <c r="H1197" s="374"/>
      <c r="I1197" s="374"/>
      <c r="J1197" s="374"/>
      <c r="K1197" s="374"/>
      <c r="L1197" s="374"/>
      <c r="M1197" s="374"/>
      <c r="N1197" s="374"/>
      <c r="O1197" s="374"/>
      <c r="P1197" s="374"/>
      <c r="Q1197" s="374"/>
      <c r="R1197" s="374"/>
      <c r="S1197" s="374"/>
      <c r="T1197" s="374"/>
      <c r="U1197" s="374"/>
      <c r="V1197" s="374"/>
      <c r="W1197" s="374"/>
      <c r="X1197" s="374"/>
      <c r="Y1197" s="374"/>
      <c r="Z1197" s="374"/>
      <c r="AA1197" s="375"/>
    </row>
    <row r="1198" spans="1:27" ht="12.75" customHeight="1" x14ac:dyDescent="0.15">
      <c r="A1198" s="373"/>
      <c r="B1198" s="374"/>
      <c r="C1198" s="374"/>
      <c r="D1198" s="374"/>
      <c r="E1198" s="374"/>
      <c r="F1198" s="374"/>
      <c r="G1198" s="374"/>
      <c r="H1198" s="374"/>
      <c r="I1198" s="374"/>
      <c r="J1198" s="374"/>
      <c r="K1198" s="374"/>
      <c r="L1198" s="374"/>
      <c r="M1198" s="374"/>
      <c r="N1198" s="374"/>
      <c r="O1198" s="374"/>
      <c r="P1198" s="374"/>
      <c r="Q1198" s="374"/>
      <c r="R1198" s="374"/>
      <c r="S1198" s="374"/>
      <c r="T1198" s="374"/>
      <c r="U1198" s="374"/>
      <c r="V1198" s="374"/>
      <c r="W1198" s="374"/>
      <c r="X1198" s="374"/>
      <c r="Y1198" s="374"/>
      <c r="Z1198" s="374"/>
      <c r="AA1198" s="375"/>
    </row>
    <row r="1199" spans="1:27" ht="12.75" customHeight="1" x14ac:dyDescent="0.15">
      <c r="A1199" s="373"/>
      <c r="B1199" s="374"/>
      <c r="C1199" s="374"/>
      <c r="D1199" s="374"/>
      <c r="E1199" s="374"/>
      <c r="F1199" s="374"/>
      <c r="G1199" s="374"/>
      <c r="H1199" s="374"/>
      <c r="I1199" s="374"/>
      <c r="J1199" s="374"/>
      <c r="K1199" s="374"/>
      <c r="L1199" s="374"/>
      <c r="M1199" s="374"/>
      <c r="N1199" s="374"/>
      <c r="O1199" s="374"/>
      <c r="P1199" s="374"/>
      <c r="Q1199" s="374"/>
      <c r="R1199" s="374"/>
      <c r="S1199" s="374"/>
      <c r="T1199" s="374"/>
      <c r="U1199" s="374"/>
      <c r="V1199" s="374"/>
      <c r="W1199" s="374"/>
      <c r="X1199" s="374"/>
      <c r="Y1199" s="374"/>
      <c r="Z1199" s="374"/>
      <c r="AA1199" s="375"/>
    </row>
    <row r="1200" spans="1:27" ht="12.75" customHeight="1" x14ac:dyDescent="0.15">
      <c r="A1200" s="26"/>
      <c r="B1200" s="27"/>
      <c r="C1200" s="27"/>
      <c r="D1200" s="27"/>
      <c r="E1200" s="27"/>
      <c r="F1200" s="27"/>
      <c r="G1200" s="27"/>
      <c r="H1200" s="27"/>
      <c r="I1200" s="27"/>
      <c r="J1200" s="27"/>
      <c r="K1200" s="27"/>
      <c r="L1200" s="27"/>
      <c r="M1200" s="27"/>
      <c r="N1200" s="27"/>
      <c r="O1200" s="27"/>
      <c r="P1200" s="27"/>
      <c r="Q1200" s="27"/>
      <c r="R1200" s="27"/>
      <c r="S1200" s="27"/>
      <c r="T1200" s="27"/>
      <c r="U1200" s="27"/>
      <c r="V1200" s="27"/>
      <c r="W1200" s="27"/>
      <c r="X1200" s="27"/>
      <c r="Y1200" s="27"/>
      <c r="Z1200" s="27"/>
      <c r="AA1200" s="28"/>
    </row>
    <row r="1201" spans="1:27" ht="12.75" customHeight="1" x14ac:dyDescent="0.15">
      <c r="A1201" s="29" t="s">
        <v>49</v>
      </c>
      <c r="B1201" s="371" t="s">
        <v>51</v>
      </c>
      <c r="C1201" s="371"/>
      <c r="D1201" s="371"/>
      <c r="E1201" s="371"/>
      <c r="F1201" s="371"/>
      <c r="G1201" s="371"/>
      <c r="H1201" s="371"/>
      <c r="I1201" s="371"/>
      <c r="J1201" s="371"/>
      <c r="K1201" s="371"/>
      <c r="L1201" s="371"/>
      <c r="M1201" s="371"/>
      <c r="N1201" s="371"/>
      <c r="O1201" s="371"/>
      <c r="P1201" s="371"/>
      <c r="Q1201" s="371"/>
      <c r="R1201" s="371"/>
      <c r="S1201" s="371"/>
      <c r="T1201" s="371"/>
      <c r="U1201" s="371"/>
      <c r="V1201" s="371"/>
      <c r="W1201" s="371"/>
      <c r="X1201" s="371"/>
      <c r="Y1201" s="371"/>
      <c r="Z1201" s="371"/>
      <c r="AA1201" s="372"/>
    </row>
    <row r="1202" spans="1:27" ht="12.75" customHeight="1" x14ac:dyDescent="0.15">
      <c r="A1202" s="26"/>
      <c r="B1202" s="27"/>
      <c r="C1202" s="27"/>
      <c r="D1202" s="27"/>
      <c r="E1202" s="27"/>
      <c r="F1202" s="27"/>
      <c r="G1202" s="27"/>
      <c r="H1202" s="27"/>
      <c r="I1202" s="27"/>
      <c r="J1202" s="27"/>
      <c r="K1202" s="27"/>
      <c r="L1202" s="27"/>
      <c r="M1202" s="27"/>
      <c r="N1202" s="27"/>
      <c r="O1202" s="27"/>
      <c r="P1202" s="27"/>
      <c r="Q1202" s="27"/>
      <c r="R1202" s="27"/>
      <c r="S1202" s="27"/>
      <c r="T1202" s="27"/>
      <c r="U1202" s="27"/>
      <c r="V1202" s="27"/>
      <c r="W1202" s="27"/>
      <c r="X1202" s="27"/>
      <c r="Y1202" s="27"/>
      <c r="Z1202" s="27"/>
      <c r="AA1202" s="28"/>
    </row>
    <row r="1203" spans="1:27" ht="12.75" customHeight="1" x14ac:dyDescent="0.15">
      <c r="A1203" s="29" t="s">
        <v>49</v>
      </c>
      <c r="B1203" s="371" t="s">
        <v>52</v>
      </c>
      <c r="C1203" s="371"/>
      <c r="D1203" s="371"/>
      <c r="E1203" s="371"/>
      <c r="F1203" s="371"/>
      <c r="G1203" s="371"/>
      <c r="H1203" s="371"/>
      <c r="I1203" s="371"/>
      <c r="J1203" s="371"/>
      <c r="K1203" s="371"/>
      <c r="L1203" s="371"/>
      <c r="M1203" s="371"/>
      <c r="N1203" s="371"/>
      <c r="O1203" s="371"/>
      <c r="P1203" s="371"/>
      <c r="Q1203" s="371"/>
      <c r="R1203" s="371"/>
      <c r="S1203" s="371"/>
      <c r="T1203" s="371"/>
      <c r="U1203" s="371"/>
      <c r="V1203" s="371"/>
      <c r="W1203" s="371"/>
      <c r="X1203" s="371"/>
      <c r="Y1203" s="371"/>
      <c r="Z1203" s="371"/>
      <c r="AA1203" s="372"/>
    </row>
    <row r="1204" spans="1:27" ht="12.75" customHeight="1" x14ac:dyDescent="0.15">
      <c r="A1204" s="30"/>
      <c r="B1204" s="371" t="s">
        <v>547</v>
      </c>
      <c r="C1204" s="371"/>
      <c r="D1204" s="371"/>
      <c r="E1204" s="371"/>
      <c r="F1204" s="371"/>
      <c r="G1204" s="371"/>
      <c r="H1204" s="371"/>
      <c r="I1204" s="371"/>
      <c r="J1204" s="371"/>
      <c r="K1204" s="371"/>
      <c r="L1204" s="371"/>
      <c r="M1204" s="371"/>
      <c r="N1204" s="371"/>
      <c r="O1204" s="371"/>
      <c r="P1204" s="371"/>
      <c r="Q1204" s="371"/>
      <c r="R1204" s="371"/>
      <c r="S1204" s="371"/>
      <c r="T1204" s="371"/>
      <c r="U1204" s="371"/>
      <c r="V1204" s="371"/>
      <c r="W1204" s="371"/>
      <c r="X1204" s="371"/>
      <c r="Y1204" s="371"/>
      <c r="Z1204" s="371"/>
      <c r="AA1204" s="372"/>
    </row>
    <row r="1205" spans="1:27" ht="12.75" customHeight="1" x14ac:dyDescent="0.15">
      <c r="A1205" s="368" t="s">
        <v>250</v>
      </c>
      <c r="B1205" s="369"/>
      <c r="C1205" s="369"/>
      <c r="D1205" s="369"/>
      <c r="E1205" s="369"/>
      <c r="F1205" s="369"/>
      <c r="G1205" s="369"/>
      <c r="H1205" s="369"/>
      <c r="I1205" s="369"/>
      <c r="J1205" s="369"/>
      <c r="K1205" s="369"/>
      <c r="L1205" s="369"/>
      <c r="M1205" s="369"/>
      <c r="N1205" s="369"/>
      <c r="O1205" s="369"/>
      <c r="P1205" s="369"/>
      <c r="Q1205" s="369"/>
      <c r="R1205" s="369"/>
      <c r="S1205" s="369"/>
      <c r="T1205" s="369"/>
      <c r="U1205" s="369"/>
      <c r="V1205" s="369"/>
      <c r="W1205" s="369"/>
      <c r="X1205" s="369"/>
      <c r="Y1205" s="369"/>
      <c r="Z1205" s="369"/>
      <c r="AA1205" s="370"/>
    </row>
    <row r="1206" spans="1:27" ht="12.75" customHeight="1" thickBot="1" x14ac:dyDescent="0.2">
      <c r="A1206" s="368"/>
      <c r="B1206" s="369"/>
      <c r="C1206" s="369"/>
      <c r="D1206" s="369"/>
      <c r="E1206" s="369"/>
      <c r="F1206" s="369"/>
      <c r="G1206" s="369"/>
      <c r="H1206" s="369"/>
      <c r="I1206" s="369"/>
      <c r="J1206" s="369"/>
      <c r="K1206" s="369"/>
      <c r="L1206" s="369"/>
      <c r="M1206" s="369"/>
      <c r="N1206" s="369"/>
      <c r="O1206" s="369"/>
      <c r="P1206" s="369"/>
      <c r="Q1206" s="369"/>
      <c r="R1206" s="369"/>
      <c r="S1206" s="369"/>
      <c r="T1206" s="369"/>
      <c r="U1206" s="369"/>
      <c r="V1206" s="369"/>
      <c r="W1206" s="369"/>
      <c r="X1206" s="369"/>
      <c r="Y1206" s="369"/>
      <c r="Z1206" s="369"/>
      <c r="AA1206" s="370"/>
    </row>
    <row r="1207" spans="1:27" ht="12.75" customHeight="1" thickTop="1" x14ac:dyDescent="0.15">
      <c r="A1207" s="31"/>
      <c r="B1207" s="32"/>
      <c r="C1207" s="32"/>
      <c r="D1207" s="32"/>
      <c r="E1207" s="32"/>
      <c r="F1207" s="32"/>
      <c r="G1207" s="32"/>
      <c r="H1207" s="32"/>
      <c r="I1207" s="32"/>
      <c r="J1207" s="32"/>
      <c r="K1207" s="32"/>
      <c r="L1207" s="32"/>
      <c r="M1207" s="32"/>
      <c r="N1207" s="32"/>
      <c r="O1207" s="32"/>
      <c r="P1207" s="32"/>
      <c r="Q1207" s="32"/>
      <c r="R1207" s="32"/>
      <c r="S1207" s="32"/>
      <c r="T1207" s="32"/>
      <c r="U1207" s="32"/>
      <c r="V1207" s="32"/>
      <c r="W1207" s="32"/>
      <c r="X1207" s="32"/>
      <c r="Y1207" s="32"/>
      <c r="Z1207" s="32"/>
      <c r="AA1207" s="32"/>
    </row>
    <row r="1208" spans="1:27" ht="12.75" customHeight="1" x14ac:dyDescent="0.15">
      <c r="A1208" s="33"/>
      <c r="B1208" s="172"/>
      <c r="C1208" s="172"/>
      <c r="D1208" s="172"/>
      <c r="E1208" s="172"/>
      <c r="F1208" s="172"/>
      <c r="G1208" s="172"/>
      <c r="H1208" s="172"/>
      <c r="I1208" s="172"/>
      <c r="J1208" s="172"/>
      <c r="K1208" s="172"/>
      <c r="L1208" s="172"/>
      <c r="M1208" s="172"/>
      <c r="N1208" s="172"/>
      <c r="O1208" s="172"/>
      <c r="P1208" s="172"/>
      <c r="Q1208" s="172"/>
      <c r="R1208" s="172"/>
      <c r="S1208" s="172"/>
      <c r="T1208" s="172"/>
      <c r="U1208" s="172"/>
      <c r="V1208" s="172"/>
      <c r="W1208" s="172"/>
      <c r="X1208" s="172"/>
      <c r="Y1208" s="172"/>
      <c r="Z1208" s="172"/>
      <c r="AA1208" s="172"/>
    </row>
    <row r="1209" spans="1:27" ht="12.75" customHeight="1" x14ac:dyDescent="0.15">
      <c r="A1209" s="33"/>
      <c r="B1209" s="172"/>
      <c r="C1209" s="172"/>
      <c r="D1209" s="172"/>
      <c r="E1209" s="172"/>
      <c r="F1209" s="172"/>
      <c r="G1209" s="172"/>
      <c r="H1209" s="172"/>
      <c r="I1209" s="172"/>
      <c r="J1209" s="172"/>
      <c r="K1209" s="172"/>
      <c r="L1209" s="172"/>
      <c r="M1209" s="172"/>
      <c r="N1209" s="172"/>
      <c r="O1209" s="172"/>
      <c r="P1209" s="172"/>
      <c r="Q1209" s="172"/>
      <c r="R1209" s="172"/>
      <c r="S1209" s="172"/>
      <c r="T1209" s="172"/>
      <c r="U1209" s="172"/>
      <c r="V1209" s="172"/>
      <c r="W1209" s="172"/>
      <c r="X1209" s="172"/>
      <c r="Y1209" s="172"/>
      <c r="Z1209" s="172"/>
      <c r="AA1209" s="172"/>
    </row>
    <row r="1210" spans="1:27" ht="12.75" customHeight="1" x14ac:dyDescent="0.15">
      <c r="A1210" s="34"/>
      <c r="B1210" s="27"/>
      <c r="C1210" s="27"/>
      <c r="D1210" s="27"/>
      <c r="E1210" s="27"/>
      <c r="F1210" s="27"/>
      <c r="G1210" s="27"/>
      <c r="H1210" s="27"/>
      <c r="I1210" s="27"/>
      <c r="J1210" s="27"/>
      <c r="K1210" s="27"/>
      <c r="L1210" s="27"/>
      <c r="M1210" s="27"/>
      <c r="N1210" s="27"/>
      <c r="O1210" s="27"/>
      <c r="P1210" s="27"/>
      <c r="Q1210" s="27"/>
      <c r="R1210" s="27"/>
      <c r="S1210" s="27"/>
      <c r="T1210" s="27"/>
      <c r="U1210" s="27"/>
      <c r="V1210" s="27"/>
      <c r="W1210" s="27"/>
      <c r="X1210" s="27"/>
      <c r="Y1210" s="27"/>
      <c r="Z1210" s="27"/>
      <c r="AA1210" s="27"/>
    </row>
    <row r="1211" spans="1:27" ht="12.75" customHeight="1" x14ac:dyDescent="0.15">
      <c r="A1211" s="35"/>
      <c r="B1211" s="171"/>
      <c r="C1211" s="171"/>
      <c r="D1211" s="171"/>
      <c r="E1211" s="171"/>
      <c r="F1211" s="171"/>
      <c r="G1211" s="171"/>
      <c r="H1211" s="171"/>
      <c r="I1211" s="171"/>
      <c r="J1211" s="171"/>
      <c r="K1211" s="171"/>
      <c r="L1211" s="171"/>
      <c r="M1211" s="171"/>
      <c r="N1211" s="171"/>
      <c r="O1211" s="171"/>
      <c r="P1211" s="171"/>
      <c r="Q1211" s="171"/>
      <c r="R1211" s="171"/>
      <c r="S1211" s="171"/>
      <c r="T1211" s="171"/>
      <c r="U1211" s="171"/>
      <c r="V1211" s="171"/>
      <c r="W1211" s="171"/>
      <c r="X1211" s="171"/>
      <c r="Y1211" s="171"/>
      <c r="Z1211" s="171"/>
      <c r="AA1211" s="171"/>
    </row>
    <row r="1212" spans="1:27" ht="12.75" customHeight="1" x14ac:dyDescent="0.15">
      <c r="A1212" s="34"/>
      <c r="B1212" s="27"/>
      <c r="C1212" s="27"/>
      <c r="D1212" s="27"/>
      <c r="E1212" s="27"/>
      <c r="F1212" s="27"/>
      <c r="G1212" s="27"/>
      <c r="H1212" s="27"/>
      <c r="I1212" s="27"/>
      <c r="J1212" s="27"/>
      <c r="K1212" s="27"/>
      <c r="L1212" s="27"/>
      <c r="M1212" s="27"/>
      <c r="N1212" s="27"/>
      <c r="O1212" s="27"/>
      <c r="P1212" s="27"/>
      <c r="Q1212" s="27"/>
      <c r="R1212" s="27"/>
      <c r="S1212" s="27"/>
      <c r="T1212" s="27"/>
      <c r="U1212" s="27"/>
      <c r="V1212" s="27"/>
      <c r="W1212" s="27"/>
      <c r="X1212" s="27"/>
      <c r="Y1212" s="27"/>
      <c r="Z1212" s="27"/>
      <c r="AA1212" s="27"/>
    </row>
    <row r="1213" spans="1:27" ht="12.75" customHeight="1" x14ac:dyDescent="0.15">
      <c r="A1213" s="35"/>
      <c r="B1213" s="171"/>
      <c r="C1213" s="171"/>
      <c r="D1213" s="171"/>
      <c r="E1213" s="171"/>
      <c r="F1213" s="171"/>
      <c r="G1213" s="171"/>
      <c r="H1213" s="171"/>
      <c r="I1213" s="171"/>
      <c r="J1213" s="171"/>
      <c r="K1213" s="171"/>
      <c r="L1213" s="171"/>
      <c r="M1213" s="171"/>
      <c r="N1213" s="171"/>
      <c r="O1213" s="171"/>
      <c r="P1213" s="171"/>
      <c r="Q1213" s="171"/>
      <c r="R1213" s="171"/>
      <c r="S1213" s="171"/>
      <c r="T1213" s="171"/>
      <c r="U1213" s="171"/>
      <c r="V1213" s="171"/>
      <c r="W1213" s="171"/>
      <c r="X1213" s="171"/>
      <c r="Y1213" s="171"/>
      <c r="Z1213" s="171"/>
      <c r="AA1213" s="171"/>
    </row>
    <row r="1214" spans="1:27" ht="12.75" customHeight="1" x14ac:dyDescent="0.15">
      <c r="A1214" s="27"/>
      <c r="B1214" s="171"/>
      <c r="C1214" s="171"/>
      <c r="D1214" s="171"/>
      <c r="E1214" s="171"/>
      <c r="F1214" s="171"/>
      <c r="G1214" s="171"/>
      <c r="H1214" s="171"/>
      <c r="I1214" s="171"/>
      <c r="J1214" s="171"/>
      <c r="K1214" s="171"/>
      <c r="L1214" s="171"/>
      <c r="M1214" s="171"/>
      <c r="N1214" s="171"/>
      <c r="O1214" s="171"/>
      <c r="P1214" s="171"/>
      <c r="Q1214" s="171"/>
      <c r="R1214" s="171"/>
      <c r="S1214" s="171"/>
      <c r="T1214" s="171"/>
      <c r="U1214" s="171"/>
      <c r="V1214" s="171"/>
      <c r="W1214" s="171"/>
      <c r="X1214" s="171"/>
      <c r="Y1214" s="171"/>
      <c r="Z1214" s="171"/>
      <c r="AA1214" s="171"/>
    </row>
    <row r="1215" spans="1:27" ht="12.75" customHeight="1" x14ac:dyDescent="0.15">
      <c r="A1215" s="186"/>
      <c r="B1215" s="186"/>
      <c r="C1215" s="186"/>
      <c r="D1215" s="186"/>
      <c r="E1215" s="186"/>
      <c r="F1215" s="186"/>
      <c r="G1215" s="186"/>
      <c r="H1215" s="186"/>
      <c r="I1215" s="186"/>
      <c r="J1215" s="186"/>
      <c r="K1215" s="186"/>
      <c r="L1215" s="186"/>
      <c r="M1215" s="186"/>
      <c r="N1215" s="186"/>
      <c r="O1215" s="186"/>
      <c r="P1215" s="186"/>
      <c r="Q1215" s="186"/>
      <c r="R1215" s="186"/>
      <c r="S1215" s="186"/>
      <c r="T1215" s="186"/>
      <c r="U1215" s="186"/>
      <c r="V1215" s="186"/>
      <c r="W1215" s="186"/>
      <c r="X1215" s="186"/>
      <c r="Y1215" s="186"/>
      <c r="Z1215" s="186"/>
      <c r="AA1215" s="186"/>
    </row>
    <row r="1216" spans="1:27" ht="12.75" customHeight="1" x14ac:dyDescent="0.15">
      <c r="A1216" s="186"/>
      <c r="B1216" s="186"/>
      <c r="C1216" s="186"/>
      <c r="D1216" s="186"/>
      <c r="E1216" s="186"/>
      <c r="F1216" s="186"/>
      <c r="G1216" s="186"/>
      <c r="H1216" s="186"/>
      <c r="I1216" s="186"/>
      <c r="J1216" s="186"/>
      <c r="K1216" s="186"/>
      <c r="L1216" s="186"/>
      <c r="M1216" s="186"/>
      <c r="N1216" s="186"/>
      <c r="O1216" s="186"/>
      <c r="P1216" s="186"/>
      <c r="Q1216" s="186"/>
      <c r="R1216" s="186"/>
      <c r="S1216" s="186"/>
      <c r="T1216" s="186"/>
      <c r="U1216" s="186"/>
      <c r="V1216" s="186"/>
      <c r="W1216" s="186"/>
      <c r="X1216" s="186"/>
      <c r="Y1216" s="186"/>
      <c r="Z1216" s="186"/>
      <c r="AA1216" s="186"/>
    </row>
  </sheetData>
  <mergeCells count="831">
    <mergeCell ref="C608:X610"/>
    <mergeCell ref="Y608:AA610"/>
    <mergeCell ref="B611:B621"/>
    <mergeCell ref="C611:X621"/>
    <mergeCell ref="Y611:AA621"/>
    <mergeCell ref="B514:B515"/>
    <mergeCell ref="C514:X515"/>
    <mergeCell ref="Y514:AA515"/>
    <mergeCell ref="B540:B543"/>
    <mergeCell ref="C540:X543"/>
    <mergeCell ref="Y540:AA543"/>
    <mergeCell ref="B546:B549"/>
    <mergeCell ref="C546:X549"/>
    <mergeCell ref="Y546:AA549"/>
    <mergeCell ref="B508:B509"/>
    <mergeCell ref="C508:X509"/>
    <mergeCell ref="Y508:AA509"/>
    <mergeCell ref="B510:B511"/>
    <mergeCell ref="C510:X511"/>
    <mergeCell ref="Y510:AA511"/>
    <mergeCell ref="B512:B513"/>
    <mergeCell ref="C512:X513"/>
    <mergeCell ref="Y512:AA513"/>
    <mergeCell ref="B499:B500"/>
    <mergeCell ref="C499:X500"/>
    <mergeCell ref="Y499:AA500"/>
    <mergeCell ref="B501:B502"/>
    <mergeCell ref="C501:X502"/>
    <mergeCell ref="Y501:AA502"/>
    <mergeCell ref="B503:B507"/>
    <mergeCell ref="C503:X507"/>
    <mergeCell ref="Y503:AA507"/>
    <mergeCell ref="B493:B494"/>
    <mergeCell ref="C493:X494"/>
    <mergeCell ref="Y493:AA494"/>
    <mergeCell ref="B495:B496"/>
    <mergeCell ref="C495:X496"/>
    <mergeCell ref="Y495:AA496"/>
    <mergeCell ref="B497:B498"/>
    <mergeCell ref="C497:X498"/>
    <mergeCell ref="Y497:AA498"/>
    <mergeCell ref="C411:X416"/>
    <mergeCell ref="B794:B801"/>
    <mergeCell ref="C475:X475"/>
    <mergeCell ref="B476:B479"/>
    <mergeCell ref="C476:X479"/>
    <mergeCell ref="B408:B410"/>
    <mergeCell ref="B579:B581"/>
    <mergeCell ref="C579:X581"/>
    <mergeCell ref="Y579:AA581"/>
    <mergeCell ref="C582:X587"/>
    <mergeCell ref="B576:B578"/>
    <mergeCell ref="Y411:AA416"/>
    <mergeCell ref="B482:B484"/>
    <mergeCell ref="B425:B428"/>
    <mergeCell ref="B429:B432"/>
    <mergeCell ref="B535:B537"/>
    <mergeCell ref="B520:B522"/>
    <mergeCell ref="B532:B534"/>
    <mergeCell ref="B435:B438"/>
    <mergeCell ref="C455:X456"/>
    <mergeCell ref="B455:B456"/>
    <mergeCell ref="C389:X391"/>
    <mergeCell ref="Y389:AA391"/>
    <mergeCell ref="B394:B396"/>
    <mergeCell ref="C394:X396"/>
    <mergeCell ref="Y394:AA396"/>
    <mergeCell ref="B399:B402"/>
    <mergeCell ref="C399:X402"/>
    <mergeCell ref="Y399:AA402"/>
    <mergeCell ref="B405:B407"/>
    <mergeCell ref="C405:X407"/>
    <mergeCell ref="Y405:AA407"/>
    <mergeCell ref="A5:B6"/>
    <mergeCell ref="C5:C6"/>
    <mergeCell ref="D5:D6"/>
    <mergeCell ref="G5:G6"/>
    <mergeCell ref="E5:F6"/>
    <mergeCell ref="H5:I6"/>
    <mergeCell ref="J5:J6"/>
    <mergeCell ref="H8:H9"/>
    <mergeCell ref="I8:I9"/>
    <mergeCell ref="J8:J9"/>
    <mergeCell ref="C310:X311"/>
    <mergeCell ref="Y304:AA305"/>
    <mergeCell ref="Y306:AA307"/>
    <mergeCell ref="Y308:AA309"/>
    <mergeCell ref="Y310:AA311"/>
    <mergeCell ref="C211:X213"/>
    <mergeCell ref="C425:X428"/>
    <mergeCell ref="Y425:AA428"/>
    <mergeCell ref="Y476:AA479"/>
    <mergeCell ref="C487:X488"/>
    <mergeCell ref="Y487:AA488"/>
    <mergeCell ref="C429:X432"/>
    <mergeCell ref="Y429:AA432"/>
    <mergeCell ref="C417:X422"/>
    <mergeCell ref="Y417:AA422"/>
    <mergeCell ref="C535:X537"/>
    <mergeCell ref="Y535:AA537"/>
    <mergeCell ref="C520:X522"/>
    <mergeCell ref="Y520:AA522"/>
    <mergeCell ref="C529:X531"/>
    <mergeCell ref="Y529:AA531"/>
    <mergeCell ref="Q8:Q9"/>
    <mergeCell ref="R8:AA9"/>
    <mergeCell ref="K8:K9"/>
    <mergeCell ref="L8:L9"/>
    <mergeCell ref="M8:M9"/>
    <mergeCell ref="N8:N9"/>
    <mergeCell ref="C408:X410"/>
    <mergeCell ref="H16:AA17"/>
    <mergeCell ref="A19:R21"/>
    <mergeCell ref="S19:AA21"/>
    <mergeCell ref="C55:AA58"/>
    <mergeCell ref="B389:B391"/>
    <mergeCell ref="P8:P9"/>
    <mergeCell ref="B349:B350"/>
    <mergeCell ref="C349:X350"/>
    <mergeCell ref="Y349:AA350"/>
    <mergeCell ref="B357:B358"/>
    <mergeCell ref="C357:X358"/>
    <mergeCell ref="Y357:AA358"/>
    <mergeCell ref="B351:B353"/>
    <mergeCell ref="C351:X353"/>
    <mergeCell ref="Y351:AA353"/>
    <mergeCell ref="B354:B356"/>
    <mergeCell ref="C354:X356"/>
    <mergeCell ref="D1013:D1015"/>
    <mergeCell ref="E1013:X1015"/>
    <mergeCell ref="Y1013:AA1015"/>
    <mergeCell ref="Y345:AA346"/>
    <mergeCell ref="B597:B600"/>
    <mergeCell ref="C597:X600"/>
    <mergeCell ref="B386:B388"/>
    <mergeCell ref="C386:X388"/>
    <mergeCell ref="Y386:AA388"/>
    <mergeCell ref="B383:B385"/>
    <mergeCell ref="Y408:AA410"/>
    <mergeCell ref="C383:X385"/>
    <mergeCell ref="B417:B422"/>
    <mergeCell ref="Y597:AA600"/>
    <mergeCell ref="C576:X578"/>
    <mergeCell ref="Y576:AA578"/>
    <mergeCell ref="C588:X593"/>
    <mergeCell ref="Y588:AA593"/>
    <mergeCell ref="B411:B416"/>
    <mergeCell ref="B892:B895"/>
    <mergeCell ref="C892:X895"/>
    <mergeCell ref="Y892:AA895"/>
    <mergeCell ref="Y912:AA923"/>
    <mergeCell ref="B908:B909"/>
    <mergeCell ref="Y1002:AA1003"/>
    <mergeCell ref="D1004:D1006"/>
    <mergeCell ref="E1004:X1006"/>
    <mergeCell ref="Y1004:AA1006"/>
    <mergeCell ref="Y946:AA947"/>
    <mergeCell ref="B963:B964"/>
    <mergeCell ref="C963:X964"/>
    <mergeCell ref="B968:B984"/>
    <mergeCell ref="C965:X967"/>
    <mergeCell ref="Y973:AA975"/>
    <mergeCell ref="E970:X972"/>
    <mergeCell ref="E973:X975"/>
    <mergeCell ref="D973:D975"/>
    <mergeCell ref="D970:D972"/>
    <mergeCell ref="Y976:AA978"/>
    <mergeCell ref="Y982:AA984"/>
    <mergeCell ref="E976:X978"/>
    <mergeCell ref="B1002:B1015"/>
    <mergeCell ref="C1002:X1003"/>
    <mergeCell ref="Y455:AA456"/>
    <mergeCell ref="Y435:AA438"/>
    <mergeCell ref="C441:X443"/>
    <mergeCell ref="Y441:AA443"/>
    <mergeCell ref="C435:X438"/>
    <mergeCell ref="B439:B440"/>
    <mergeCell ref="C439:X440"/>
    <mergeCell ref="Y439:AA440"/>
    <mergeCell ref="B446:B449"/>
    <mergeCell ref="C446:X449"/>
    <mergeCell ref="Y446:AA449"/>
    <mergeCell ref="B450:B451"/>
    <mergeCell ref="C450:X451"/>
    <mergeCell ref="Y450:AA451"/>
    <mergeCell ref="B452:B454"/>
    <mergeCell ref="C452:X454"/>
    <mergeCell ref="B441:B443"/>
    <mergeCell ref="Y452:AA454"/>
    <mergeCell ref="Y582:AA587"/>
    <mergeCell ref="B652:B664"/>
    <mergeCell ref="C652:X664"/>
    <mergeCell ref="Y652:AA664"/>
    <mergeCell ref="Y523:AA524"/>
    <mergeCell ref="B525:B526"/>
    <mergeCell ref="C525:X526"/>
    <mergeCell ref="Y525:AA526"/>
    <mergeCell ref="B529:B531"/>
    <mergeCell ref="C532:X534"/>
    <mergeCell ref="Y532:AA534"/>
    <mergeCell ref="B523:B524"/>
    <mergeCell ref="C523:X524"/>
    <mergeCell ref="B550:B554"/>
    <mergeCell ref="C550:X554"/>
    <mergeCell ref="Y550:AA554"/>
    <mergeCell ref="B555:B557"/>
    <mergeCell ref="C555:X557"/>
    <mergeCell ref="Y555:AA557"/>
    <mergeCell ref="B608:B610"/>
    <mergeCell ref="Y459:AA461"/>
    <mergeCell ref="B459:B461"/>
    <mergeCell ref="C459:X461"/>
    <mergeCell ref="Y482:AA484"/>
    <mergeCell ref="B489:B490"/>
    <mergeCell ref="C474:X474"/>
    <mergeCell ref="C471:X472"/>
    <mergeCell ref="C482:X484"/>
    <mergeCell ref="C489:X490"/>
    <mergeCell ref="B464:B475"/>
    <mergeCell ref="C464:X466"/>
    <mergeCell ref="Y489:AA490"/>
    <mergeCell ref="Y464:AA475"/>
    <mergeCell ref="C468:X468"/>
    <mergeCell ref="C469:X469"/>
    <mergeCell ref="C473:X473"/>
    <mergeCell ref="C467:X467"/>
    <mergeCell ref="C470:X470"/>
    <mergeCell ref="B485:B486"/>
    <mergeCell ref="C485:X486"/>
    <mergeCell ref="Y485:AA486"/>
    <mergeCell ref="B487:B488"/>
    <mergeCell ref="Y692:AA696"/>
    <mergeCell ref="B683:B687"/>
    <mergeCell ref="C683:X687"/>
    <mergeCell ref="Y683:AA687"/>
    <mergeCell ref="B594:B596"/>
    <mergeCell ref="Y688:AA691"/>
    <mergeCell ref="B692:B696"/>
    <mergeCell ref="C692:X696"/>
    <mergeCell ref="C594:X596"/>
    <mergeCell ref="Y594:AA596"/>
    <mergeCell ref="B638:B640"/>
    <mergeCell ref="C638:X640"/>
    <mergeCell ref="B665:B671"/>
    <mergeCell ref="C665:X671"/>
    <mergeCell ref="Y665:AA671"/>
    <mergeCell ref="B601:B603"/>
    <mergeCell ref="C601:X603"/>
    <mergeCell ref="Y601:AA603"/>
    <mergeCell ref="B604:B607"/>
    <mergeCell ref="C604:X607"/>
    <mergeCell ref="Y604:AA607"/>
    <mergeCell ref="A1205:AA1206"/>
    <mergeCell ref="B1171:B1173"/>
    <mergeCell ref="C1171:X1173"/>
    <mergeCell ref="Y1171:AA1173"/>
    <mergeCell ref="B1176:B1183"/>
    <mergeCell ref="C1176:X1183"/>
    <mergeCell ref="Y1176:AA1183"/>
    <mergeCell ref="B1184:B1187"/>
    <mergeCell ref="C1184:X1187"/>
    <mergeCell ref="Y1184:AA1187"/>
    <mergeCell ref="B1204:AA1204"/>
    <mergeCell ref="A1197:A1199"/>
    <mergeCell ref="B1197:AA1199"/>
    <mergeCell ref="B1201:AA1201"/>
    <mergeCell ref="B1203:AA1203"/>
    <mergeCell ref="Y970:AA972"/>
    <mergeCell ref="C1050:X1062"/>
    <mergeCell ref="Y1050:AA1062"/>
    <mergeCell ref="Y1063:AA1064"/>
    <mergeCell ref="C1046:X1049"/>
    <mergeCell ref="Y1046:AA1049"/>
    <mergeCell ref="B1043:B1045"/>
    <mergeCell ref="C1067:X1078"/>
    <mergeCell ref="B1139:B1141"/>
    <mergeCell ref="C1139:X1141"/>
    <mergeCell ref="Y1139:AA1141"/>
    <mergeCell ref="B1136:B1138"/>
    <mergeCell ref="Y999:AA1001"/>
    <mergeCell ref="B985:B1001"/>
    <mergeCell ref="D1028:X1030"/>
    <mergeCell ref="D1031:X1034"/>
    <mergeCell ref="D1035:X1037"/>
    <mergeCell ref="B1065:B1078"/>
    <mergeCell ref="D1007:D1009"/>
    <mergeCell ref="E1007:X1009"/>
    <mergeCell ref="Y1007:AA1009"/>
    <mergeCell ref="D976:D978"/>
    <mergeCell ref="E982:X984"/>
    <mergeCell ref="D982:D984"/>
    <mergeCell ref="Y941:AA945"/>
    <mergeCell ref="B927:B930"/>
    <mergeCell ref="C927:X930"/>
    <mergeCell ref="Y927:AA930"/>
    <mergeCell ref="C937:X938"/>
    <mergeCell ref="B903:B905"/>
    <mergeCell ref="C903:X905"/>
    <mergeCell ref="Y903:AA905"/>
    <mergeCell ref="B912:B923"/>
    <mergeCell ref="C908:X909"/>
    <mergeCell ref="Y908:AA909"/>
    <mergeCell ref="C912:X923"/>
    <mergeCell ref="Y937:AA938"/>
    <mergeCell ref="B937:B938"/>
    <mergeCell ref="B941:B945"/>
    <mergeCell ref="B924:B926"/>
    <mergeCell ref="C924:X926"/>
    <mergeCell ref="Y924:AA926"/>
    <mergeCell ref="B885:B891"/>
    <mergeCell ref="C885:X891"/>
    <mergeCell ref="Y885:AA891"/>
    <mergeCell ref="Y935:AA936"/>
    <mergeCell ref="Y931:AA934"/>
    <mergeCell ref="B880:B881"/>
    <mergeCell ref="C880:X881"/>
    <mergeCell ref="B848:B850"/>
    <mergeCell ref="C848:X850"/>
    <mergeCell ref="Y848:AA850"/>
    <mergeCell ref="B898:B902"/>
    <mergeCell ref="C898:X902"/>
    <mergeCell ref="C862:X879"/>
    <mergeCell ref="Y862:AA879"/>
    <mergeCell ref="B853:B855"/>
    <mergeCell ref="C853:X855"/>
    <mergeCell ref="Y853:AA855"/>
    <mergeCell ref="B856:B858"/>
    <mergeCell ref="C856:X858"/>
    <mergeCell ref="Y856:AA858"/>
    <mergeCell ref="B859:B861"/>
    <mergeCell ref="C859:X861"/>
    <mergeCell ref="Y859:AA861"/>
    <mergeCell ref="B862:B879"/>
    <mergeCell ref="B882:B884"/>
    <mergeCell ref="Y882:AA884"/>
    <mergeCell ref="C882:X884"/>
    <mergeCell ref="B842:B844"/>
    <mergeCell ref="C842:X844"/>
    <mergeCell ref="Y842:AA844"/>
    <mergeCell ref="B845:B847"/>
    <mergeCell ref="C845:X847"/>
    <mergeCell ref="Y845:AA847"/>
    <mergeCell ref="Y880:AA881"/>
    <mergeCell ref="Y788:AA790"/>
    <mergeCell ref="B791:B793"/>
    <mergeCell ref="C791:X793"/>
    <mergeCell ref="Y791:AA793"/>
    <mergeCell ref="C794:X795"/>
    <mergeCell ref="Y794:AA795"/>
    <mergeCell ref="Y823:AA825"/>
    <mergeCell ref="B734:B737"/>
    <mergeCell ref="C734:X737"/>
    <mergeCell ref="Y734:AA737"/>
    <mergeCell ref="B738:B741"/>
    <mergeCell ref="C738:X741"/>
    <mergeCell ref="Y738:AA741"/>
    <mergeCell ref="B755:B757"/>
    <mergeCell ref="C755:X757"/>
    <mergeCell ref="Y755:AA757"/>
    <mergeCell ref="B747:B750"/>
    <mergeCell ref="C747:X750"/>
    <mergeCell ref="Y747:AA750"/>
    <mergeCell ref="B742:B744"/>
    <mergeCell ref="C742:X744"/>
    <mergeCell ref="Y742:AA744"/>
    <mergeCell ref="B751:B754"/>
    <mergeCell ref="C751:X754"/>
    <mergeCell ref="Y751:AA754"/>
    <mergeCell ref="B726:B730"/>
    <mergeCell ref="C726:X730"/>
    <mergeCell ref="Y726:AA730"/>
    <mergeCell ref="B731:B733"/>
    <mergeCell ref="C731:X733"/>
    <mergeCell ref="Y731:AA733"/>
    <mergeCell ref="B712:B715"/>
    <mergeCell ref="C712:X715"/>
    <mergeCell ref="Y712:AA715"/>
    <mergeCell ref="B718:B720"/>
    <mergeCell ref="C718:X720"/>
    <mergeCell ref="Y718:AA720"/>
    <mergeCell ref="B721:B725"/>
    <mergeCell ref="C721:X725"/>
    <mergeCell ref="Y721:AA725"/>
    <mergeCell ref="B706:B708"/>
    <mergeCell ref="C706:X708"/>
    <mergeCell ref="Y706:AA708"/>
    <mergeCell ref="B709:B711"/>
    <mergeCell ref="C709:X711"/>
    <mergeCell ref="Y709:AA711"/>
    <mergeCell ref="Y638:AA640"/>
    <mergeCell ref="B641:B643"/>
    <mergeCell ref="C641:X643"/>
    <mergeCell ref="Y641:AA643"/>
    <mergeCell ref="B644:B646"/>
    <mergeCell ref="C644:X646"/>
    <mergeCell ref="Y644:AA646"/>
    <mergeCell ref="B647:B649"/>
    <mergeCell ref="C647:X649"/>
    <mergeCell ref="Y647:AA649"/>
    <mergeCell ref="B674:B680"/>
    <mergeCell ref="C674:X680"/>
    <mergeCell ref="Y674:AA680"/>
    <mergeCell ref="B699:B701"/>
    <mergeCell ref="C699:X701"/>
    <mergeCell ref="Y699:AA701"/>
    <mergeCell ref="B688:B691"/>
    <mergeCell ref="C688:X691"/>
    <mergeCell ref="Y354:AA356"/>
    <mergeCell ref="B373:B377"/>
    <mergeCell ref="C373:X377"/>
    <mergeCell ref="Y373:AA377"/>
    <mergeCell ref="Y383:AA385"/>
    <mergeCell ref="D366:D367"/>
    <mergeCell ref="E366:X367"/>
    <mergeCell ref="D368:D370"/>
    <mergeCell ref="E368:X370"/>
    <mergeCell ref="B359:B370"/>
    <mergeCell ref="Y362:AA365"/>
    <mergeCell ref="C359:X361"/>
    <mergeCell ref="B378:B380"/>
    <mergeCell ref="C378:X380"/>
    <mergeCell ref="Y378:AA380"/>
    <mergeCell ref="Y359:AA361"/>
    <mergeCell ref="D362:D365"/>
    <mergeCell ref="E362:X365"/>
    <mergeCell ref="B330:B331"/>
    <mergeCell ref="C330:X331"/>
    <mergeCell ref="Y330:AA331"/>
    <mergeCell ref="B334:B337"/>
    <mergeCell ref="C334:X337"/>
    <mergeCell ref="B332:B333"/>
    <mergeCell ref="C332:X333"/>
    <mergeCell ref="Y332:AA333"/>
    <mergeCell ref="B340:B342"/>
    <mergeCell ref="C340:X342"/>
    <mergeCell ref="Y340:AA342"/>
    <mergeCell ref="B343:B344"/>
    <mergeCell ref="C343:X344"/>
    <mergeCell ref="Y343:AA344"/>
    <mergeCell ref="Y366:AA367"/>
    <mergeCell ref="Y368:AA370"/>
    <mergeCell ref="B345:B346"/>
    <mergeCell ref="C345:X346"/>
    <mergeCell ref="B301:B303"/>
    <mergeCell ref="C301:X303"/>
    <mergeCell ref="Y301:AA303"/>
    <mergeCell ref="Y334:AA337"/>
    <mergeCell ref="B314:B324"/>
    <mergeCell ref="C314:X324"/>
    <mergeCell ref="Y314:AA324"/>
    <mergeCell ref="B327:B329"/>
    <mergeCell ref="C327:X329"/>
    <mergeCell ref="Y327:AA329"/>
    <mergeCell ref="B304:B305"/>
    <mergeCell ref="B306:B307"/>
    <mergeCell ref="B308:B309"/>
    <mergeCell ref="B310:B311"/>
    <mergeCell ref="C304:X305"/>
    <mergeCell ref="C306:X307"/>
    <mergeCell ref="C308:X309"/>
    <mergeCell ref="B284:B289"/>
    <mergeCell ref="C284:X289"/>
    <mergeCell ref="Y284:AA289"/>
    <mergeCell ref="B292:B295"/>
    <mergeCell ref="C292:X295"/>
    <mergeCell ref="Y292:AA295"/>
    <mergeCell ref="B298:B300"/>
    <mergeCell ref="C298:X300"/>
    <mergeCell ref="Y298:AA300"/>
    <mergeCell ref="B253:B255"/>
    <mergeCell ref="C253:X255"/>
    <mergeCell ref="Y253:AA255"/>
    <mergeCell ref="B256:B258"/>
    <mergeCell ref="C256:X258"/>
    <mergeCell ref="Y256:AA258"/>
    <mergeCell ref="B279:B281"/>
    <mergeCell ref="C279:X281"/>
    <mergeCell ref="Y279:AA281"/>
    <mergeCell ref="B274:B276"/>
    <mergeCell ref="C274:X276"/>
    <mergeCell ref="Y274:AA276"/>
    <mergeCell ref="B263:B266"/>
    <mergeCell ref="C263:X266"/>
    <mergeCell ref="Y263:AA266"/>
    <mergeCell ref="B259:B262"/>
    <mergeCell ref="C259:X262"/>
    <mergeCell ref="Y259:AA262"/>
    <mergeCell ref="B267:B273"/>
    <mergeCell ref="C267:X273"/>
    <mergeCell ref="Y267:AA273"/>
    <mergeCell ref="B244:B246"/>
    <mergeCell ref="C244:X246"/>
    <mergeCell ref="Y244:AA246"/>
    <mergeCell ref="B247:B249"/>
    <mergeCell ref="C247:X249"/>
    <mergeCell ref="Y247:AA249"/>
    <mergeCell ref="B250:B252"/>
    <mergeCell ref="C250:X252"/>
    <mergeCell ref="Y250:AA252"/>
    <mergeCell ref="B233:B234"/>
    <mergeCell ref="C233:X234"/>
    <mergeCell ref="Y233:AA234"/>
    <mergeCell ref="B235:B237"/>
    <mergeCell ref="C235:X237"/>
    <mergeCell ref="Y235:AA237"/>
    <mergeCell ref="B240:B243"/>
    <mergeCell ref="C240:X243"/>
    <mergeCell ref="Y240:AA243"/>
    <mergeCell ref="Y214:AA216"/>
    <mergeCell ref="B217:B219"/>
    <mergeCell ref="C217:X219"/>
    <mergeCell ref="Y217:AA219"/>
    <mergeCell ref="B226:B227"/>
    <mergeCell ref="C226:X227"/>
    <mergeCell ref="Y226:AA227"/>
    <mergeCell ref="B230:B232"/>
    <mergeCell ref="C230:X232"/>
    <mergeCell ref="Y230:AA232"/>
    <mergeCell ref="C220:X222"/>
    <mergeCell ref="Y220:AA222"/>
    <mergeCell ref="A1:AA1"/>
    <mergeCell ref="A2:AA2"/>
    <mergeCell ref="A4:J4"/>
    <mergeCell ref="K4:AA4"/>
    <mergeCell ref="K5:AA6"/>
    <mergeCell ref="C15:G17"/>
    <mergeCell ref="B47:B48"/>
    <mergeCell ref="Y47:AA48"/>
    <mergeCell ref="C47:X48"/>
    <mergeCell ref="A8:B17"/>
    <mergeCell ref="C8:G9"/>
    <mergeCell ref="C10:G11"/>
    <mergeCell ref="C12:G14"/>
    <mergeCell ref="A23:AA23"/>
    <mergeCell ref="B41:B44"/>
    <mergeCell ref="Y45:AA46"/>
    <mergeCell ref="C41:X44"/>
    <mergeCell ref="C45:X46"/>
    <mergeCell ref="Y40:AA40"/>
    <mergeCell ref="A32:CI32"/>
    <mergeCell ref="A35:AA35"/>
    <mergeCell ref="H10:AA11"/>
    <mergeCell ref="H12:AA14"/>
    <mergeCell ref="O8:O9"/>
    <mergeCell ref="Y41:AA44"/>
    <mergeCell ref="B53:B54"/>
    <mergeCell ref="C53:X54"/>
    <mergeCell ref="A36:AB36"/>
    <mergeCell ref="A33:AA33"/>
    <mergeCell ref="A34:AA34"/>
    <mergeCell ref="C66:X67"/>
    <mergeCell ref="Y66:AA67"/>
    <mergeCell ref="B74:B80"/>
    <mergeCell ref="C74:X80"/>
    <mergeCell ref="B55:B58"/>
    <mergeCell ref="B62:B65"/>
    <mergeCell ref="C62:X65"/>
    <mergeCell ref="Y62:AA65"/>
    <mergeCell ref="B51:B52"/>
    <mergeCell ref="C51:X52"/>
    <mergeCell ref="Y51:AA52"/>
    <mergeCell ref="Y53:AA54"/>
    <mergeCell ref="B45:B46"/>
    <mergeCell ref="B66:B67"/>
    <mergeCell ref="B68:B69"/>
    <mergeCell ref="C68:X69"/>
    <mergeCell ref="Y68:AA69"/>
    <mergeCell ref="B97:B99"/>
    <mergeCell ref="C97:X99"/>
    <mergeCell ref="Y97:AA99"/>
    <mergeCell ref="B102:B106"/>
    <mergeCell ref="C102:X106"/>
    <mergeCell ref="Y102:AA106"/>
    <mergeCell ref="B94:B96"/>
    <mergeCell ref="C94:X96"/>
    <mergeCell ref="Y94:AA96"/>
    <mergeCell ref="B948:B949"/>
    <mergeCell ref="Y948:AA949"/>
    <mergeCell ref="C948:X949"/>
    <mergeCell ref="Y74:AA80"/>
    <mergeCell ref="B83:B84"/>
    <mergeCell ref="C83:X84"/>
    <mergeCell ref="Y83:AA84"/>
    <mergeCell ref="B107:B110"/>
    <mergeCell ref="C107:X110"/>
    <mergeCell ref="B931:B934"/>
    <mergeCell ref="C931:X934"/>
    <mergeCell ref="B223:B225"/>
    <mergeCell ref="C223:X225"/>
    <mergeCell ref="Y223:AA225"/>
    <mergeCell ref="Y211:AA213"/>
    <mergeCell ref="B204:B205"/>
    <mergeCell ref="C204:X205"/>
    <mergeCell ref="Y204:AA205"/>
    <mergeCell ref="B208:B210"/>
    <mergeCell ref="B214:B216"/>
    <mergeCell ref="C214:X216"/>
    <mergeCell ref="B87:B91"/>
    <mergeCell ref="C87:X91"/>
    <mergeCell ref="Y87:AA91"/>
    <mergeCell ref="C113:X117"/>
    <mergeCell ref="Y113:AA117"/>
    <mergeCell ref="B121:B123"/>
    <mergeCell ref="C121:X123"/>
    <mergeCell ref="Y121:AA123"/>
    <mergeCell ref="B124:B128"/>
    <mergeCell ref="C124:X128"/>
    <mergeCell ref="Y124:AA128"/>
    <mergeCell ref="B131:B137"/>
    <mergeCell ref="C131:X137"/>
    <mergeCell ref="Y131:AA137"/>
    <mergeCell ref="B139:B140"/>
    <mergeCell ref="C139:AA140"/>
    <mergeCell ref="C141:AA145"/>
    <mergeCell ref="B148:B150"/>
    <mergeCell ref="C148:X150"/>
    <mergeCell ref="Y148:AA150"/>
    <mergeCell ref="B153:B155"/>
    <mergeCell ref="C153:X155"/>
    <mergeCell ref="Y153:AA155"/>
    <mergeCell ref="B211:B213"/>
    <mergeCell ref="B960:B962"/>
    <mergeCell ref="C960:X962"/>
    <mergeCell ref="B158:B160"/>
    <mergeCell ref="C158:X160"/>
    <mergeCell ref="Y158:AA160"/>
    <mergeCell ref="B163:B167"/>
    <mergeCell ref="C163:X167"/>
    <mergeCell ref="Y163:AA167"/>
    <mergeCell ref="B190:B192"/>
    <mergeCell ref="Y180:AA186"/>
    <mergeCell ref="B220:B222"/>
    <mergeCell ref="Y960:AA962"/>
    <mergeCell ref="B955:B957"/>
    <mergeCell ref="C955:X957"/>
    <mergeCell ref="Y955:AA957"/>
    <mergeCell ref="B950:B951"/>
    <mergeCell ref="C950:X951"/>
    <mergeCell ref="Y950:AA951"/>
    <mergeCell ref="Y190:AA192"/>
    <mergeCell ref="B195:B198"/>
    <mergeCell ref="B952:B954"/>
    <mergeCell ref="C952:X954"/>
    <mergeCell ref="Y952:AA954"/>
    <mergeCell ref="C195:X198"/>
    <mergeCell ref="C208:X210"/>
    <mergeCell ref="Y208:AA210"/>
    <mergeCell ref="B168:B171"/>
    <mergeCell ref="C168:X171"/>
    <mergeCell ref="Y168:AA171"/>
    <mergeCell ref="Y195:AA198"/>
    <mergeCell ref="B175:B179"/>
    <mergeCell ref="C175:X179"/>
    <mergeCell ref="Y175:AA179"/>
    <mergeCell ref="B180:B186"/>
    <mergeCell ref="C180:X186"/>
    <mergeCell ref="B201:B203"/>
    <mergeCell ref="C201:X203"/>
    <mergeCell ref="Y201:AA203"/>
    <mergeCell ref="I15:AA15"/>
    <mergeCell ref="B935:B936"/>
    <mergeCell ref="C935:X936"/>
    <mergeCell ref="D1010:D1012"/>
    <mergeCell ref="E1010:X1012"/>
    <mergeCell ref="Y1010:AA1012"/>
    <mergeCell ref="B582:B587"/>
    <mergeCell ref="B588:B593"/>
    <mergeCell ref="D979:D981"/>
    <mergeCell ref="E979:X981"/>
    <mergeCell ref="Y979:AA981"/>
    <mergeCell ref="E996:X998"/>
    <mergeCell ref="Y996:AA998"/>
    <mergeCell ref="Y963:AA964"/>
    <mergeCell ref="Y965:AA967"/>
    <mergeCell ref="D996:D998"/>
    <mergeCell ref="C760:X762"/>
    <mergeCell ref="Y760:AA762"/>
    <mergeCell ref="B780:B781"/>
    <mergeCell ref="C780:X781"/>
    <mergeCell ref="Y107:AA110"/>
    <mergeCell ref="B113:B117"/>
    <mergeCell ref="Y993:AA995"/>
    <mergeCell ref="C190:X192"/>
    <mergeCell ref="Y780:AA781"/>
    <mergeCell ref="B782:B785"/>
    <mergeCell ref="C782:X785"/>
    <mergeCell ref="Y782:AA785"/>
    <mergeCell ref="E763:X764"/>
    <mergeCell ref="E765:X765"/>
    <mergeCell ref="E766:X767"/>
    <mergeCell ref="E768:X769"/>
    <mergeCell ref="C763:D767"/>
    <mergeCell ref="Y763:AA767"/>
    <mergeCell ref="E770:X771"/>
    <mergeCell ref="E772:X773"/>
    <mergeCell ref="E774:X776"/>
    <mergeCell ref="E777:X777"/>
    <mergeCell ref="E778:X779"/>
    <mergeCell ref="C768:D778"/>
    <mergeCell ref="Y768:AA779"/>
    <mergeCell ref="B760:B779"/>
    <mergeCell ref="B786:B787"/>
    <mergeCell ref="C786:X787"/>
    <mergeCell ref="Y786:AA787"/>
    <mergeCell ref="B788:B790"/>
    <mergeCell ref="C788:X790"/>
    <mergeCell ref="B828:B841"/>
    <mergeCell ref="C828:X841"/>
    <mergeCell ref="Y828:AA841"/>
    <mergeCell ref="C796:D801"/>
    <mergeCell ref="E796:X796"/>
    <mergeCell ref="Y796:AA801"/>
    <mergeCell ref="E797:X797"/>
    <mergeCell ref="E798:X798"/>
    <mergeCell ref="E799:X799"/>
    <mergeCell ref="E800:X800"/>
    <mergeCell ref="E801:X801"/>
    <mergeCell ref="B804:B819"/>
    <mergeCell ref="C804:X819"/>
    <mergeCell ref="Y804:AA819"/>
    <mergeCell ref="B820:B822"/>
    <mergeCell ref="C820:X822"/>
    <mergeCell ref="Y820:AA822"/>
    <mergeCell ref="B823:B825"/>
    <mergeCell ref="C823:X825"/>
    <mergeCell ref="Y898:AA902"/>
    <mergeCell ref="B906:B907"/>
    <mergeCell ref="C906:X907"/>
    <mergeCell ref="Y906:AA907"/>
    <mergeCell ref="B1018:B1020"/>
    <mergeCell ref="C1018:X1020"/>
    <mergeCell ref="Y1018:AA1020"/>
    <mergeCell ref="B1021:B1025"/>
    <mergeCell ref="C1021:X1025"/>
    <mergeCell ref="Y1021:AA1025"/>
    <mergeCell ref="D987:D989"/>
    <mergeCell ref="E987:X989"/>
    <mergeCell ref="Y987:AA989"/>
    <mergeCell ref="D990:D992"/>
    <mergeCell ref="E990:X992"/>
    <mergeCell ref="Y990:AA992"/>
    <mergeCell ref="D999:D1001"/>
    <mergeCell ref="E999:X1001"/>
    <mergeCell ref="C941:X945"/>
    <mergeCell ref="B965:B967"/>
    <mergeCell ref="B946:B947"/>
    <mergeCell ref="C946:X947"/>
    <mergeCell ref="D993:D995"/>
    <mergeCell ref="E993:X995"/>
    <mergeCell ref="Y1148:AA1151"/>
    <mergeCell ref="B1152:B1157"/>
    <mergeCell ref="C1152:X1157"/>
    <mergeCell ref="Y1079:AA1092"/>
    <mergeCell ref="Y1152:AA1157"/>
    <mergeCell ref="B1026:B1037"/>
    <mergeCell ref="Y1026:AA1037"/>
    <mergeCell ref="B1134:B1135"/>
    <mergeCell ref="C1134:X1135"/>
    <mergeCell ref="C1081:X1092"/>
    <mergeCell ref="Y1134:AA1135"/>
    <mergeCell ref="C1136:X1138"/>
    <mergeCell ref="Y1136:AA1138"/>
    <mergeCell ref="B1063:B1064"/>
    <mergeCell ref="C1063:X1064"/>
    <mergeCell ref="B1079:B1092"/>
    <mergeCell ref="Y1043:AA1045"/>
    <mergeCell ref="C1043:X1045"/>
    <mergeCell ref="Y1065:AA1078"/>
    <mergeCell ref="B1038:B1040"/>
    <mergeCell ref="C1038:X1040"/>
    <mergeCell ref="Y1038:AA1040"/>
    <mergeCell ref="B1046:B1049"/>
    <mergeCell ref="B1050:B1062"/>
    <mergeCell ref="B1158:B1162"/>
    <mergeCell ref="C1158:X1162"/>
    <mergeCell ref="Y1158:AA1162"/>
    <mergeCell ref="B1165:B1170"/>
    <mergeCell ref="C1165:X1170"/>
    <mergeCell ref="Y1165:AA1170"/>
    <mergeCell ref="B187:B189"/>
    <mergeCell ref="C187:X189"/>
    <mergeCell ref="Y187:AA189"/>
    <mergeCell ref="C1028:C1030"/>
    <mergeCell ref="C968:X969"/>
    <mergeCell ref="C985:X986"/>
    <mergeCell ref="Y985:AA986"/>
    <mergeCell ref="Y968:AA969"/>
    <mergeCell ref="C1026:X1027"/>
    <mergeCell ref="C1031:C1034"/>
    <mergeCell ref="C1035:C1037"/>
    <mergeCell ref="C1065:X1066"/>
    <mergeCell ref="C1079:X1080"/>
    <mergeCell ref="B1142:B1145"/>
    <mergeCell ref="C1142:X1145"/>
    <mergeCell ref="Y1142:AA1145"/>
    <mergeCell ref="B1148:B1151"/>
    <mergeCell ref="C1148:X1151"/>
    <mergeCell ref="B1095:B1097"/>
    <mergeCell ref="C1095:X1097"/>
    <mergeCell ref="Y1095:AA1097"/>
    <mergeCell ref="B1098:B1100"/>
    <mergeCell ref="C1098:X1100"/>
    <mergeCell ref="Y1098:AA1100"/>
    <mergeCell ref="B1101:B1104"/>
    <mergeCell ref="C1101:X1104"/>
    <mergeCell ref="Y1101:AA1104"/>
    <mergeCell ref="B1113:B1119"/>
    <mergeCell ref="C1113:X1119"/>
    <mergeCell ref="Y1113:AA1119"/>
    <mergeCell ref="B1120:B1122"/>
    <mergeCell ref="C1120:X1122"/>
    <mergeCell ref="Y1120:AA1122"/>
    <mergeCell ref="B1123:B1128"/>
    <mergeCell ref="B1105:B1106"/>
    <mergeCell ref="C1105:X1106"/>
    <mergeCell ref="Y1105:AA1106"/>
    <mergeCell ref="B1108:B1110"/>
    <mergeCell ref="C1108:X1110"/>
    <mergeCell ref="Y1108:AA1110"/>
    <mergeCell ref="B1111:B1112"/>
    <mergeCell ref="C1111:X1112"/>
    <mergeCell ref="Y1111:AA1112"/>
    <mergeCell ref="B1129:B1131"/>
    <mergeCell ref="C1129:X1131"/>
    <mergeCell ref="Y1129:AA1131"/>
    <mergeCell ref="C1125:X1126"/>
    <mergeCell ref="Y1125:AA1126"/>
    <mergeCell ref="C1123:X1124"/>
    <mergeCell ref="C1127:X1128"/>
    <mergeCell ref="Y1127:AA1128"/>
    <mergeCell ref="Y1123:AA1124"/>
  </mergeCells>
  <phoneticPr fontId="4"/>
  <conditionalFormatting sqref="C5">
    <cfRule type="expression" dxfId="417" priority="139">
      <formula>COUNTIF(C5,"")</formula>
    </cfRule>
  </conditionalFormatting>
  <conditionalFormatting sqref="E5 H5">
    <cfRule type="expression" dxfId="416" priority="138">
      <formula>COUNTIF(E5,"")</formula>
    </cfRule>
  </conditionalFormatting>
  <conditionalFormatting sqref="H10">
    <cfRule type="expression" dxfId="415" priority="398">
      <formula>COUNTIF(H10,"")</formula>
    </cfRule>
  </conditionalFormatting>
  <conditionalFormatting sqref="H12">
    <cfRule type="expression" dxfId="414" priority="397">
      <formula>COUNTIF(H12,"")</formula>
    </cfRule>
  </conditionalFormatting>
  <conditionalFormatting sqref="H16">
    <cfRule type="expression" dxfId="413" priority="396">
      <formula>COUNTIF(H16,"")</formula>
    </cfRule>
  </conditionalFormatting>
  <conditionalFormatting sqref="I15">
    <cfRule type="expression" dxfId="412" priority="136">
      <formula>COUNTIF(I15,"")</formula>
    </cfRule>
  </conditionalFormatting>
  <conditionalFormatting sqref="J8:Q8">
    <cfRule type="expression" dxfId="411" priority="137">
      <formula>COUNTIF(J8,"")</formula>
    </cfRule>
  </conditionalFormatting>
  <conditionalFormatting sqref="K5">
    <cfRule type="expression" dxfId="410" priority="399">
      <formula>COUNTIF(K5,"")</formula>
    </cfRule>
  </conditionalFormatting>
  <conditionalFormatting sqref="S19">
    <cfRule type="expression" dxfId="409" priority="117">
      <formula>COUNTIF(S19,"")</formula>
    </cfRule>
  </conditionalFormatting>
  <conditionalFormatting sqref="Y41 Y1021:Y1023">
    <cfRule type="expression" dxfId="408" priority="432">
      <formula>COUNTIF(Y41,"×")</formula>
    </cfRule>
    <cfRule type="expression" dxfId="407" priority="433">
      <formula>COUNTIF(Y41,"")</formula>
    </cfRule>
  </conditionalFormatting>
  <conditionalFormatting sqref="Y45">
    <cfRule type="expression" dxfId="406" priority="430">
      <formula>COUNTIF(Y45,"×")</formula>
    </cfRule>
    <cfRule type="expression" dxfId="405" priority="431">
      <formula>COUNTIF(Y45,"")</formula>
    </cfRule>
  </conditionalFormatting>
  <conditionalFormatting sqref="Y47">
    <cfRule type="expression" dxfId="404" priority="428">
      <formula>COUNTIF(Y47,"×")</formula>
    </cfRule>
    <cfRule type="expression" dxfId="403" priority="429">
      <formula>COUNTIF(Y47,"")</formula>
    </cfRule>
  </conditionalFormatting>
  <conditionalFormatting sqref="Y51 Y53">
    <cfRule type="expression" dxfId="402" priority="426">
      <formula>COUNTIF(Y51,"×")</formula>
    </cfRule>
    <cfRule type="expression" dxfId="401" priority="427">
      <formula>COUNTIF(Y51,"")</formula>
    </cfRule>
  </conditionalFormatting>
  <conditionalFormatting sqref="Y62">
    <cfRule type="expression" dxfId="400" priority="418">
      <formula>COUNTIF(Y62,"×")</formula>
    </cfRule>
    <cfRule type="expression" dxfId="399" priority="419">
      <formula>COUNTIF(Y62,"")</formula>
    </cfRule>
  </conditionalFormatting>
  <conditionalFormatting sqref="Y66">
    <cfRule type="expression" dxfId="398" priority="424">
      <formula>COUNTIF(Y66,"×")</formula>
    </cfRule>
    <cfRule type="expression" dxfId="397" priority="425">
      <formula>COUNTIF(Y66,"")</formula>
    </cfRule>
  </conditionalFormatting>
  <conditionalFormatting sqref="Y68">
    <cfRule type="expression" dxfId="396" priority="53">
      <formula>COUNTIF(Y68,"×")</formula>
    </cfRule>
    <cfRule type="expression" dxfId="395" priority="54">
      <formula>COUNTIF(Y68,"")</formula>
    </cfRule>
  </conditionalFormatting>
  <conditionalFormatting sqref="Y74">
    <cfRule type="expression" dxfId="394" priority="416">
      <formula>COUNTIF(Y74,"×")</formula>
    </cfRule>
    <cfRule type="expression" dxfId="393" priority="417">
      <formula>COUNTIF(Y74,"")</formula>
    </cfRule>
  </conditionalFormatting>
  <conditionalFormatting sqref="Y83">
    <cfRule type="expression" dxfId="392" priority="420">
      <formula>COUNTIF(Y83,"×")</formula>
    </cfRule>
    <cfRule type="expression" dxfId="391" priority="421">
      <formula>COUNTIF(Y83,"")</formula>
    </cfRule>
  </conditionalFormatting>
  <conditionalFormatting sqref="Y87">
    <cfRule type="expression" dxfId="390" priority="414">
      <formula>COUNTIF(Y87,"×")</formula>
    </cfRule>
    <cfRule type="expression" dxfId="389" priority="415">
      <formula>COUNTIF(Y87,"")</formula>
    </cfRule>
  </conditionalFormatting>
  <conditionalFormatting sqref="Y94">
    <cfRule type="expression" dxfId="388" priority="412">
      <formula>COUNTIF(Y94,"×")</formula>
    </cfRule>
    <cfRule type="expression" dxfId="387" priority="413">
      <formula>COUNTIF(Y94,"")</formula>
    </cfRule>
  </conditionalFormatting>
  <conditionalFormatting sqref="Y97">
    <cfRule type="expression" dxfId="386" priority="410">
      <formula>COUNTIF(Y97,"×")</formula>
    </cfRule>
    <cfRule type="expression" dxfId="385" priority="411">
      <formula>COUNTIF(Y97,"")</formula>
    </cfRule>
  </conditionalFormatting>
  <conditionalFormatting sqref="Y102">
    <cfRule type="expression" dxfId="384" priority="408">
      <formula>COUNTIF(Y102,"×")</formula>
    </cfRule>
    <cfRule type="expression" dxfId="383" priority="409">
      <formula>COUNTIF(Y102,"")</formula>
    </cfRule>
  </conditionalFormatting>
  <conditionalFormatting sqref="Y107">
    <cfRule type="expression" dxfId="382" priority="406">
      <formula>COUNTIF(Y107,"×")</formula>
    </cfRule>
    <cfRule type="expression" dxfId="381" priority="407">
      <formula>COUNTIF(Y107,"")</formula>
    </cfRule>
  </conditionalFormatting>
  <conditionalFormatting sqref="Y113">
    <cfRule type="expression" dxfId="380" priority="404">
      <formula>COUNTIF(Y113,"×")</formula>
    </cfRule>
    <cfRule type="expression" dxfId="379" priority="405">
      <formula>COUNTIF(Y113,"")</formula>
    </cfRule>
  </conditionalFormatting>
  <conditionalFormatting sqref="Y121">
    <cfRule type="expression" dxfId="378" priority="402">
      <formula>COUNTIF(Y121,"×")</formula>
    </cfRule>
    <cfRule type="expression" dxfId="377" priority="403">
      <formula>COUNTIF(Y121,"")</formula>
    </cfRule>
  </conditionalFormatting>
  <conditionalFormatting sqref="Y124">
    <cfRule type="expression" dxfId="376" priority="400">
      <formula>COUNTIF(Y124,"×")</formula>
    </cfRule>
    <cfRule type="expression" dxfId="375" priority="401">
      <formula>COUNTIF(Y124,"")</formula>
    </cfRule>
  </conditionalFormatting>
  <conditionalFormatting sqref="Y131">
    <cfRule type="expression" dxfId="374" priority="394">
      <formula>COUNTIF(Y131,"×")</formula>
    </cfRule>
    <cfRule type="expression" dxfId="373" priority="395">
      <formula>COUNTIF(Y131,"")</formula>
    </cfRule>
  </conditionalFormatting>
  <conditionalFormatting sqref="Y148 Y153 Y158">
    <cfRule type="expression" dxfId="372" priority="392">
      <formula>COUNTIF(Y148,"×")</formula>
    </cfRule>
    <cfRule type="expression" dxfId="371" priority="393">
      <formula>COUNTIF(Y148,"")</formula>
    </cfRule>
  </conditionalFormatting>
  <conditionalFormatting sqref="Y163">
    <cfRule type="expression" dxfId="370" priority="390">
      <formula>COUNTIF(Y163,"×")</formula>
    </cfRule>
    <cfRule type="expression" dxfId="369" priority="391">
      <formula>COUNTIF(Y163,"")</formula>
    </cfRule>
  </conditionalFormatting>
  <conditionalFormatting sqref="Y168">
    <cfRule type="expression" dxfId="368" priority="388">
      <formula>COUNTIF(Y168,"×")</formula>
    </cfRule>
    <cfRule type="expression" dxfId="367" priority="389">
      <formula>COUNTIF(Y168,"")</formula>
    </cfRule>
  </conditionalFormatting>
  <conditionalFormatting sqref="Y175">
    <cfRule type="expression" dxfId="366" priority="386">
      <formula>COUNTIF(Y175,"×")</formula>
    </cfRule>
    <cfRule type="expression" dxfId="365" priority="387">
      <formula>COUNTIF(Y175,"")</formula>
    </cfRule>
  </conditionalFormatting>
  <conditionalFormatting sqref="Y180">
    <cfRule type="expression" dxfId="364" priority="384">
      <formula>COUNTIF(Y180,"×")</formula>
    </cfRule>
    <cfRule type="expression" dxfId="363" priority="385">
      <formula>COUNTIF(Y180,"")</formula>
    </cfRule>
  </conditionalFormatting>
  <conditionalFormatting sqref="Y187">
    <cfRule type="expression" dxfId="362" priority="55">
      <formula>COUNTIF(Y187,"×")</formula>
    </cfRule>
    <cfRule type="expression" dxfId="361" priority="56">
      <formula>COUNTIF(Y187,"")</formula>
    </cfRule>
  </conditionalFormatting>
  <conditionalFormatting sqref="Y190">
    <cfRule type="expression" dxfId="360" priority="382">
      <formula>COUNTIF(Y190,"×")</formula>
    </cfRule>
    <cfRule type="expression" dxfId="359" priority="383">
      <formula>COUNTIF(Y190,"")</formula>
    </cfRule>
  </conditionalFormatting>
  <conditionalFormatting sqref="Y195">
    <cfRule type="expression" dxfId="358" priority="380">
      <formula>COUNTIF(Y195,"×")</formula>
    </cfRule>
    <cfRule type="expression" dxfId="357" priority="381">
      <formula>COUNTIF(Y195,"")</formula>
    </cfRule>
  </conditionalFormatting>
  <conditionalFormatting sqref="Y201">
    <cfRule type="expression" dxfId="356" priority="378">
      <formula>COUNTIF(Y201,"×")</formula>
    </cfRule>
    <cfRule type="expression" dxfId="355" priority="379">
      <formula>COUNTIF(Y201,"")</formula>
    </cfRule>
  </conditionalFormatting>
  <conditionalFormatting sqref="Y204">
    <cfRule type="expression" dxfId="354" priority="376">
      <formula>COUNTIF(Y204,"×")</formula>
    </cfRule>
    <cfRule type="expression" dxfId="353" priority="377">
      <formula>COUNTIF(Y204,"")</formula>
    </cfRule>
  </conditionalFormatting>
  <conditionalFormatting sqref="Y208 Y220 Y223">
    <cfRule type="expression" dxfId="352" priority="374">
      <formula>COUNTIF(Y208,"×")</formula>
    </cfRule>
    <cfRule type="expression" dxfId="351" priority="375">
      <formula>COUNTIF(Y208,"")</formula>
    </cfRule>
  </conditionalFormatting>
  <conditionalFormatting sqref="Y211">
    <cfRule type="expression" dxfId="350" priority="370">
      <formula>COUNTIF(Y211,"×")</formula>
    </cfRule>
    <cfRule type="expression" dxfId="349" priority="371">
      <formula>COUNTIF(Y211,"")</formula>
    </cfRule>
  </conditionalFormatting>
  <conditionalFormatting sqref="Y214 Y217">
    <cfRule type="expression" dxfId="348" priority="115">
      <formula>COUNTIF(Y214,"×")</formula>
    </cfRule>
    <cfRule type="expression" dxfId="347" priority="116">
      <formula>COUNTIF(Y214,"")</formula>
    </cfRule>
  </conditionalFormatting>
  <conditionalFormatting sqref="Y226">
    <cfRule type="expression" dxfId="346" priority="372">
      <formula>COUNTIF(Y226,"×")</formula>
    </cfRule>
    <cfRule type="expression" dxfId="345" priority="373">
      <formula>COUNTIF(Y226,"")</formula>
    </cfRule>
  </conditionalFormatting>
  <conditionalFormatting sqref="Y230">
    <cfRule type="expression" dxfId="344" priority="368">
      <formula>COUNTIF(Y230,"×")</formula>
    </cfRule>
    <cfRule type="expression" dxfId="343" priority="369">
      <formula>COUNTIF(Y230,"")</formula>
    </cfRule>
  </conditionalFormatting>
  <conditionalFormatting sqref="Y233">
    <cfRule type="expression" dxfId="342" priority="366">
      <formula>COUNTIF(Y233,"×")</formula>
    </cfRule>
    <cfRule type="expression" dxfId="341" priority="367">
      <formula>COUNTIF(Y233,"")</formula>
    </cfRule>
  </conditionalFormatting>
  <conditionalFormatting sqref="Y235">
    <cfRule type="expression" dxfId="340" priority="364">
      <formula>COUNTIF(Y235,"×")</formula>
    </cfRule>
    <cfRule type="expression" dxfId="339" priority="365">
      <formula>COUNTIF(Y235,"")</formula>
    </cfRule>
  </conditionalFormatting>
  <conditionalFormatting sqref="Y240 Y244">
    <cfRule type="expression" dxfId="338" priority="362">
      <formula>COUNTIF(Y240,"×")</formula>
    </cfRule>
    <cfRule type="expression" dxfId="337" priority="363">
      <formula>COUNTIF(Y240,"")</formula>
    </cfRule>
  </conditionalFormatting>
  <conditionalFormatting sqref="Y247">
    <cfRule type="expression" dxfId="336" priority="358">
      <formula>COUNTIF(Y247,"×")</formula>
    </cfRule>
    <cfRule type="expression" dxfId="335" priority="359">
      <formula>COUNTIF(Y247,"")</formula>
    </cfRule>
  </conditionalFormatting>
  <conditionalFormatting sqref="Y250 Y253 Y256">
    <cfRule type="expression" dxfId="334" priority="360">
      <formula>COUNTIF(Y250,"×")</formula>
    </cfRule>
    <cfRule type="expression" dxfId="333" priority="361">
      <formula>COUNTIF(Y250,"")</formula>
    </cfRule>
  </conditionalFormatting>
  <conditionalFormatting sqref="Y259">
    <cfRule type="expression" dxfId="332" priority="356">
      <formula>COUNTIF(Y259,"×")</formula>
    </cfRule>
    <cfRule type="expression" dxfId="331" priority="357">
      <formula>COUNTIF(Y259,"")</formula>
    </cfRule>
  </conditionalFormatting>
  <conditionalFormatting sqref="Y263">
    <cfRule type="expression" dxfId="330" priority="354">
      <formula>COUNTIF(Y263,"×")</formula>
    </cfRule>
    <cfRule type="expression" dxfId="329" priority="355">
      <formula>COUNTIF(Y263,"")</formula>
    </cfRule>
  </conditionalFormatting>
  <conditionalFormatting sqref="Y267">
    <cfRule type="expression" dxfId="328" priority="63">
      <formula>COUNTIF(Y267,"×")</formula>
    </cfRule>
    <cfRule type="expression" dxfId="327" priority="64">
      <formula>COUNTIF(Y267,"")</formula>
    </cfRule>
  </conditionalFormatting>
  <conditionalFormatting sqref="Y274">
    <cfRule type="expression" dxfId="326" priority="352">
      <formula>COUNTIF(Y274,"×")</formula>
    </cfRule>
    <cfRule type="expression" dxfId="325" priority="353">
      <formula>COUNTIF(Y274,"")</formula>
    </cfRule>
  </conditionalFormatting>
  <conditionalFormatting sqref="Y279">
    <cfRule type="expression" dxfId="324" priority="350">
      <formula>COUNTIF(Y279,"×")</formula>
    </cfRule>
    <cfRule type="expression" dxfId="323" priority="351">
      <formula>COUNTIF(Y279,"")</formula>
    </cfRule>
  </conditionalFormatting>
  <conditionalFormatting sqref="Y284">
    <cfRule type="expression" dxfId="322" priority="330">
      <formula>COUNTIF(Y284,"×")</formula>
    </cfRule>
    <cfRule type="expression" dxfId="321" priority="331">
      <formula>COUNTIF(Y284,"")</formula>
    </cfRule>
  </conditionalFormatting>
  <conditionalFormatting sqref="Y292">
    <cfRule type="expression" dxfId="320" priority="332">
      <formula>COUNTIF(Y292,"×")</formula>
    </cfRule>
    <cfRule type="expression" dxfId="319" priority="333">
      <formula>COUNTIF(Y292,"")</formula>
    </cfRule>
  </conditionalFormatting>
  <conditionalFormatting sqref="Y298">
    <cfRule type="expression" dxfId="318" priority="348">
      <formula>COUNTIF(Y298,"×")</formula>
    </cfRule>
    <cfRule type="expression" dxfId="317" priority="349">
      <formula>COUNTIF(Y298,"")</formula>
    </cfRule>
  </conditionalFormatting>
  <conditionalFormatting sqref="Y301">
    <cfRule type="expression" dxfId="316" priority="346">
      <formula>COUNTIF(Y301,"×")</formula>
    </cfRule>
    <cfRule type="expression" dxfId="315" priority="347">
      <formula>COUNTIF(Y301,"")</formula>
    </cfRule>
  </conditionalFormatting>
  <conditionalFormatting sqref="Y304 Y306 Y308 Y310">
    <cfRule type="expression" dxfId="314" priority="344">
      <formula>COUNTIF(Y304,"×")</formula>
    </cfRule>
    <cfRule type="expression" dxfId="313" priority="345">
      <formula>COUNTIF(Y304,"")</formula>
    </cfRule>
  </conditionalFormatting>
  <conditionalFormatting sqref="Y314">
    <cfRule type="expression" dxfId="312" priority="334">
      <formula>COUNTIF(Y314,"×")</formula>
    </cfRule>
    <cfRule type="expression" dxfId="311" priority="335">
      <formula>COUNTIF(Y314,"")</formula>
    </cfRule>
  </conditionalFormatting>
  <conditionalFormatting sqref="Y327">
    <cfRule type="expression" dxfId="310" priority="328">
      <formula>COUNTIF(Y327,"×")</formula>
    </cfRule>
    <cfRule type="expression" dxfId="309" priority="329">
      <formula>COUNTIF(Y327,"")</formula>
    </cfRule>
  </conditionalFormatting>
  <conditionalFormatting sqref="Y330 Y332">
    <cfRule type="expression" dxfId="308" priority="342">
      <formula>COUNTIF(Y330,"×")</formula>
    </cfRule>
    <cfRule type="expression" dxfId="307" priority="343">
      <formula>COUNTIF(Y330,"")</formula>
    </cfRule>
  </conditionalFormatting>
  <conditionalFormatting sqref="Y334">
    <cfRule type="expression" dxfId="306" priority="326">
      <formula>COUNTIF(Y334,"×")</formula>
    </cfRule>
    <cfRule type="expression" dxfId="305" priority="327">
      <formula>COUNTIF(Y334,"")</formula>
    </cfRule>
  </conditionalFormatting>
  <conditionalFormatting sqref="Y340">
    <cfRule type="expression" dxfId="304" priority="324">
      <formula>COUNTIF(Y340,"×")</formula>
    </cfRule>
    <cfRule type="expression" dxfId="303" priority="325">
      <formula>COUNTIF(Y340,"")</formula>
    </cfRule>
  </conditionalFormatting>
  <conditionalFormatting sqref="Y343 Y345">
    <cfRule type="expression" dxfId="302" priority="340">
      <formula>COUNTIF(Y343,"×")</formula>
    </cfRule>
    <cfRule type="expression" dxfId="301" priority="341">
      <formula>COUNTIF(Y343,"")</formula>
    </cfRule>
  </conditionalFormatting>
  <conditionalFormatting sqref="Y349">
    <cfRule type="expression" dxfId="300" priority="338">
      <formula>COUNTIF(Y349,"×")</formula>
    </cfRule>
    <cfRule type="expression" dxfId="299" priority="339">
      <formula>COUNTIF(Y349,"")</formula>
    </cfRule>
  </conditionalFormatting>
  <conditionalFormatting sqref="Y351 Y354">
    <cfRule type="expression" dxfId="298" priority="322">
      <formula>COUNTIF(Y351,"×")</formula>
    </cfRule>
    <cfRule type="expression" dxfId="297" priority="323">
      <formula>COUNTIF(Y351,"")</formula>
    </cfRule>
  </conditionalFormatting>
  <conditionalFormatting sqref="Y357">
    <cfRule type="expression" dxfId="296" priority="336">
      <formula>COUNTIF(Y357,"×")</formula>
    </cfRule>
    <cfRule type="expression" dxfId="295" priority="337">
      <formula>COUNTIF(Y357,"")</formula>
    </cfRule>
  </conditionalFormatting>
  <conditionalFormatting sqref="Y362">
    <cfRule type="expression" dxfId="294" priority="316">
      <formula>COUNTIF(Y362,"×")</formula>
    </cfRule>
    <cfRule type="expression" dxfId="293" priority="317">
      <formula>COUNTIF(Y362,"")</formula>
    </cfRule>
  </conditionalFormatting>
  <conditionalFormatting sqref="Y366">
    <cfRule type="expression" dxfId="292" priority="320">
      <formula>COUNTIF(Y366,"×")</formula>
    </cfRule>
    <cfRule type="expression" dxfId="291" priority="321">
      <formula>COUNTIF(Y366,"")</formula>
    </cfRule>
  </conditionalFormatting>
  <conditionalFormatting sqref="Y368">
    <cfRule type="expression" dxfId="290" priority="318">
      <formula>COUNTIF(Y368,"×")</formula>
    </cfRule>
    <cfRule type="expression" dxfId="289" priority="319">
      <formula>COUNTIF(Y368,"")</formula>
    </cfRule>
  </conditionalFormatting>
  <conditionalFormatting sqref="Y373">
    <cfRule type="expression" dxfId="288" priority="314">
      <formula>COUNTIF(Y373,"×")</formula>
    </cfRule>
    <cfRule type="expression" dxfId="287" priority="315">
      <formula>COUNTIF(Y373,"")</formula>
    </cfRule>
  </conditionalFormatting>
  <conditionalFormatting sqref="Y378">
    <cfRule type="expression" dxfId="286" priority="113">
      <formula>COUNTIF(Y378,"×")</formula>
    </cfRule>
    <cfRule type="expression" dxfId="285" priority="114">
      <formula>COUNTIF(Y378,"")</formula>
    </cfRule>
  </conditionalFormatting>
  <conditionalFormatting sqref="Y383 Y386">
    <cfRule type="expression" dxfId="284" priority="312">
      <formula>COUNTIF(Y383,"×")</formula>
    </cfRule>
    <cfRule type="expression" dxfId="283" priority="313">
      <formula>COUNTIF(Y383,"")</formula>
    </cfRule>
  </conditionalFormatting>
  <conditionalFormatting sqref="Y389">
    <cfRule type="expression" dxfId="282" priority="310">
      <formula>COUNTIF(Y389,"×")</formula>
    </cfRule>
    <cfRule type="expression" dxfId="281" priority="311">
      <formula>COUNTIF(Y389,"")</formula>
    </cfRule>
  </conditionalFormatting>
  <conditionalFormatting sqref="Y394">
    <cfRule type="expression" dxfId="280" priority="308">
      <formula>COUNTIF(Y394,"×")</formula>
    </cfRule>
    <cfRule type="expression" dxfId="279" priority="309">
      <formula>COUNTIF(Y394,"")</formula>
    </cfRule>
  </conditionalFormatting>
  <conditionalFormatting sqref="Y399">
    <cfRule type="expression" dxfId="278" priority="306">
      <formula>COUNTIF(Y399,"×")</formula>
    </cfRule>
    <cfRule type="expression" dxfId="277" priority="307">
      <formula>COUNTIF(Y399,"")</formula>
    </cfRule>
  </conditionalFormatting>
  <conditionalFormatting sqref="Y405 Y408">
    <cfRule type="expression" dxfId="276" priority="304">
      <formula>COUNTIF(Y405,"×")</formula>
    </cfRule>
    <cfRule type="expression" dxfId="275" priority="305">
      <formula>COUNTIF(Y405,"")</formula>
    </cfRule>
  </conditionalFormatting>
  <conditionalFormatting sqref="Y411 Y417">
    <cfRule type="expression" dxfId="274" priority="302">
      <formula>COUNTIF(Y411,"×")</formula>
    </cfRule>
    <cfRule type="expression" dxfId="273" priority="303">
      <formula>COUNTIF(Y411,"")</formula>
    </cfRule>
  </conditionalFormatting>
  <conditionalFormatting sqref="Y425 Y429">
    <cfRule type="expression" dxfId="272" priority="300">
      <formula>COUNTIF(Y425,"×")</formula>
    </cfRule>
    <cfRule type="expression" dxfId="271" priority="301">
      <formula>COUNTIF(Y425,"")</formula>
    </cfRule>
  </conditionalFormatting>
  <conditionalFormatting sqref="Y435">
    <cfRule type="expression" dxfId="270" priority="298">
      <formula>COUNTIF(Y435,"×")</formula>
    </cfRule>
    <cfRule type="expression" dxfId="269" priority="299">
      <formula>COUNTIF(Y435,"")</formula>
    </cfRule>
  </conditionalFormatting>
  <conditionalFormatting sqref="Y439">
    <cfRule type="expression" dxfId="268" priority="296">
      <formula>COUNTIF(Y439,"×")</formula>
    </cfRule>
    <cfRule type="expression" dxfId="267" priority="297">
      <formula>COUNTIF(Y439,"")</formula>
    </cfRule>
  </conditionalFormatting>
  <conditionalFormatting sqref="Y441">
    <cfRule type="expression" dxfId="266" priority="294">
      <formula>COUNTIF(Y441,"×")</formula>
    </cfRule>
    <cfRule type="expression" dxfId="265" priority="295">
      <formula>COUNTIF(Y441,"")</formula>
    </cfRule>
  </conditionalFormatting>
  <conditionalFormatting sqref="Y446">
    <cfRule type="expression" dxfId="264" priority="292">
      <formula>COUNTIF(Y446,"×")</formula>
    </cfRule>
    <cfRule type="expression" dxfId="263" priority="293">
      <formula>COUNTIF(Y446,"")</formula>
    </cfRule>
  </conditionalFormatting>
  <conditionalFormatting sqref="Y450">
    <cfRule type="expression" dxfId="262" priority="290">
      <formula>COUNTIF(Y450,"×")</formula>
    </cfRule>
    <cfRule type="expression" dxfId="261" priority="291">
      <formula>COUNTIF(Y450,"")</formula>
    </cfRule>
  </conditionalFormatting>
  <conditionalFormatting sqref="Y452">
    <cfRule type="expression" dxfId="260" priority="288">
      <formula>COUNTIF(Y452,"×")</formula>
    </cfRule>
    <cfRule type="expression" dxfId="259" priority="289">
      <formula>COUNTIF(Y452,"")</formula>
    </cfRule>
  </conditionalFormatting>
  <conditionalFormatting sqref="Y455">
    <cfRule type="expression" dxfId="258" priority="286">
      <formula>COUNTIF(Y455,"×")</formula>
    </cfRule>
    <cfRule type="expression" dxfId="257" priority="287">
      <formula>COUNTIF(Y455,"")</formula>
    </cfRule>
  </conditionalFormatting>
  <conditionalFormatting sqref="Y459">
    <cfRule type="expression" dxfId="256" priority="284">
      <formula>COUNTIF(Y459,"×")</formula>
    </cfRule>
    <cfRule type="expression" dxfId="255" priority="285">
      <formula>COUNTIF(Y459,"")</formula>
    </cfRule>
  </conditionalFormatting>
  <conditionalFormatting sqref="Y464">
    <cfRule type="expression" dxfId="254" priority="282">
      <formula>COUNTIF(Y464,"×")</formula>
    </cfRule>
    <cfRule type="expression" dxfId="253" priority="283">
      <formula>COUNTIF(Y464,"")</formula>
    </cfRule>
  </conditionalFormatting>
  <conditionalFormatting sqref="Y476">
    <cfRule type="expression" dxfId="252" priority="280">
      <formula>COUNTIF(Y476,"×")</formula>
    </cfRule>
    <cfRule type="expression" dxfId="251" priority="281">
      <formula>COUNTIF(Y476,"")</formula>
    </cfRule>
  </conditionalFormatting>
  <conditionalFormatting sqref="Y482:Y483">
    <cfRule type="expression" dxfId="250" priority="278">
      <formula>COUNTIF(Y482,"×")</formula>
    </cfRule>
    <cfRule type="expression" dxfId="249" priority="279">
      <formula>COUNTIF(Y482,"")</formula>
    </cfRule>
  </conditionalFormatting>
  <conditionalFormatting sqref="Y485">
    <cfRule type="expression" dxfId="248" priority="59">
      <formula>COUNTIF(Y485,"×")</formula>
    </cfRule>
    <cfRule type="expression" dxfId="247" priority="60">
      <formula>COUNTIF(Y485,"")</formula>
    </cfRule>
  </conditionalFormatting>
  <conditionalFormatting sqref="Y487">
    <cfRule type="expression" dxfId="246" priority="57">
      <formula>COUNTIF(Y487,"×")</formula>
    </cfRule>
    <cfRule type="expression" dxfId="245" priority="58">
      <formula>COUNTIF(Y487,"")</formula>
    </cfRule>
  </conditionalFormatting>
  <conditionalFormatting sqref="Y489">
    <cfRule type="expression" dxfId="244" priority="276">
      <formula>COUNTIF(Y489,"×")</formula>
    </cfRule>
    <cfRule type="expression" dxfId="243" priority="277">
      <formula>COUNTIF(Y489,"")</formula>
    </cfRule>
  </conditionalFormatting>
  <conditionalFormatting sqref="Y520">
    <cfRule type="expression" dxfId="242" priority="274">
      <formula>COUNTIF(Y520,"×")</formula>
    </cfRule>
    <cfRule type="expression" dxfId="241" priority="275">
      <formula>COUNTIF(Y520,"")</formula>
    </cfRule>
  </conditionalFormatting>
  <conditionalFormatting sqref="Y523 Y525">
    <cfRule type="expression" dxfId="240" priority="272">
      <formula>COUNTIF(Y523,"×")</formula>
    </cfRule>
    <cfRule type="expression" dxfId="239" priority="273">
      <formula>COUNTIF(Y523,"")</formula>
    </cfRule>
  </conditionalFormatting>
  <conditionalFormatting sqref="Y529 Y532 Y535">
    <cfRule type="expression" dxfId="238" priority="270">
      <formula>COUNTIF(Y529,"×")</formula>
    </cfRule>
    <cfRule type="expression" dxfId="237" priority="271">
      <formula>COUNTIF(Y529,"")</formula>
    </cfRule>
  </conditionalFormatting>
  <conditionalFormatting sqref="Y576">
    <cfRule type="expression" dxfId="228" priority="260">
      <formula>COUNTIF(Y576,"×")</formula>
    </cfRule>
    <cfRule type="expression" dxfId="227" priority="261">
      <formula>COUNTIF(Y576,"")</formula>
    </cfRule>
  </conditionalFormatting>
  <conditionalFormatting sqref="Y579">
    <cfRule type="expression" dxfId="226" priority="258">
      <formula>COUNTIF(Y579,"×")</formula>
    </cfRule>
    <cfRule type="expression" dxfId="225" priority="259">
      <formula>COUNTIF(Y579,"")</formula>
    </cfRule>
  </conditionalFormatting>
  <conditionalFormatting sqref="Y582">
    <cfRule type="expression" dxfId="224" priority="256">
      <formula>COUNTIF(Y582,"×")</formula>
    </cfRule>
    <cfRule type="expression" dxfId="223" priority="257">
      <formula>COUNTIF(Y582,"")</formula>
    </cfRule>
  </conditionalFormatting>
  <conditionalFormatting sqref="Y588">
    <cfRule type="expression" dxfId="222" priority="254">
      <formula>COUNTIF(Y588,"×")</formula>
    </cfRule>
    <cfRule type="expression" dxfId="221" priority="255">
      <formula>COUNTIF(Y588,"")</formula>
    </cfRule>
  </conditionalFormatting>
  <conditionalFormatting sqref="Y594">
    <cfRule type="expression" dxfId="220" priority="252">
      <formula>COUNTIF(Y594,"×")</formula>
    </cfRule>
    <cfRule type="expression" dxfId="219" priority="253">
      <formula>COUNTIF(Y594,"")</formula>
    </cfRule>
  </conditionalFormatting>
  <conditionalFormatting sqref="Y597">
    <cfRule type="expression" dxfId="218" priority="242">
      <formula>COUNTIF(Y597,"×")</formula>
    </cfRule>
    <cfRule type="expression" dxfId="217" priority="243">
      <formula>COUNTIF(Y597,"")</formula>
    </cfRule>
  </conditionalFormatting>
  <conditionalFormatting sqref="Y601">
    <cfRule type="expression" dxfId="216" priority="250">
      <formula>COUNTIF(Y601,"×")</formula>
    </cfRule>
    <cfRule type="expression" dxfId="215" priority="251">
      <formula>COUNTIF(Y601,"")</formula>
    </cfRule>
  </conditionalFormatting>
  <conditionalFormatting sqref="Y604">
    <cfRule type="expression" dxfId="214" priority="248">
      <formula>COUNTIF(Y604,"×")</formula>
    </cfRule>
    <cfRule type="expression" dxfId="213" priority="249">
      <formula>COUNTIF(Y604,"")</formula>
    </cfRule>
  </conditionalFormatting>
  <conditionalFormatting sqref="Y608">
    <cfRule type="expression" dxfId="212" priority="246">
      <formula>COUNTIF(Y608,"×")</formula>
    </cfRule>
    <cfRule type="expression" dxfId="211" priority="247">
      <formula>COUNTIF(Y608,"")</formula>
    </cfRule>
  </conditionalFormatting>
  <conditionalFormatting sqref="Y638 Y641 Y644 Y647">
    <cfRule type="expression" dxfId="208" priority="240">
      <formula>COUNTIF(Y638,"×")</formula>
    </cfRule>
    <cfRule type="expression" dxfId="207" priority="241">
      <formula>COUNTIF(Y638,"")</formula>
    </cfRule>
  </conditionalFormatting>
  <conditionalFormatting sqref="Y652">
    <cfRule type="expression" dxfId="206" priority="238">
      <formula>COUNTIF(Y652,"×")</formula>
    </cfRule>
    <cfRule type="expression" dxfId="205" priority="239">
      <formula>COUNTIF(Y652,"")</formula>
    </cfRule>
  </conditionalFormatting>
  <conditionalFormatting sqref="Y665">
    <cfRule type="expression" dxfId="204" priority="236">
      <formula>COUNTIF(Y665,"×")</formula>
    </cfRule>
    <cfRule type="expression" dxfId="203" priority="237">
      <formula>COUNTIF(Y665,"")</formula>
    </cfRule>
  </conditionalFormatting>
  <conditionalFormatting sqref="Y674">
    <cfRule type="expression" dxfId="202" priority="234">
      <formula>COUNTIF(Y674,"×")</formula>
    </cfRule>
    <cfRule type="expression" dxfId="201" priority="235">
      <formula>COUNTIF(Y674,"")</formula>
    </cfRule>
  </conditionalFormatting>
  <conditionalFormatting sqref="Y683">
    <cfRule type="expression" dxfId="200" priority="232">
      <formula>COUNTIF(Y683,"×")</formula>
    </cfRule>
    <cfRule type="expression" dxfId="199" priority="233">
      <formula>COUNTIF(Y683,"")</formula>
    </cfRule>
  </conditionalFormatting>
  <conditionalFormatting sqref="Y688">
    <cfRule type="expression" dxfId="198" priority="230">
      <formula>COUNTIF(Y688,"×")</formula>
    </cfRule>
    <cfRule type="expression" dxfId="197" priority="231">
      <formula>COUNTIF(Y688,"")</formula>
    </cfRule>
  </conditionalFormatting>
  <conditionalFormatting sqref="Y692">
    <cfRule type="expression" dxfId="196" priority="228">
      <formula>COUNTIF(Y692,"×")</formula>
    </cfRule>
    <cfRule type="expression" dxfId="195" priority="229">
      <formula>COUNTIF(Y692,"")</formula>
    </cfRule>
  </conditionalFormatting>
  <conditionalFormatting sqref="Y699">
    <cfRule type="expression" dxfId="194" priority="226">
      <formula>COUNTIF(Y699,"×")</formula>
    </cfRule>
    <cfRule type="expression" dxfId="193" priority="227">
      <formula>COUNTIF(Y699,"")</formula>
    </cfRule>
  </conditionalFormatting>
  <conditionalFormatting sqref="Y706">
    <cfRule type="expression" dxfId="192" priority="222">
      <formula>COUNTIF(Y706,"×")</formula>
    </cfRule>
    <cfRule type="expression" dxfId="191" priority="223">
      <formula>COUNTIF(Y706,"")</formula>
    </cfRule>
  </conditionalFormatting>
  <conditionalFormatting sqref="Y709">
    <cfRule type="expression" dxfId="190" priority="224">
      <formula>COUNTIF(Y709,"×")</formula>
    </cfRule>
    <cfRule type="expression" dxfId="189" priority="225">
      <formula>COUNTIF(Y709,"")</formula>
    </cfRule>
  </conditionalFormatting>
  <conditionalFormatting sqref="Y712">
    <cfRule type="expression" dxfId="188" priority="220">
      <formula>COUNTIF(Y712,"×")</formula>
    </cfRule>
    <cfRule type="expression" dxfId="187" priority="221">
      <formula>COUNTIF(Y712,"")</formula>
    </cfRule>
  </conditionalFormatting>
  <conditionalFormatting sqref="Y718">
    <cfRule type="expression" dxfId="186" priority="218">
      <formula>COUNTIF(Y718,"×")</formula>
    </cfRule>
    <cfRule type="expression" dxfId="185" priority="219">
      <formula>COUNTIF(Y718,"")</formula>
    </cfRule>
  </conditionalFormatting>
  <conditionalFormatting sqref="Y721">
    <cfRule type="expression" dxfId="184" priority="216">
      <formula>COUNTIF(Y721,"×")</formula>
    </cfRule>
    <cfRule type="expression" dxfId="183" priority="217">
      <formula>COUNTIF(Y721,"")</formula>
    </cfRule>
  </conditionalFormatting>
  <conditionalFormatting sqref="Y726">
    <cfRule type="expression" dxfId="182" priority="214">
      <formula>COUNTIF(Y726,"×")</formula>
    </cfRule>
    <cfRule type="expression" dxfId="181" priority="215">
      <formula>COUNTIF(Y726,"")</formula>
    </cfRule>
  </conditionalFormatting>
  <conditionalFormatting sqref="Y731">
    <cfRule type="expression" dxfId="180" priority="212">
      <formula>COUNTIF(Y731,"×")</formula>
    </cfRule>
    <cfRule type="expression" dxfId="179" priority="213">
      <formula>COUNTIF(Y731,"")</formula>
    </cfRule>
  </conditionalFormatting>
  <conditionalFormatting sqref="Y734 Y738">
    <cfRule type="expression" dxfId="178" priority="210">
      <formula>COUNTIF(Y734,"×")</formula>
    </cfRule>
    <cfRule type="expression" dxfId="177" priority="211">
      <formula>COUNTIF(Y734,"")</formula>
    </cfRule>
  </conditionalFormatting>
  <conditionalFormatting sqref="Y742">
    <cfRule type="expression" dxfId="176" priority="208">
      <formula>COUNTIF(Y742,"×")</formula>
    </cfRule>
    <cfRule type="expression" dxfId="175" priority="209">
      <formula>COUNTIF(Y742,"")</formula>
    </cfRule>
  </conditionalFormatting>
  <conditionalFormatting sqref="Y747">
    <cfRule type="expression" dxfId="174" priority="206">
      <formula>COUNTIF(Y747,"×")</formula>
    </cfRule>
    <cfRule type="expression" dxfId="173" priority="207">
      <formula>COUNTIF(Y747,"")</formula>
    </cfRule>
  </conditionalFormatting>
  <conditionalFormatting sqref="Y751">
    <cfRule type="expression" dxfId="172" priority="204">
      <formula>COUNTIF(Y751,"×")</formula>
    </cfRule>
    <cfRule type="expression" dxfId="171" priority="205">
      <formula>COUNTIF(Y751,"")</formula>
    </cfRule>
  </conditionalFormatting>
  <conditionalFormatting sqref="Y755">
    <cfRule type="expression" dxfId="170" priority="202">
      <formula>COUNTIF(Y755,"×")</formula>
    </cfRule>
    <cfRule type="expression" dxfId="169" priority="203">
      <formula>COUNTIF(Y755,"")</formula>
    </cfRule>
  </conditionalFormatting>
  <conditionalFormatting sqref="Y760 Y780 Y786">
    <cfRule type="expression" dxfId="168" priority="200">
      <formula>COUNTIF(Y760,"×")</formula>
    </cfRule>
    <cfRule type="expression" dxfId="167" priority="201">
      <formula>COUNTIF(Y760,"")</formula>
    </cfRule>
  </conditionalFormatting>
  <conditionalFormatting sqref="Y763">
    <cfRule type="expression" dxfId="166" priority="101">
      <formula>COUNTIF(Y763,"×")</formula>
    </cfRule>
    <cfRule type="expression" dxfId="165" priority="102">
      <formula>COUNTIF(Y763,"")</formula>
    </cfRule>
  </conditionalFormatting>
  <conditionalFormatting sqref="Y768">
    <cfRule type="expression" dxfId="164" priority="99">
      <formula>COUNTIF(Y768,"×")</formula>
    </cfRule>
    <cfRule type="expression" dxfId="163" priority="100">
      <formula>COUNTIF(Y768,"")</formula>
    </cfRule>
  </conditionalFormatting>
  <conditionalFormatting sqref="Y782">
    <cfRule type="expression" dxfId="162" priority="198">
      <formula>COUNTIF(Y782,"×")</formula>
    </cfRule>
    <cfRule type="expression" dxfId="161" priority="199">
      <formula>COUNTIF(Y782,"")</formula>
    </cfRule>
  </conditionalFormatting>
  <conditionalFormatting sqref="Y788">
    <cfRule type="expression" dxfId="160" priority="196">
      <formula>COUNTIF(Y788,"×")</formula>
    </cfRule>
    <cfRule type="expression" dxfId="159" priority="197">
      <formula>COUNTIF(Y788,"")</formula>
    </cfRule>
  </conditionalFormatting>
  <conditionalFormatting sqref="Y791">
    <cfRule type="expression" dxfId="158" priority="194">
      <formula>COUNTIF(Y791,"×")</formula>
    </cfRule>
    <cfRule type="expression" dxfId="157" priority="195">
      <formula>COUNTIF(Y791,"")</formula>
    </cfRule>
  </conditionalFormatting>
  <conditionalFormatting sqref="Y794">
    <cfRule type="expression" dxfId="156" priority="97">
      <formula>COUNTIF(Y794,"×")</formula>
    </cfRule>
    <cfRule type="expression" dxfId="155" priority="98">
      <formula>COUNTIF(Y794,"")</formula>
    </cfRule>
  </conditionalFormatting>
  <conditionalFormatting sqref="Y796">
    <cfRule type="expression" dxfId="154" priority="95">
      <formula>COUNTIF(Y796,"×")</formula>
    </cfRule>
    <cfRule type="expression" dxfId="153" priority="96">
      <formula>COUNTIF(Y796,"")</formula>
    </cfRule>
  </conditionalFormatting>
  <conditionalFormatting sqref="Y804">
    <cfRule type="expression" dxfId="152" priority="192">
      <formula>COUNTIF(Y804,"×")</formula>
    </cfRule>
    <cfRule type="expression" dxfId="151" priority="193">
      <formula>COUNTIF(Y804,"")</formula>
    </cfRule>
  </conditionalFormatting>
  <conditionalFormatting sqref="Y820">
    <cfRule type="expression" dxfId="150" priority="190">
      <formula>COUNTIF(Y820,"×")</formula>
    </cfRule>
    <cfRule type="expression" dxfId="149" priority="191">
      <formula>COUNTIF(Y820,"")</formula>
    </cfRule>
  </conditionalFormatting>
  <conditionalFormatting sqref="Y823">
    <cfRule type="expression" dxfId="148" priority="188">
      <formula>COUNTIF(Y823,"×")</formula>
    </cfRule>
    <cfRule type="expression" dxfId="147" priority="189">
      <formula>COUNTIF(Y823,"")</formula>
    </cfRule>
  </conditionalFormatting>
  <conditionalFormatting sqref="Y828">
    <cfRule type="expression" dxfId="146" priority="89">
      <formula>COUNTIF(Y828,"×")</formula>
    </cfRule>
    <cfRule type="expression" dxfId="145" priority="90">
      <formula>COUNTIF(Y828,"")</formula>
    </cfRule>
  </conditionalFormatting>
  <conditionalFormatting sqref="Y842">
    <cfRule type="expression" dxfId="144" priority="87">
      <formula>COUNTIF(Y842,"×")</formula>
    </cfRule>
    <cfRule type="expression" dxfId="143" priority="88">
      <formula>COUNTIF(Y842,"")</formula>
    </cfRule>
  </conditionalFormatting>
  <conditionalFormatting sqref="Y845">
    <cfRule type="expression" dxfId="142" priority="85">
      <formula>COUNTIF(Y845,"×")</formula>
    </cfRule>
    <cfRule type="expression" dxfId="141" priority="86">
      <formula>COUNTIF(Y845,"")</formula>
    </cfRule>
  </conditionalFormatting>
  <conditionalFormatting sqref="Y848">
    <cfRule type="expression" dxfId="140" priority="83">
      <formula>COUNTIF(Y848,"×")</formula>
    </cfRule>
    <cfRule type="expression" dxfId="139" priority="84">
      <formula>COUNTIF(Y848,"")</formula>
    </cfRule>
  </conditionalFormatting>
  <conditionalFormatting sqref="Y853 Y859">
    <cfRule type="expression" dxfId="138" priority="186">
      <formula>COUNTIF(Y853,"×")</formula>
    </cfRule>
    <cfRule type="expression" dxfId="137" priority="187">
      <formula>COUNTIF(Y853,"")</formula>
    </cfRule>
  </conditionalFormatting>
  <conditionalFormatting sqref="Y856">
    <cfRule type="expression" dxfId="136" priority="184">
      <formula>COUNTIF(Y856,"×")</formula>
    </cfRule>
    <cfRule type="expression" dxfId="135" priority="185">
      <formula>COUNTIF(Y856,"")</formula>
    </cfRule>
  </conditionalFormatting>
  <conditionalFormatting sqref="Y862 Y880">
    <cfRule type="expression" dxfId="134" priority="182">
      <formula>COUNTIF(Y862,"×")</formula>
    </cfRule>
    <cfRule type="expression" dxfId="133" priority="183">
      <formula>COUNTIF(Y862,"")</formula>
    </cfRule>
  </conditionalFormatting>
  <conditionalFormatting sqref="Y882 Y892 Y903">
    <cfRule type="expression" dxfId="132" priority="180">
      <formula>COUNTIF(Y882,"×")</formula>
    </cfRule>
    <cfRule type="expression" dxfId="131" priority="181">
      <formula>COUNTIF(Y882,"")</formula>
    </cfRule>
  </conditionalFormatting>
  <conditionalFormatting sqref="Y885">
    <cfRule type="expression" dxfId="130" priority="174">
      <formula>COUNTIF(Y885,"×")</formula>
    </cfRule>
    <cfRule type="expression" dxfId="129" priority="175">
      <formula>COUNTIF(Y885,"")</formula>
    </cfRule>
  </conditionalFormatting>
  <conditionalFormatting sqref="Y898">
    <cfRule type="expression" dxfId="128" priority="81">
      <formula>COUNTIF(Y898,"×")</formula>
    </cfRule>
    <cfRule type="expression" dxfId="127" priority="82">
      <formula>COUNTIF(Y898,"")</formula>
    </cfRule>
  </conditionalFormatting>
  <conditionalFormatting sqref="Y906">
    <cfRule type="expression" dxfId="126" priority="79">
      <formula>COUNTIF(Y906,"×")</formula>
    </cfRule>
    <cfRule type="expression" dxfId="125" priority="80">
      <formula>COUNTIF(Y906,"")</formula>
    </cfRule>
  </conditionalFormatting>
  <conditionalFormatting sqref="Y908">
    <cfRule type="expression" dxfId="124" priority="178">
      <formula>COUNTIF(Y908,"×")</formula>
    </cfRule>
    <cfRule type="expression" dxfId="123" priority="179">
      <formula>COUNTIF(Y908,"")</formula>
    </cfRule>
  </conditionalFormatting>
  <conditionalFormatting sqref="Y912">
    <cfRule type="expression" dxfId="122" priority="168">
      <formula>COUNTIF(Y912,"×")</formula>
    </cfRule>
    <cfRule type="expression" dxfId="121" priority="169">
      <formula>COUNTIF(Y912,"")</formula>
    </cfRule>
  </conditionalFormatting>
  <conditionalFormatting sqref="Y924">
    <cfRule type="expression" dxfId="120" priority="176">
      <formula>COUNTIF(Y924,"×")</formula>
    </cfRule>
    <cfRule type="expression" dxfId="119" priority="177">
      <formula>COUNTIF(Y924,"")</formula>
    </cfRule>
  </conditionalFormatting>
  <conditionalFormatting sqref="Y927 Y931">
    <cfRule type="expression" dxfId="118" priority="172">
      <formula>COUNTIF(Y927,"×")</formula>
    </cfRule>
    <cfRule type="expression" dxfId="117" priority="173">
      <formula>COUNTIF(Y927,"")</formula>
    </cfRule>
  </conditionalFormatting>
  <conditionalFormatting sqref="Y935 Y937">
    <cfRule type="expression" dxfId="116" priority="170">
      <formula>COUNTIF(Y935,"×")</formula>
    </cfRule>
    <cfRule type="expression" dxfId="115" priority="171">
      <formula>COUNTIF(Y935,"")</formula>
    </cfRule>
  </conditionalFormatting>
  <conditionalFormatting sqref="Y941">
    <cfRule type="expression" dxfId="114" priority="164">
      <formula>COUNTIF(Y941,"×")</formula>
    </cfRule>
    <cfRule type="expression" dxfId="113" priority="165">
      <formula>COUNTIF(Y941,"")</formula>
    </cfRule>
  </conditionalFormatting>
  <conditionalFormatting sqref="Y946 Y948 Y950 Y955">
    <cfRule type="expression" dxfId="112" priority="166">
      <formula>COUNTIF(Y946,"×")</formula>
    </cfRule>
    <cfRule type="expression" dxfId="111" priority="167">
      <formula>COUNTIF(Y946,"")</formula>
    </cfRule>
  </conditionalFormatting>
  <conditionalFormatting sqref="Y952">
    <cfRule type="expression" dxfId="110" priority="162">
      <formula>COUNTIF(Y952,"×")</formula>
    </cfRule>
    <cfRule type="expression" dxfId="109" priority="163">
      <formula>COUNTIF(Y952,"")</formula>
    </cfRule>
  </conditionalFormatting>
  <conditionalFormatting sqref="Y960">
    <cfRule type="expression" dxfId="108" priority="160">
      <formula>COUNTIF(Y960,"×")</formula>
    </cfRule>
    <cfRule type="expression" dxfId="107" priority="161">
      <formula>COUNTIF(Y960,"")</formula>
    </cfRule>
  </conditionalFormatting>
  <conditionalFormatting sqref="Y963 Y965">
    <cfRule type="expression" dxfId="106" priority="158">
      <formula>COUNTIF(Y963,"×")</formula>
    </cfRule>
    <cfRule type="expression" dxfId="105" priority="159">
      <formula>COUNTIF(Y963,"")</formula>
    </cfRule>
  </conditionalFormatting>
  <conditionalFormatting sqref="Y968">
    <cfRule type="expression" dxfId="104" priority="156">
      <formula>COUNTIF(Y968,"×")</formula>
    </cfRule>
    <cfRule type="expression" dxfId="103" priority="157">
      <formula>COUNTIF(Y968,"")</formula>
    </cfRule>
  </conditionalFormatting>
  <conditionalFormatting sqref="Y970 Y973 Y976">
    <cfRule type="expression" dxfId="102" priority="154">
      <formula>COUNTIF(Y970,"×")</formula>
    </cfRule>
    <cfRule type="expression" dxfId="101" priority="155">
      <formula>COUNTIF(Y970,"")</formula>
    </cfRule>
  </conditionalFormatting>
  <conditionalFormatting sqref="Y979:Y980 Y996:Y997 Y1010">
    <cfRule type="expression" dxfId="100" priority="144">
      <formula>COUNTIF(Y979,"×")</formula>
    </cfRule>
    <cfRule type="expression" dxfId="99" priority="145">
      <formula>COUNTIF(Y979,"")</formula>
    </cfRule>
  </conditionalFormatting>
  <conditionalFormatting sqref="Y982 Y987 Y990 Y993">
    <cfRule type="expression" dxfId="98" priority="152">
      <formula>COUNTIF(Y982,"×")</formula>
    </cfRule>
    <cfRule type="expression" dxfId="97" priority="153">
      <formula>COUNTIF(Y982,"")</formula>
    </cfRule>
  </conditionalFormatting>
  <conditionalFormatting sqref="Y985 Y1002">
    <cfRule type="expression" dxfId="96" priority="146">
      <formula>COUNTIF(Y985,"×")</formula>
    </cfRule>
    <cfRule type="expression" dxfId="95" priority="147">
      <formula>COUNTIF(Y985,"")</formula>
    </cfRule>
  </conditionalFormatting>
  <conditionalFormatting sqref="Y999">
    <cfRule type="expression" dxfId="94" priority="142">
      <formula>COUNTIF(Y999,"×")</formula>
    </cfRule>
    <cfRule type="expression" dxfId="93" priority="143">
      <formula>COUNTIF(Y999,"")</formula>
    </cfRule>
  </conditionalFormatting>
  <conditionalFormatting sqref="Y1004 Y1007">
    <cfRule type="expression" dxfId="92" priority="150">
      <formula>COUNTIF(Y1004,"×")</formula>
    </cfRule>
    <cfRule type="expression" dxfId="91" priority="151">
      <formula>COUNTIF(Y1004,"")</formula>
    </cfRule>
  </conditionalFormatting>
  <conditionalFormatting sqref="Y1013">
    <cfRule type="expression" dxfId="90" priority="148">
      <formula>COUNTIF(Y1013,"×")</formula>
    </cfRule>
    <cfRule type="expression" dxfId="89" priority="149">
      <formula>COUNTIF(Y1013,"")</formula>
    </cfRule>
  </conditionalFormatting>
  <conditionalFormatting sqref="Y1018">
    <cfRule type="expression" dxfId="88" priority="77">
      <formula>COUNTIF(Y1018,"×")</formula>
    </cfRule>
    <cfRule type="expression" dxfId="87" priority="78">
      <formula>COUNTIF(Y1018,"")</formula>
    </cfRule>
  </conditionalFormatting>
  <conditionalFormatting sqref="Y1026:Y1027">
    <cfRule type="expression" dxfId="86" priority="75">
      <formula>COUNTIF(Y1026,"×")</formula>
    </cfRule>
    <cfRule type="expression" dxfId="85" priority="76">
      <formula>COUNTIF(Y1026,"")</formula>
    </cfRule>
  </conditionalFormatting>
  <conditionalFormatting sqref="Y1038:Y1039">
    <cfRule type="expression" dxfId="84" priority="61">
      <formula>COUNTIF(Y1038,"×")</formula>
    </cfRule>
    <cfRule type="expression" dxfId="83" priority="62">
      <formula>COUNTIF(Y1038,"")</formula>
    </cfRule>
  </conditionalFormatting>
  <conditionalFormatting sqref="Y1043">
    <cfRule type="expression" dxfId="82" priority="140">
      <formula>COUNTIF(Y1043,"×")</formula>
    </cfRule>
    <cfRule type="expression" dxfId="81" priority="141">
      <formula>COUNTIF(Y1043,"")</formula>
    </cfRule>
  </conditionalFormatting>
  <conditionalFormatting sqref="Y1046 Y1050 Y1063">
    <cfRule type="expression" dxfId="80" priority="134">
      <formula>COUNTIF(Y1046,"×")</formula>
    </cfRule>
    <cfRule type="expression" dxfId="79" priority="135">
      <formula>COUNTIF(Y1046,"")</formula>
    </cfRule>
  </conditionalFormatting>
  <conditionalFormatting sqref="Y1065:Y1066 Y1079:Y1080">
    <cfRule type="expression" dxfId="78" priority="132">
      <formula>COUNTIF(Y1065,"×")</formula>
    </cfRule>
    <cfRule type="expression" dxfId="77" priority="133">
      <formula>COUNTIF(Y1065,"")</formula>
    </cfRule>
  </conditionalFormatting>
  <conditionalFormatting sqref="Y1095">
    <cfRule type="expression" dxfId="76" priority="51">
      <formula>COUNTIF(Y1095,"×")</formula>
    </cfRule>
    <cfRule type="expression" dxfId="75" priority="52">
      <formula>COUNTIF(Y1095,"")</formula>
    </cfRule>
  </conditionalFormatting>
  <conditionalFormatting sqref="Y1098 Y1101 Y1105:Y1106">
    <cfRule type="expression" dxfId="74" priority="49">
      <formula>COUNTIF(Y1098,"×")</formula>
    </cfRule>
    <cfRule type="expression" dxfId="73" priority="50">
      <formula>COUNTIF(Y1098,"")</formula>
    </cfRule>
  </conditionalFormatting>
  <conditionalFormatting sqref="Y1108">
    <cfRule type="expression" dxfId="72" priority="47">
      <formula>COUNTIF(Y1108,"×")</formula>
    </cfRule>
    <cfRule type="expression" dxfId="71" priority="48">
      <formula>COUNTIF(Y1108,"")</formula>
    </cfRule>
  </conditionalFormatting>
  <conditionalFormatting sqref="Y1111">
    <cfRule type="expression" dxfId="70" priority="45">
      <formula>COUNTIF(Y1111,"×")</formula>
    </cfRule>
    <cfRule type="expression" dxfId="69" priority="46">
      <formula>COUNTIF(Y1111,"")</formula>
    </cfRule>
  </conditionalFormatting>
  <conditionalFormatting sqref="Y1113:Y1118">
    <cfRule type="expression" dxfId="68" priority="43">
      <formula>COUNTIF(Y1113,"×")</formula>
    </cfRule>
    <cfRule type="expression" dxfId="67" priority="44">
      <formula>COUNTIF(Y1113,"")</formula>
    </cfRule>
  </conditionalFormatting>
  <conditionalFormatting sqref="Y1120">
    <cfRule type="expression" dxfId="66" priority="41">
      <formula>COUNTIF(Y1120,"×")</formula>
    </cfRule>
    <cfRule type="expression" dxfId="65" priority="42">
      <formula>COUNTIF(Y1120,"")</formula>
    </cfRule>
  </conditionalFormatting>
  <conditionalFormatting sqref="Y1123">
    <cfRule type="expression" dxfId="64" priority="31">
      <formula>COUNTIF(Y1123,"×")</formula>
    </cfRule>
    <cfRule type="expression" dxfId="63" priority="32">
      <formula>COUNTIF(Y1123,"")</formula>
    </cfRule>
  </conditionalFormatting>
  <conditionalFormatting sqref="Y1125">
    <cfRule type="expression" dxfId="62" priority="35">
      <formula>COUNTIF(Y1125,"×")</formula>
    </cfRule>
    <cfRule type="expression" dxfId="61" priority="36">
      <formula>COUNTIF(Y1125,"")</formula>
    </cfRule>
  </conditionalFormatting>
  <conditionalFormatting sqref="Y1127">
    <cfRule type="expression" dxfId="60" priority="33">
      <formula>COUNTIF(Y1127,"×")</formula>
    </cfRule>
    <cfRule type="expression" dxfId="59" priority="34">
      <formula>COUNTIF(Y1127,"")</formula>
    </cfRule>
  </conditionalFormatting>
  <conditionalFormatting sqref="Y1129">
    <cfRule type="expression" dxfId="58" priority="37">
      <formula>COUNTIF(Y1129,"×")</formula>
    </cfRule>
    <cfRule type="expression" dxfId="57" priority="38">
      <formula>COUNTIF(Y1129,"")</formula>
    </cfRule>
  </conditionalFormatting>
  <conditionalFormatting sqref="Y1134">
    <cfRule type="expression" dxfId="56" priority="128">
      <formula>COUNTIF(Y1134,"×")</formula>
    </cfRule>
    <cfRule type="expression" dxfId="55" priority="129">
      <formula>COUNTIF(Y1134,"")</formula>
    </cfRule>
  </conditionalFormatting>
  <conditionalFormatting sqref="Y1136 Y1139 Y1142">
    <cfRule type="expression" dxfId="54" priority="126">
      <formula>COUNTIF(Y1136,"×")</formula>
    </cfRule>
    <cfRule type="expression" dxfId="53" priority="127">
      <formula>COUNTIF(Y1136,"")</formula>
    </cfRule>
  </conditionalFormatting>
  <conditionalFormatting sqref="Y1148:Y1149">
    <cfRule type="expression" dxfId="52" priority="69">
      <formula>COUNTIF(Y1148,"×")</formula>
    </cfRule>
    <cfRule type="expression" dxfId="51" priority="70">
      <formula>COUNTIF(Y1148,"")</formula>
    </cfRule>
  </conditionalFormatting>
  <conditionalFormatting sqref="Y1152:Y1156">
    <cfRule type="expression" dxfId="50" priority="67">
      <formula>COUNTIF(Y1152,"×")</formula>
    </cfRule>
    <cfRule type="expression" dxfId="49" priority="68">
      <formula>COUNTIF(Y1152,"")</formula>
    </cfRule>
  </conditionalFormatting>
  <conditionalFormatting sqref="Y1158:Y1161">
    <cfRule type="expression" dxfId="48" priority="65">
      <formula>COUNTIF(Y1158,"×")</formula>
    </cfRule>
    <cfRule type="expression" dxfId="47" priority="66">
      <formula>COUNTIF(Y1158,"")</formula>
    </cfRule>
  </conditionalFormatting>
  <conditionalFormatting sqref="Y1165:Y1167">
    <cfRule type="expression" dxfId="46" priority="111">
      <formula>COUNTIF(Y1165,"×")</formula>
    </cfRule>
    <cfRule type="expression" dxfId="45" priority="112">
      <formula>COUNTIF(Y1165,"")</formula>
    </cfRule>
  </conditionalFormatting>
  <conditionalFormatting sqref="Y1171:Y1172">
    <cfRule type="expression" dxfId="44" priority="107">
      <formula>COUNTIF(Y1171,"×")</formula>
    </cfRule>
    <cfRule type="expression" dxfId="43" priority="108">
      <formula>COUNTIF(Y1171,"")</formula>
    </cfRule>
  </conditionalFormatting>
  <conditionalFormatting sqref="Y1176">
    <cfRule type="expression" dxfId="42" priority="71">
      <formula>COUNTIF(Y1176,"×")</formula>
    </cfRule>
    <cfRule type="expression" dxfId="41" priority="72">
      <formula>COUNTIF(Y1176,"")</formula>
    </cfRule>
  </conditionalFormatting>
  <conditionalFormatting sqref="Y1184">
    <cfRule type="expression" dxfId="40" priority="73">
      <formula>COUNTIF(Y1184,"×")</formula>
    </cfRule>
    <cfRule type="expression" dxfId="39" priority="74">
      <formula>COUNTIF(Y1184,"")</formula>
    </cfRule>
  </conditionalFormatting>
  <conditionalFormatting sqref="Y493">
    <cfRule type="expression" dxfId="38" priority="29">
      <formula>COUNTIF(Y493,"×")</formula>
    </cfRule>
    <cfRule type="expression" dxfId="37" priority="30">
      <formula>COUNTIF(Y493,"")</formula>
    </cfRule>
  </conditionalFormatting>
  <conditionalFormatting sqref="Y495">
    <cfRule type="expression" dxfId="36" priority="27">
      <formula>COUNTIF(Y495,"×")</formula>
    </cfRule>
    <cfRule type="expression" dxfId="35" priority="28">
      <formula>COUNTIF(Y495,"")</formula>
    </cfRule>
  </conditionalFormatting>
  <conditionalFormatting sqref="Y497">
    <cfRule type="expression" dxfId="34" priority="25">
      <formula>COUNTIF(Y497,"×")</formula>
    </cfRule>
    <cfRule type="expression" dxfId="33" priority="26">
      <formula>COUNTIF(Y497,"")</formula>
    </cfRule>
  </conditionalFormatting>
  <conditionalFormatting sqref="Y499">
    <cfRule type="expression" dxfId="32" priority="23">
      <formula>COUNTIF(Y499,"×")</formula>
    </cfRule>
    <cfRule type="expression" dxfId="31" priority="24">
      <formula>COUNTIF(Y499,"")</formula>
    </cfRule>
  </conditionalFormatting>
  <conditionalFormatting sqref="Y501">
    <cfRule type="expression" dxfId="30" priority="21">
      <formula>COUNTIF(Y501,"×")</formula>
    </cfRule>
    <cfRule type="expression" dxfId="29" priority="22">
      <formula>COUNTIF(Y501,"")</formula>
    </cfRule>
  </conditionalFormatting>
  <conditionalFormatting sqref="Y503:Y506">
    <cfRule type="expression" dxfId="28" priority="19">
      <formula>COUNTIF(Y503,"×")</formula>
    </cfRule>
    <cfRule type="expression" dxfId="27" priority="20">
      <formula>COUNTIF(Y503,"")</formula>
    </cfRule>
  </conditionalFormatting>
  <conditionalFormatting sqref="Y508">
    <cfRule type="expression" dxfId="26" priority="17">
      <formula>COUNTIF(Y508,"×")</formula>
    </cfRule>
    <cfRule type="expression" dxfId="25" priority="18">
      <formula>COUNTIF(Y508,"")</formula>
    </cfRule>
  </conditionalFormatting>
  <conditionalFormatting sqref="Y510">
    <cfRule type="expression" dxfId="24" priority="15">
      <formula>COUNTIF(Y510,"×")</formula>
    </cfRule>
    <cfRule type="expression" dxfId="23" priority="16">
      <formula>COUNTIF(Y510,"")</formula>
    </cfRule>
  </conditionalFormatting>
  <conditionalFormatting sqref="Y512">
    <cfRule type="expression" dxfId="22" priority="13">
      <formula>COUNTIF(Y512,"×")</formula>
    </cfRule>
    <cfRule type="expression" dxfId="21" priority="14">
      <formula>COUNTIF(Y512,"")</formula>
    </cfRule>
  </conditionalFormatting>
  <conditionalFormatting sqref="Y514">
    <cfRule type="expression" dxfId="20" priority="11">
      <formula>COUNTIF(Y514,"×")</formula>
    </cfRule>
    <cfRule type="expression" dxfId="19" priority="12">
      <formula>COUNTIF(Y514,"")</formula>
    </cfRule>
  </conditionalFormatting>
  <conditionalFormatting sqref="Y540">
    <cfRule type="expression" dxfId="18" priority="9">
      <formula>COUNTIF(Y540,"×")</formula>
    </cfRule>
    <cfRule type="expression" dxfId="17" priority="10">
      <formula>COUNTIF(Y540,"")</formula>
    </cfRule>
  </conditionalFormatting>
  <conditionalFormatting sqref="Y546">
    <cfRule type="expression" dxfId="16" priority="7">
      <formula>COUNTIF(Y546,"×")</formula>
    </cfRule>
    <cfRule type="expression" dxfId="15" priority="8">
      <formula>COUNTIF(Y546,"")</formula>
    </cfRule>
  </conditionalFormatting>
  <conditionalFormatting sqref="Y550">
    <cfRule type="expression" dxfId="14" priority="5">
      <formula>COUNTIF(Y550,"×")</formula>
    </cfRule>
    <cfRule type="expression" dxfId="13" priority="6">
      <formula>COUNTIF(Y550,"")</formula>
    </cfRule>
  </conditionalFormatting>
  <conditionalFormatting sqref="Y555">
    <cfRule type="expression" dxfId="12" priority="3">
      <formula>COUNTIF(Y555,"×")</formula>
    </cfRule>
    <cfRule type="expression" dxfId="11" priority="4">
      <formula>COUNTIF(Y555,"")</formula>
    </cfRule>
  </conditionalFormatting>
  <conditionalFormatting sqref="Y611">
    <cfRule type="expression" dxfId="10" priority="1">
      <formula>COUNTIF(Y611,"×")</formula>
    </cfRule>
    <cfRule type="expression" dxfId="9" priority="2">
      <formula>COUNTIF(Y611,"")</formula>
    </cfRule>
  </conditionalFormatting>
  <dataValidations count="2">
    <dataValidation type="list" allowBlank="1" showInputMessage="1" showErrorMessage="1" sqref="Y41 Y45 Y47 Y51 Y53 Y66 Y83 Y62 Y74 Y87 Y94 Y97 Y102 Y107 Y113 Y121 Y124 Y131 Y148 Y153 Y158 Y163 Y168 Y175 Y180 Y190 Y195 Y201 Y204 Y208 Y220 Y223 Y226 Y211 Y244 Y233 Y235 Y240 Y256 Y230 Y250 Y253 Y247 Y259 Y263 Y274 Y279 Y298 Y301 Y304 Y306 Y308 Y310 Y330 Y332 Y343 Y345 Y349 Y357 Y314 Y292 Y284 Y327 Y334 Y340 Y351 Y354 Y366 Y368 Y362 Y373 Y383 Y386 Y389 Y394 Y417 Y405 Y408 Y411 Y399 Y425 Y429 Y435 Y439 Y441 Y446 Y450 Y452 Y455 Y459 Y464 Y476 Y482:Y483 Y489 Y520 Y523 Y525 Y529 Y532 Y535 Y576 Y579 Y582 Y588 Y594 Y601 Y604 Y608 Y597 Y638 Y641 Y644 Y647 Y652 Y665 Y674 Y683 Y688 Y692 Y699 Y709 Y706 Y712 Y718 Y721 Y726 Y731 Y734 Y738 Y742 Y747 Y751 Y755 Y760 Y780 Y786 Y782 Y788 Y880 Y804 Y820 Y823 Y853 Y859 Y856 Y862 Y791 Y882 Y892 Y903 Y908 Y924 Y885 Y927 Y931 Y935 Y912 Y937 Y946 Y948 Y950 Y955 Y941 Y1002 Y960 Y963 Y965 Y985 Y1050 Y1063 Y1065:Y1066 Y970:AA984 Y1004:AA1016 Y1134 Y1136 Y794:AA795 Y952 Y987:AA1001 Y1139 Y1142 Y1043 Y1046 Y214 Y217 Y378 Y1165:Y1167 Y1171:Y1172 Y763 Y768 Y796 Y828 Y842 Y845 Y848 Y898 Y906 Y1026:Y1027 Y1018 Y1021:Y1023 Y1184 Y1176 Y1148:Y1149 Y1152:Y1156 Y1158:Y1161 Y267 Y1038:Y1039 Y485 Y487 Y1079:Y1080 Y187 Y68 Y968 Y1101 Y1123 Y1095 Y1098 Y1108 Y1111 Y1113:Y1118 Y1120 Y1129 Y1125 Y1127 Y1105:Y1106 Y493 Y495 Y497 Y499 Y501 Y503:Y506 Y508 Y510 Y512 Y514 Y540 Y546 Y550 Y555 Y611" xr:uid="{6A4D00F9-1B10-4074-8658-8D47A3A14F8C}">
      <formula1>"○,×,－"</formula1>
    </dataValidation>
    <dataValidation type="list" allowBlank="1" showInputMessage="1" showErrorMessage="1" sqref="S19:AA21" xr:uid="{32402E73-73ED-49FA-9326-B6F69A11163D}">
      <formula1>"ある,ない"</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alignWithMargins="0">
    <oddHeader>&amp;R&amp;"ＭＳ Ｐゴシック,標準"&amp;9R８運営状況点検書（訪問看護）</oddHeader>
    <oddFooter>&amp;C&amp;"ＭＳ Ｐゴシック,標準"&amp;9&amp;P</oddFooter>
    <firstHeader>&amp;R&amp;"ＭＳ Ｐゴシック,標準"&amp;9R８運営状況点検書（訪問看護）
横須賀市に所在する事業所用</firstHeader>
    <firstFooter>&amp;C&amp;"ＭＳ Ｐゴシック,標準"&amp;9&amp;P</firstFooter>
  </headerFooter>
  <rowBreaks count="11" manualBreakCount="11">
    <brk id="96" max="16383" man="1"/>
    <brk id="156" max="27" man="1"/>
    <brk id="216" max="27" man="1"/>
    <brk id="277" max="27" man="1"/>
    <brk id="397" max="27" man="1"/>
    <brk id="457" max="27" man="1"/>
    <brk id="681" max="27" man="1"/>
    <brk id="741" max="27" man="1"/>
    <brk id="802" max="27" man="1"/>
    <brk id="861" max="27" man="1"/>
    <brk id="1146" max="2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1982-CFE5-4509-86B4-CDD1CDBA15D0}">
  <sheetPr>
    <pageSetUpPr fitToPage="1"/>
  </sheetPr>
  <dimension ref="B1:BF56"/>
  <sheetViews>
    <sheetView showGridLines="0" view="pageBreakPreview" topLeftCell="D1" zoomScale="75" zoomScaleNormal="55" zoomScaleSheetLayoutView="75" workbookViewId="0">
      <selection activeCell="AM1" sqref="AM1:BA1"/>
    </sheetView>
  </sheetViews>
  <sheetFormatPr defaultColWidth="4.5" defaultRowHeight="20.25" customHeight="1" x14ac:dyDescent="0.15"/>
  <cols>
    <col min="1" max="1" width="1.375" style="67" customWidth="1"/>
    <col min="2" max="56" width="5.625" style="67" customWidth="1"/>
    <col min="57" max="16384" width="4.5" style="67"/>
  </cols>
  <sheetData>
    <row r="1" spans="2:57" s="36" customFormat="1" ht="20.25" customHeight="1" x14ac:dyDescent="0.15">
      <c r="C1" s="37" t="s">
        <v>366</v>
      </c>
      <c r="D1" s="37"/>
      <c r="G1" s="38" t="s">
        <v>367</v>
      </c>
      <c r="J1" s="37"/>
      <c r="K1" s="37"/>
      <c r="L1" s="37"/>
      <c r="M1" s="37"/>
      <c r="AK1" s="39" t="s">
        <v>368</v>
      </c>
      <c r="AL1" s="39" t="s">
        <v>369</v>
      </c>
      <c r="AM1" s="450" t="s">
        <v>370</v>
      </c>
      <c r="AN1" s="450"/>
      <c r="AO1" s="450"/>
      <c r="AP1" s="450"/>
      <c r="AQ1" s="450"/>
      <c r="AR1" s="450"/>
      <c r="AS1" s="450"/>
      <c r="AT1" s="450"/>
      <c r="AU1" s="450"/>
      <c r="AV1" s="450"/>
      <c r="AW1" s="450"/>
      <c r="AX1" s="450"/>
      <c r="AY1" s="450"/>
      <c r="AZ1" s="450"/>
      <c r="BA1" s="450"/>
      <c r="BB1" s="40" t="s">
        <v>371</v>
      </c>
    </row>
    <row r="2" spans="2:57" s="42" customFormat="1" ht="20.25" customHeight="1" x14ac:dyDescent="0.15">
      <c r="D2" s="38"/>
      <c r="H2" s="38"/>
      <c r="I2" s="39"/>
      <c r="J2" s="39"/>
      <c r="K2" s="39"/>
      <c r="L2" s="39"/>
      <c r="M2" s="39"/>
      <c r="T2" s="39" t="s">
        <v>372</v>
      </c>
      <c r="U2" s="451">
        <v>8</v>
      </c>
      <c r="V2" s="451"/>
      <c r="W2" s="39" t="s">
        <v>369</v>
      </c>
      <c r="X2" s="452">
        <f>IF(U2=0,"",YEAR(DATE(2018+U2,1,1)))</f>
        <v>2026</v>
      </c>
      <c r="Y2" s="452"/>
      <c r="Z2" s="42" t="s">
        <v>373</v>
      </c>
      <c r="AA2" s="42" t="s">
        <v>374</v>
      </c>
      <c r="AB2" s="451">
        <v>6</v>
      </c>
      <c r="AC2" s="451"/>
      <c r="AD2" s="42" t="s">
        <v>375</v>
      </c>
      <c r="AJ2" s="40"/>
      <c r="AK2" s="39" t="s">
        <v>376</v>
      </c>
      <c r="AL2" s="39" t="s">
        <v>369</v>
      </c>
      <c r="AM2" s="451"/>
      <c r="AN2" s="451"/>
      <c r="AO2" s="451"/>
      <c r="AP2" s="451"/>
      <c r="AQ2" s="451"/>
      <c r="AR2" s="451"/>
      <c r="AS2" s="451"/>
      <c r="AT2" s="451"/>
      <c r="AU2" s="451"/>
      <c r="AV2" s="451"/>
      <c r="AW2" s="451"/>
      <c r="AX2" s="451"/>
      <c r="AY2" s="451"/>
      <c r="AZ2" s="451"/>
      <c r="BA2" s="451"/>
      <c r="BB2" s="40" t="s">
        <v>371</v>
      </c>
      <c r="BC2" s="39"/>
      <c r="BD2" s="39"/>
      <c r="BE2" s="39"/>
    </row>
    <row r="3" spans="2:57" s="42" customFormat="1" ht="20.25" customHeight="1" x14ac:dyDescent="0.15">
      <c r="D3" s="38"/>
      <c r="H3" s="38"/>
      <c r="I3" s="39"/>
      <c r="J3" s="39"/>
      <c r="K3" s="39"/>
      <c r="L3" s="39"/>
      <c r="M3" s="39"/>
      <c r="T3" s="45"/>
      <c r="U3" s="46"/>
      <c r="V3" s="46"/>
      <c r="W3" s="47"/>
      <c r="X3" s="46"/>
      <c r="Y3" s="46"/>
      <c r="Z3" s="48"/>
      <c r="AA3" s="48"/>
      <c r="AB3" s="46"/>
      <c r="AC3" s="46"/>
      <c r="AD3" s="49"/>
      <c r="AJ3" s="40"/>
      <c r="AK3" s="39"/>
      <c r="AL3" s="39"/>
      <c r="AM3" s="50"/>
      <c r="AN3" s="50"/>
      <c r="AO3" s="50"/>
      <c r="AP3" s="50"/>
      <c r="AQ3" s="50"/>
      <c r="AR3" s="50"/>
      <c r="AS3" s="50"/>
      <c r="AT3" s="50"/>
      <c r="AU3" s="50"/>
      <c r="AV3" s="50"/>
      <c r="AW3" s="50"/>
      <c r="AX3" s="50"/>
      <c r="AY3" s="51" t="s">
        <v>378</v>
      </c>
      <c r="AZ3" s="453" t="s">
        <v>379</v>
      </c>
      <c r="BA3" s="453"/>
      <c r="BB3" s="453"/>
      <c r="BC3" s="453"/>
      <c r="BD3" s="39"/>
      <c r="BE3" s="39"/>
    </row>
    <row r="4" spans="2:57" s="42" customFormat="1" ht="20.25" customHeight="1" x14ac:dyDescent="0.15">
      <c r="B4" s="52"/>
      <c r="C4" s="52"/>
      <c r="D4" s="52"/>
      <c r="E4" s="52"/>
      <c r="F4" s="52"/>
      <c r="G4" s="52"/>
      <c r="H4" s="52"/>
      <c r="I4" s="52"/>
      <c r="J4" s="53"/>
      <c r="K4" s="54"/>
      <c r="L4" s="54"/>
      <c r="M4" s="54"/>
      <c r="N4" s="54"/>
      <c r="O4" s="54"/>
      <c r="P4" s="55"/>
      <c r="Q4" s="54"/>
      <c r="R4" s="54"/>
      <c r="Z4" s="48"/>
      <c r="AA4" s="48"/>
      <c r="AB4" s="46"/>
      <c r="AC4" s="46"/>
      <c r="AD4" s="49"/>
      <c r="AJ4" s="40"/>
      <c r="AK4" s="39"/>
      <c r="AL4" s="39"/>
      <c r="AM4" s="50"/>
      <c r="AN4" s="50"/>
      <c r="AO4" s="50"/>
      <c r="AP4" s="50"/>
      <c r="AQ4" s="50"/>
      <c r="AR4" s="50"/>
      <c r="AS4" s="50"/>
      <c r="AT4" s="50"/>
      <c r="AU4" s="50"/>
      <c r="AV4" s="50"/>
      <c r="AW4" s="50"/>
      <c r="AX4" s="50"/>
      <c r="AY4" s="51" t="s">
        <v>380</v>
      </c>
      <c r="AZ4" s="453" t="s">
        <v>544</v>
      </c>
      <c r="BA4" s="453"/>
      <c r="BB4" s="453"/>
      <c r="BC4" s="453"/>
      <c r="BD4" s="39"/>
      <c r="BE4" s="39"/>
    </row>
    <row r="5" spans="2:57" s="42" customFormat="1" ht="20.25" customHeight="1" x14ac:dyDescent="0.15">
      <c r="B5" s="56"/>
      <c r="C5" s="56"/>
      <c r="D5" s="56"/>
      <c r="E5" s="56"/>
      <c r="F5" s="56"/>
      <c r="G5" s="56"/>
      <c r="H5" s="56"/>
      <c r="I5" s="56"/>
      <c r="J5" s="54"/>
      <c r="K5" s="57"/>
      <c r="L5" s="58"/>
      <c r="M5" s="58"/>
      <c r="N5" s="58"/>
      <c r="O5" s="58"/>
      <c r="P5" s="56"/>
      <c r="Q5" s="52"/>
      <c r="R5" s="52"/>
      <c r="S5" s="36"/>
      <c r="Z5" s="48"/>
      <c r="AA5" s="48"/>
      <c r="AB5" s="46"/>
      <c r="AC5" s="46"/>
      <c r="AD5" s="36"/>
      <c r="AE5" s="36"/>
      <c r="AF5" s="36"/>
      <c r="AG5" s="36"/>
      <c r="AJ5" s="36" t="s">
        <v>382</v>
      </c>
      <c r="AK5" s="36"/>
      <c r="AL5" s="36"/>
      <c r="AM5" s="36"/>
      <c r="AN5" s="36"/>
      <c r="AO5" s="36"/>
      <c r="AP5" s="36"/>
      <c r="AQ5" s="36"/>
      <c r="AR5" s="52"/>
      <c r="AS5" s="52"/>
      <c r="AT5" s="59"/>
      <c r="AU5" s="36"/>
      <c r="AV5" s="467"/>
      <c r="AW5" s="468"/>
      <c r="AX5" s="59" t="s">
        <v>383</v>
      </c>
      <c r="AY5" s="36"/>
      <c r="AZ5" s="467"/>
      <c r="BA5" s="468"/>
      <c r="BB5" s="59" t="s">
        <v>384</v>
      </c>
      <c r="BC5" s="36"/>
      <c r="BE5" s="39"/>
    </row>
    <row r="6" spans="2:57" s="42" customFormat="1" ht="20.25" customHeight="1" x14ac:dyDescent="0.15">
      <c r="B6" s="56"/>
      <c r="C6" s="56"/>
      <c r="D6" s="56"/>
      <c r="E6" s="56"/>
      <c r="F6" s="56"/>
      <c r="G6" s="56"/>
      <c r="H6" s="56"/>
      <c r="I6" s="56"/>
      <c r="J6" s="56"/>
      <c r="K6" s="60"/>
      <c r="L6" s="60"/>
      <c r="M6" s="60"/>
      <c r="N6" s="56"/>
      <c r="O6" s="61"/>
      <c r="P6" s="62"/>
      <c r="Q6" s="62"/>
      <c r="R6" s="63"/>
      <c r="S6" s="64"/>
      <c r="Z6" s="48"/>
      <c r="AA6" s="48"/>
      <c r="AB6" s="46"/>
      <c r="AC6" s="46"/>
      <c r="AD6" s="59"/>
      <c r="AE6" s="36"/>
      <c r="AF6" s="36"/>
      <c r="AG6" s="36"/>
      <c r="AL6" s="36"/>
      <c r="AM6" s="36"/>
      <c r="AN6" s="65"/>
      <c r="AO6" s="66"/>
      <c r="AP6" s="66"/>
      <c r="AQ6" s="64"/>
      <c r="AR6" s="64"/>
      <c r="AS6" s="64"/>
      <c r="AT6" s="64"/>
      <c r="AU6" s="64"/>
      <c r="AV6" s="64"/>
      <c r="AW6" s="36" t="s">
        <v>385</v>
      </c>
      <c r="AX6" s="36"/>
      <c r="AY6" s="36"/>
      <c r="AZ6" s="469">
        <f>DAY(EOMONTH(DATE(X2,AB2,1),0))</f>
        <v>30</v>
      </c>
      <c r="BA6" s="470"/>
      <c r="BB6" s="59" t="s">
        <v>386</v>
      </c>
      <c r="BE6" s="39"/>
    </row>
    <row r="7" spans="2:57" ht="20.25" customHeight="1" thickBot="1" x14ac:dyDescent="0.2">
      <c r="C7" s="68"/>
      <c r="D7" s="68"/>
      <c r="S7" s="68"/>
      <c r="AJ7" s="68"/>
      <c r="BC7" s="69"/>
      <c r="BD7" s="69"/>
      <c r="BE7" s="69"/>
    </row>
    <row r="8" spans="2:57" ht="20.25" customHeight="1" thickBot="1" x14ac:dyDescent="0.2">
      <c r="B8" s="433" t="s">
        <v>387</v>
      </c>
      <c r="C8" s="436" t="s">
        <v>388</v>
      </c>
      <c r="D8" s="437"/>
      <c r="E8" s="442" t="s">
        <v>389</v>
      </c>
      <c r="F8" s="437"/>
      <c r="G8" s="442" t="s">
        <v>390</v>
      </c>
      <c r="H8" s="436"/>
      <c r="I8" s="436"/>
      <c r="J8" s="436"/>
      <c r="K8" s="437"/>
      <c r="L8" s="442" t="s">
        <v>391</v>
      </c>
      <c r="M8" s="436"/>
      <c r="N8" s="436"/>
      <c r="O8" s="445"/>
      <c r="P8" s="448" t="s">
        <v>392</v>
      </c>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54" t="str">
        <f>IF(AZ3="４週","(9)1～4週目の勤務時間数合計","(9)1か月の勤務時間数合計")</f>
        <v>(9)1か月の勤務時間数合計</v>
      </c>
      <c r="AV8" s="455"/>
      <c r="AW8" s="454" t="s">
        <v>393</v>
      </c>
      <c r="AX8" s="455"/>
      <c r="AY8" s="462" t="s">
        <v>394</v>
      </c>
      <c r="AZ8" s="462"/>
      <c r="BA8" s="462"/>
      <c r="BB8" s="462"/>
      <c r="BC8" s="462"/>
      <c r="BD8" s="462"/>
    </row>
    <row r="9" spans="2:57" ht="20.25" customHeight="1" thickBot="1" x14ac:dyDescent="0.2">
      <c r="B9" s="434"/>
      <c r="C9" s="438"/>
      <c r="D9" s="439"/>
      <c r="E9" s="443"/>
      <c r="F9" s="439"/>
      <c r="G9" s="443"/>
      <c r="H9" s="438"/>
      <c r="I9" s="438"/>
      <c r="J9" s="438"/>
      <c r="K9" s="439"/>
      <c r="L9" s="443"/>
      <c r="M9" s="438"/>
      <c r="N9" s="438"/>
      <c r="O9" s="446"/>
      <c r="P9" s="464" t="s">
        <v>395</v>
      </c>
      <c r="Q9" s="465"/>
      <c r="R9" s="465"/>
      <c r="S9" s="465"/>
      <c r="T9" s="465"/>
      <c r="U9" s="465"/>
      <c r="V9" s="466"/>
      <c r="W9" s="464" t="s">
        <v>396</v>
      </c>
      <c r="X9" s="465"/>
      <c r="Y9" s="465"/>
      <c r="Z9" s="465"/>
      <c r="AA9" s="465"/>
      <c r="AB9" s="465"/>
      <c r="AC9" s="466"/>
      <c r="AD9" s="464" t="s">
        <v>397</v>
      </c>
      <c r="AE9" s="465"/>
      <c r="AF9" s="465"/>
      <c r="AG9" s="465"/>
      <c r="AH9" s="465"/>
      <c r="AI9" s="465"/>
      <c r="AJ9" s="466"/>
      <c r="AK9" s="464" t="s">
        <v>398</v>
      </c>
      <c r="AL9" s="465"/>
      <c r="AM9" s="465"/>
      <c r="AN9" s="465"/>
      <c r="AO9" s="465"/>
      <c r="AP9" s="465"/>
      <c r="AQ9" s="466"/>
      <c r="AR9" s="464" t="s">
        <v>399</v>
      </c>
      <c r="AS9" s="465"/>
      <c r="AT9" s="466"/>
      <c r="AU9" s="456"/>
      <c r="AV9" s="457"/>
      <c r="AW9" s="456"/>
      <c r="AX9" s="457"/>
      <c r="AY9" s="462"/>
      <c r="AZ9" s="462"/>
      <c r="BA9" s="462"/>
      <c r="BB9" s="462"/>
      <c r="BC9" s="462"/>
      <c r="BD9" s="462"/>
    </row>
    <row r="10" spans="2:57" ht="20.25" customHeight="1" thickBot="1" x14ac:dyDescent="0.2">
      <c r="B10" s="434"/>
      <c r="C10" s="438"/>
      <c r="D10" s="439"/>
      <c r="E10" s="443"/>
      <c r="F10" s="439"/>
      <c r="G10" s="443"/>
      <c r="H10" s="438"/>
      <c r="I10" s="438"/>
      <c r="J10" s="438"/>
      <c r="K10" s="439"/>
      <c r="L10" s="443"/>
      <c r="M10" s="438"/>
      <c r="N10" s="438"/>
      <c r="O10" s="446"/>
      <c r="P10" s="72">
        <f>DAY(DATE($X$2,$AB$2,1))</f>
        <v>1</v>
      </c>
      <c r="Q10" s="73">
        <f>DAY(DATE($X$2,$AB$2,2))</f>
        <v>2</v>
      </c>
      <c r="R10" s="73">
        <f>DAY(DATE($X$2,$AB$2,3))</f>
        <v>3</v>
      </c>
      <c r="S10" s="73">
        <f>DAY(DATE($X$2,$AB$2,4))</f>
        <v>4</v>
      </c>
      <c r="T10" s="73">
        <f>DAY(DATE($X$2,$AB$2,5))</f>
        <v>5</v>
      </c>
      <c r="U10" s="73">
        <f>DAY(DATE($X$2,$AB$2,6))</f>
        <v>6</v>
      </c>
      <c r="V10" s="74">
        <f>DAY(DATE($X$2,$AB$2,7))</f>
        <v>7</v>
      </c>
      <c r="W10" s="72">
        <f>DAY(DATE($X$2,$AB$2,8))</f>
        <v>8</v>
      </c>
      <c r="X10" s="73">
        <f>DAY(DATE($X$2,$AB$2,9))</f>
        <v>9</v>
      </c>
      <c r="Y10" s="73">
        <f>DAY(DATE($X$2,$AB$2,10))</f>
        <v>10</v>
      </c>
      <c r="Z10" s="73">
        <f>DAY(DATE($X$2,$AB$2,11))</f>
        <v>11</v>
      </c>
      <c r="AA10" s="73">
        <f>DAY(DATE($X$2,$AB$2,12))</f>
        <v>12</v>
      </c>
      <c r="AB10" s="73">
        <f>DAY(DATE($X$2,$AB$2,13))</f>
        <v>13</v>
      </c>
      <c r="AC10" s="74">
        <f>DAY(DATE($X$2,$AB$2,14))</f>
        <v>14</v>
      </c>
      <c r="AD10" s="72">
        <f>DAY(DATE($X$2,$AB$2,15))</f>
        <v>15</v>
      </c>
      <c r="AE10" s="73">
        <f>DAY(DATE($X$2,$AB$2,16))</f>
        <v>16</v>
      </c>
      <c r="AF10" s="73">
        <f>DAY(DATE($X$2,$AB$2,17))</f>
        <v>17</v>
      </c>
      <c r="AG10" s="73">
        <f>DAY(DATE($X$2,$AB$2,18))</f>
        <v>18</v>
      </c>
      <c r="AH10" s="73">
        <f>DAY(DATE($X$2,$AB$2,19))</f>
        <v>19</v>
      </c>
      <c r="AI10" s="73">
        <f>DAY(DATE($X$2,$AB$2,20))</f>
        <v>20</v>
      </c>
      <c r="AJ10" s="74">
        <f>DAY(DATE($X$2,$AB$2,21))</f>
        <v>21</v>
      </c>
      <c r="AK10" s="72">
        <f>DAY(DATE($X$2,$AB$2,22))</f>
        <v>22</v>
      </c>
      <c r="AL10" s="73">
        <f>DAY(DATE($X$2,$AB$2,23))</f>
        <v>23</v>
      </c>
      <c r="AM10" s="73">
        <f>DAY(DATE($X$2,$AB$2,24))</f>
        <v>24</v>
      </c>
      <c r="AN10" s="73">
        <f>DAY(DATE($X$2,$AB$2,25))</f>
        <v>25</v>
      </c>
      <c r="AO10" s="73">
        <f>DAY(DATE($X$2,$AB$2,26))</f>
        <v>26</v>
      </c>
      <c r="AP10" s="73">
        <f>DAY(DATE($X$2,$AB$2,27))</f>
        <v>27</v>
      </c>
      <c r="AQ10" s="74">
        <f>DAY(DATE($X$2,$AB$2,28))</f>
        <v>28</v>
      </c>
      <c r="AR10" s="72">
        <f>IF(AZ3="暦月",IF(DAY(DATE($X$2,$AB$2,29))=29,29,""),"")</f>
        <v>29</v>
      </c>
      <c r="AS10" s="73">
        <f>IF(AZ3="暦月",IF(DAY(DATE($X$2,$AB$2,30))=30,30,""),"")</f>
        <v>30</v>
      </c>
      <c r="AT10" s="111" t="str">
        <f>IF(AZ3="暦月",IF(DAY(DATE($X$2,$AB$2,31))=31,31,""),"")</f>
        <v/>
      </c>
      <c r="AU10" s="456"/>
      <c r="AV10" s="457"/>
      <c r="AW10" s="456"/>
      <c r="AX10" s="457"/>
      <c r="AY10" s="462"/>
      <c r="AZ10" s="462"/>
      <c r="BA10" s="462"/>
      <c r="BB10" s="462"/>
      <c r="BC10" s="462"/>
      <c r="BD10" s="462"/>
    </row>
    <row r="11" spans="2:57" ht="20.25" hidden="1" customHeight="1" thickBot="1" x14ac:dyDescent="0.2">
      <c r="B11" s="434"/>
      <c r="C11" s="438"/>
      <c r="D11" s="439"/>
      <c r="E11" s="443"/>
      <c r="F11" s="439"/>
      <c r="G11" s="443"/>
      <c r="H11" s="438"/>
      <c r="I11" s="438"/>
      <c r="J11" s="438"/>
      <c r="K11" s="439"/>
      <c r="L11" s="443"/>
      <c r="M11" s="438"/>
      <c r="N11" s="438"/>
      <c r="O11" s="446"/>
      <c r="P11" s="72">
        <f>WEEKDAY(DATE($X$2,$AB$2,1))</f>
        <v>2</v>
      </c>
      <c r="Q11" s="73">
        <f>WEEKDAY(DATE($X$2,$AB$2,2))</f>
        <v>3</v>
      </c>
      <c r="R11" s="73">
        <f>WEEKDAY(DATE($X$2,$AB$2,3))</f>
        <v>4</v>
      </c>
      <c r="S11" s="73">
        <f>WEEKDAY(DATE($X$2,$AB$2,4))</f>
        <v>5</v>
      </c>
      <c r="T11" s="73">
        <f>WEEKDAY(DATE($X$2,$AB$2,5))</f>
        <v>6</v>
      </c>
      <c r="U11" s="73">
        <f>WEEKDAY(DATE($X$2,$AB$2,6))</f>
        <v>7</v>
      </c>
      <c r="V11" s="74">
        <f>WEEKDAY(DATE($X$2,$AB$2,7))</f>
        <v>1</v>
      </c>
      <c r="W11" s="72">
        <f>WEEKDAY(DATE($X$2,$AB$2,8))</f>
        <v>2</v>
      </c>
      <c r="X11" s="73">
        <f>WEEKDAY(DATE($X$2,$AB$2,9))</f>
        <v>3</v>
      </c>
      <c r="Y11" s="73">
        <f>WEEKDAY(DATE($X$2,$AB$2,10))</f>
        <v>4</v>
      </c>
      <c r="Z11" s="73">
        <f>WEEKDAY(DATE($X$2,$AB$2,11))</f>
        <v>5</v>
      </c>
      <c r="AA11" s="73">
        <f>WEEKDAY(DATE($X$2,$AB$2,12))</f>
        <v>6</v>
      </c>
      <c r="AB11" s="73">
        <f>WEEKDAY(DATE($X$2,$AB$2,13))</f>
        <v>7</v>
      </c>
      <c r="AC11" s="74">
        <f>WEEKDAY(DATE($X$2,$AB$2,14))</f>
        <v>1</v>
      </c>
      <c r="AD11" s="72">
        <f>WEEKDAY(DATE($X$2,$AB$2,15))</f>
        <v>2</v>
      </c>
      <c r="AE11" s="73">
        <f>WEEKDAY(DATE($X$2,$AB$2,16))</f>
        <v>3</v>
      </c>
      <c r="AF11" s="73">
        <f>WEEKDAY(DATE($X$2,$AB$2,17))</f>
        <v>4</v>
      </c>
      <c r="AG11" s="73">
        <f>WEEKDAY(DATE($X$2,$AB$2,18))</f>
        <v>5</v>
      </c>
      <c r="AH11" s="73">
        <f>WEEKDAY(DATE($X$2,$AB$2,19))</f>
        <v>6</v>
      </c>
      <c r="AI11" s="73">
        <f>WEEKDAY(DATE($X$2,$AB$2,20))</f>
        <v>7</v>
      </c>
      <c r="AJ11" s="74">
        <f>WEEKDAY(DATE($X$2,$AB$2,21))</f>
        <v>1</v>
      </c>
      <c r="AK11" s="72">
        <f>WEEKDAY(DATE($X$2,$AB$2,22))</f>
        <v>2</v>
      </c>
      <c r="AL11" s="73">
        <f>WEEKDAY(DATE($X$2,$AB$2,23))</f>
        <v>3</v>
      </c>
      <c r="AM11" s="73">
        <f>WEEKDAY(DATE($X$2,$AB$2,24))</f>
        <v>4</v>
      </c>
      <c r="AN11" s="73">
        <f>WEEKDAY(DATE($X$2,$AB$2,25))</f>
        <v>5</v>
      </c>
      <c r="AO11" s="73">
        <f>WEEKDAY(DATE($X$2,$AB$2,26))</f>
        <v>6</v>
      </c>
      <c r="AP11" s="73">
        <f>WEEKDAY(DATE($X$2,$AB$2,27))</f>
        <v>7</v>
      </c>
      <c r="AQ11" s="74">
        <f>WEEKDAY(DATE($X$2,$AB$2,28))</f>
        <v>1</v>
      </c>
      <c r="AR11" s="72">
        <f>IF(AR10=29,WEEKDAY(DATE($X$2,$AB$2,29)),0)</f>
        <v>2</v>
      </c>
      <c r="AS11" s="73">
        <f>IF(AS10=30,WEEKDAY(DATE($X$2,$AB$2,30)),0)</f>
        <v>3</v>
      </c>
      <c r="AT11" s="111">
        <f>IF(AT10=31,WEEKDAY(DATE($X$2,$AB$2,31)),0)</f>
        <v>0</v>
      </c>
      <c r="AU11" s="458"/>
      <c r="AV11" s="459"/>
      <c r="AW11" s="458"/>
      <c r="AX11" s="459"/>
      <c r="AY11" s="463"/>
      <c r="AZ11" s="463"/>
      <c r="BA11" s="463"/>
      <c r="BB11" s="463"/>
      <c r="BC11" s="463"/>
      <c r="BD11" s="463"/>
    </row>
    <row r="12" spans="2:57" ht="20.25" customHeight="1" thickBot="1" x14ac:dyDescent="0.2">
      <c r="B12" s="435"/>
      <c r="C12" s="440"/>
      <c r="D12" s="441"/>
      <c r="E12" s="444"/>
      <c r="F12" s="441"/>
      <c r="G12" s="444"/>
      <c r="H12" s="440"/>
      <c r="I12" s="440"/>
      <c r="J12" s="440"/>
      <c r="K12" s="441"/>
      <c r="L12" s="444"/>
      <c r="M12" s="440"/>
      <c r="N12" s="440"/>
      <c r="O12" s="447"/>
      <c r="P12" s="75" t="str">
        <f>IF(P11=1,"日",IF(P11=2,"月",IF(P11=3,"火",IF(P11=4,"水",IF(P11=5,"木",IF(P11=6,"金","土"))))))</f>
        <v>月</v>
      </c>
      <c r="Q12" s="76" t="str">
        <f t="shared" ref="Q12:AQ12" si="0">IF(Q11=1,"日",IF(Q11=2,"月",IF(Q11=3,"火",IF(Q11=4,"水",IF(Q11=5,"木",IF(Q11=6,"金","土"))))))</f>
        <v>火</v>
      </c>
      <c r="R12" s="76" t="str">
        <f t="shared" si="0"/>
        <v>水</v>
      </c>
      <c r="S12" s="76" t="str">
        <f t="shared" si="0"/>
        <v>木</v>
      </c>
      <c r="T12" s="76" t="str">
        <f t="shared" si="0"/>
        <v>金</v>
      </c>
      <c r="U12" s="76" t="str">
        <f t="shared" si="0"/>
        <v>土</v>
      </c>
      <c r="V12" s="77" t="str">
        <f t="shared" si="0"/>
        <v>日</v>
      </c>
      <c r="W12" s="75" t="str">
        <f t="shared" si="0"/>
        <v>月</v>
      </c>
      <c r="X12" s="76" t="str">
        <f t="shared" si="0"/>
        <v>火</v>
      </c>
      <c r="Y12" s="76" t="str">
        <f t="shared" si="0"/>
        <v>水</v>
      </c>
      <c r="Z12" s="76" t="str">
        <f t="shared" si="0"/>
        <v>木</v>
      </c>
      <c r="AA12" s="76" t="str">
        <f t="shared" si="0"/>
        <v>金</v>
      </c>
      <c r="AB12" s="76" t="str">
        <f t="shared" si="0"/>
        <v>土</v>
      </c>
      <c r="AC12" s="77" t="str">
        <f t="shared" si="0"/>
        <v>日</v>
      </c>
      <c r="AD12" s="75" t="str">
        <f t="shared" si="0"/>
        <v>月</v>
      </c>
      <c r="AE12" s="76" t="str">
        <f t="shared" si="0"/>
        <v>火</v>
      </c>
      <c r="AF12" s="76" t="str">
        <f t="shared" si="0"/>
        <v>水</v>
      </c>
      <c r="AG12" s="76" t="str">
        <f t="shared" si="0"/>
        <v>木</v>
      </c>
      <c r="AH12" s="76" t="str">
        <f t="shared" si="0"/>
        <v>金</v>
      </c>
      <c r="AI12" s="76" t="str">
        <f t="shared" si="0"/>
        <v>土</v>
      </c>
      <c r="AJ12" s="77" t="str">
        <f t="shared" si="0"/>
        <v>日</v>
      </c>
      <c r="AK12" s="75" t="str">
        <f t="shared" si="0"/>
        <v>月</v>
      </c>
      <c r="AL12" s="76" t="str">
        <f t="shared" si="0"/>
        <v>火</v>
      </c>
      <c r="AM12" s="76" t="str">
        <f t="shared" si="0"/>
        <v>水</v>
      </c>
      <c r="AN12" s="76" t="str">
        <f t="shared" si="0"/>
        <v>木</v>
      </c>
      <c r="AO12" s="76" t="str">
        <f t="shared" si="0"/>
        <v>金</v>
      </c>
      <c r="AP12" s="76" t="str">
        <f t="shared" si="0"/>
        <v>土</v>
      </c>
      <c r="AQ12" s="77" t="str">
        <f t="shared" si="0"/>
        <v>日</v>
      </c>
      <c r="AR12" s="76" t="str">
        <f>IF(AR11=1,"日",IF(AR11=2,"月",IF(AR11=3,"火",IF(AR11=4,"水",IF(AR11=5,"木",IF(AR11=6,"金",IF(AR11=0,"","土")))))))</f>
        <v>月</v>
      </c>
      <c r="AS12" s="76" t="str">
        <f>IF(AS11=1,"日",IF(AS11=2,"月",IF(AS11=3,"火",IF(AS11=4,"水",IF(AS11=5,"木",IF(AS11=6,"金",IF(AS11=0,"","土")))))))</f>
        <v>火</v>
      </c>
      <c r="AT12" s="112" t="str">
        <f>IF(AT11=1,"日",IF(AT11=2,"月",IF(AT11=3,"火",IF(AT11=4,"水",IF(AT11=5,"木",IF(AT11=6,"金",IF(AT11=0,"","土")))))))</f>
        <v/>
      </c>
      <c r="AU12" s="460"/>
      <c r="AV12" s="461"/>
      <c r="AW12" s="460"/>
      <c r="AX12" s="461"/>
      <c r="AY12" s="463"/>
      <c r="AZ12" s="463"/>
      <c r="BA12" s="463"/>
      <c r="BB12" s="463"/>
      <c r="BC12" s="463"/>
      <c r="BD12" s="463"/>
    </row>
    <row r="13" spans="2:57" ht="39.950000000000003" customHeight="1" x14ac:dyDescent="0.15">
      <c r="B13" s="78">
        <v>1</v>
      </c>
      <c r="C13" s="491" t="s">
        <v>400</v>
      </c>
      <c r="D13" s="492"/>
      <c r="E13" s="493"/>
      <c r="F13" s="494"/>
      <c r="G13" s="495"/>
      <c r="H13" s="496"/>
      <c r="I13" s="496"/>
      <c r="J13" s="496"/>
      <c r="K13" s="497"/>
      <c r="L13" s="498"/>
      <c r="M13" s="499"/>
      <c r="N13" s="499"/>
      <c r="O13" s="500"/>
      <c r="P13" s="79"/>
      <c r="Q13" s="80"/>
      <c r="R13" s="80"/>
      <c r="S13" s="80"/>
      <c r="T13" s="80"/>
      <c r="U13" s="80"/>
      <c r="V13" s="81"/>
      <c r="W13" s="79"/>
      <c r="X13" s="80"/>
      <c r="Y13" s="80"/>
      <c r="Z13" s="80"/>
      <c r="AA13" s="80"/>
      <c r="AB13" s="80"/>
      <c r="AC13" s="81"/>
      <c r="AD13" s="79"/>
      <c r="AE13" s="80"/>
      <c r="AF13" s="80"/>
      <c r="AG13" s="80"/>
      <c r="AH13" s="80"/>
      <c r="AI13" s="80"/>
      <c r="AJ13" s="81"/>
      <c r="AK13" s="79"/>
      <c r="AL13" s="80"/>
      <c r="AM13" s="80"/>
      <c r="AN13" s="80"/>
      <c r="AO13" s="80"/>
      <c r="AP13" s="80"/>
      <c r="AQ13" s="81"/>
      <c r="AR13" s="79"/>
      <c r="AS13" s="80"/>
      <c r="AT13" s="81"/>
      <c r="AU13" s="501">
        <f>IF($AZ$3="４週",SUM(P13:AQ13),IF($AZ$3="暦月",SUM(P13:AT13),""))</f>
        <v>0</v>
      </c>
      <c r="AV13" s="502"/>
      <c r="AW13" s="503">
        <f t="shared" ref="AW13:AW30" si="1">IF($AZ$3="４週",AU13/4,IF($AZ$3="暦月",AU13/($AZ$6/7),""))</f>
        <v>0</v>
      </c>
      <c r="AX13" s="504"/>
      <c r="AY13" s="471"/>
      <c r="AZ13" s="472"/>
      <c r="BA13" s="472"/>
      <c r="BB13" s="472"/>
      <c r="BC13" s="472"/>
      <c r="BD13" s="473"/>
    </row>
    <row r="14" spans="2:57" ht="39.950000000000003" customHeight="1" x14ac:dyDescent="0.15">
      <c r="B14" s="82">
        <f t="shared" ref="B14:B30" si="2">B13+1</f>
        <v>2</v>
      </c>
      <c r="C14" s="474"/>
      <c r="D14" s="475"/>
      <c r="E14" s="476"/>
      <c r="F14" s="477"/>
      <c r="G14" s="478"/>
      <c r="H14" s="479"/>
      <c r="I14" s="479"/>
      <c r="J14" s="479"/>
      <c r="K14" s="480"/>
      <c r="L14" s="481"/>
      <c r="M14" s="482"/>
      <c r="N14" s="482"/>
      <c r="O14" s="483"/>
      <c r="P14" s="83"/>
      <c r="Q14" s="84"/>
      <c r="R14" s="84"/>
      <c r="S14" s="84"/>
      <c r="T14" s="84"/>
      <c r="U14" s="84"/>
      <c r="V14" s="85"/>
      <c r="W14" s="83"/>
      <c r="X14" s="84"/>
      <c r="Y14" s="84"/>
      <c r="Z14" s="84"/>
      <c r="AA14" s="84"/>
      <c r="AB14" s="84"/>
      <c r="AC14" s="85"/>
      <c r="AD14" s="83"/>
      <c r="AE14" s="84"/>
      <c r="AF14" s="84"/>
      <c r="AG14" s="84"/>
      <c r="AH14" s="84"/>
      <c r="AI14" s="84"/>
      <c r="AJ14" s="85"/>
      <c r="AK14" s="83"/>
      <c r="AL14" s="84"/>
      <c r="AM14" s="84"/>
      <c r="AN14" s="84"/>
      <c r="AO14" s="84"/>
      <c r="AP14" s="84"/>
      <c r="AQ14" s="85"/>
      <c r="AR14" s="83"/>
      <c r="AS14" s="84"/>
      <c r="AT14" s="85"/>
      <c r="AU14" s="484">
        <f>IF($AZ$3="４週",SUM(P14:AQ14),IF($AZ$3="暦月",SUM(P14:AT14),""))</f>
        <v>0</v>
      </c>
      <c r="AV14" s="485"/>
      <c r="AW14" s="486">
        <f t="shared" si="1"/>
        <v>0</v>
      </c>
      <c r="AX14" s="487"/>
      <c r="AY14" s="488"/>
      <c r="AZ14" s="489"/>
      <c r="BA14" s="489"/>
      <c r="BB14" s="489"/>
      <c r="BC14" s="489"/>
      <c r="BD14" s="490"/>
    </row>
    <row r="15" spans="2:57" ht="39.950000000000003" customHeight="1" x14ac:dyDescent="0.15">
      <c r="B15" s="82">
        <f t="shared" si="2"/>
        <v>3</v>
      </c>
      <c r="C15" s="474"/>
      <c r="D15" s="475"/>
      <c r="E15" s="476"/>
      <c r="F15" s="477"/>
      <c r="G15" s="478"/>
      <c r="H15" s="479"/>
      <c r="I15" s="479"/>
      <c r="J15" s="479"/>
      <c r="K15" s="480"/>
      <c r="L15" s="481"/>
      <c r="M15" s="482"/>
      <c r="N15" s="482"/>
      <c r="O15" s="483"/>
      <c r="P15" s="83"/>
      <c r="Q15" s="84"/>
      <c r="R15" s="84"/>
      <c r="S15" s="84"/>
      <c r="T15" s="84"/>
      <c r="U15" s="84"/>
      <c r="V15" s="85"/>
      <c r="W15" s="83"/>
      <c r="X15" s="84"/>
      <c r="Y15" s="84"/>
      <c r="Z15" s="84"/>
      <c r="AA15" s="84"/>
      <c r="AB15" s="84"/>
      <c r="AC15" s="85"/>
      <c r="AD15" s="83"/>
      <c r="AE15" s="84"/>
      <c r="AF15" s="84"/>
      <c r="AG15" s="84"/>
      <c r="AH15" s="84"/>
      <c r="AI15" s="84"/>
      <c r="AJ15" s="85"/>
      <c r="AK15" s="83"/>
      <c r="AL15" s="84"/>
      <c r="AM15" s="84"/>
      <c r="AN15" s="84"/>
      <c r="AO15" s="84"/>
      <c r="AP15" s="84"/>
      <c r="AQ15" s="85"/>
      <c r="AR15" s="83"/>
      <c r="AS15" s="84"/>
      <c r="AT15" s="85"/>
      <c r="AU15" s="484">
        <f>IF($AZ$3="４週",SUM(P15:AQ15),IF($AZ$3="暦月",SUM(P15:AT15),""))</f>
        <v>0</v>
      </c>
      <c r="AV15" s="485"/>
      <c r="AW15" s="486">
        <f t="shared" si="1"/>
        <v>0</v>
      </c>
      <c r="AX15" s="487"/>
      <c r="AY15" s="488"/>
      <c r="AZ15" s="489"/>
      <c r="BA15" s="489"/>
      <c r="BB15" s="489"/>
      <c r="BC15" s="489"/>
      <c r="BD15" s="490"/>
    </row>
    <row r="16" spans="2:57" ht="39.950000000000003" customHeight="1" x14ac:dyDescent="0.15">
      <c r="B16" s="82">
        <f t="shared" si="2"/>
        <v>4</v>
      </c>
      <c r="C16" s="474"/>
      <c r="D16" s="475"/>
      <c r="E16" s="476"/>
      <c r="F16" s="477"/>
      <c r="G16" s="478"/>
      <c r="H16" s="479"/>
      <c r="I16" s="479"/>
      <c r="J16" s="479"/>
      <c r="K16" s="480"/>
      <c r="L16" s="481"/>
      <c r="M16" s="482"/>
      <c r="N16" s="482"/>
      <c r="O16" s="483"/>
      <c r="P16" s="83"/>
      <c r="Q16" s="84"/>
      <c r="R16" s="84"/>
      <c r="S16" s="84"/>
      <c r="T16" s="84"/>
      <c r="U16" s="84"/>
      <c r="V16" s="85"/>
      <c r="W16" s="83"/>
      <c r="X16" s="84"/>
      <c r="Y16" s="84"/>
      <c r="Z16" s="84"/>
      <c r="AA16" s="84"/>
      <c r="AB16" s="84"/>
      <c r="AC16" s="85"/>
      <c r="AD16" s="83"/>
      <c r="AE16" s="84"/>
      <c r="AF16" s="84"/>
      <c r="AG16" s="84"/>
      <c r="AH16" s="84"/>
      <c r="AI16" s="84"/>
      <c r="AJ16" s="85"/>
      <c r="AK16" s="83"/>
      <c r="AL16" s="84"/>
      <c r="AM16" s="84"/>
      <c r="AN16" s="84"/>
      <c r="AO16" s="84"/>
      <c r="AP16" s="84"/>
      <c r="AQ16" s="85"/>
      <c r="AR16" s="83"/>
      <c r="AS16" s="84"/>
      <c r="AT16" s="85"/>
      <c r="AU16" s="484">
        <f>IF($AZ$3="４週",SUM(P16:AQ16),IF($AZ$3="暦月",SUM(P16:AT16),""))</f>
        <v>0</v>
      </c>
      <c r="AV16" s="485"/>
      <c r="AW16" s="486">
        <f t="shared" si="1"/>
        <v>0</v>
      </c>
      <c r="AX16" s="487"/>
      <c r="AY16" s="488"/>
      <c r="AZ16" s="489"/>
      <c r="BA16" s="489"/>
      <c r="BB16" s="489"/>
      <c r="BC16" s="489"/>
      <c r="BD16" s="490"/>
    </row>
    <row r="17" spans="2:56" ht="39.950000000000003" customHeight="1" x14ac:dyDescent="0.15">
      <c r="B17" s="82">
        <f t="shared" si="2"/>
        <v>5</v>
      </c>
      <c r="C17" s="474"/>
      <c r="D17" s="475"/>
      <c r="E17" s="476"/>
      <c r="F17" s="477"/>
      <c r="G17" s="478"/>
      <c r="H17" s="479"/>
      <c r="I17" s="479"/>
      <c r="J17" s="479"/>
      <c r="K17" s="480"/>
      <c r="L17" s="481"/>
      <c r="M17" s="482"/>
      <c r="N17" s="482"/>
      <c r="O17" s="483"/>
      <c r="P17" s="83"/>
      <c r="Q17" s="84"/>
      <c r="R17" s="84"/>
      <c r="S17" s="84"/>
      <c r="T17" s="84"/>
      <c r="U17" s="84"/>
      <c r="V17" s="85"/>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5"/>
      <c r="AU17" s="484">
        <f t="shared" ref="AU17:AU30" si="3">IF($AZ$3="４週",SUM(P17:AQ17),IF($AZ$3="暦月",SUM(P17:AT17),""))</f>
        <v>0</v>
      </c>
      <c r="AV17" s="485"/>
      <c r="AW17" s="486">
        <f t="shared" si="1"/>
        <v>0</v>
      </c>
      <c r="AX17" s="487"/>
      <c r="AY17" s="488"/>
      <c r="AZ17" s="489"/>
      <c r="BA17" s="489"/>
      <c r="BB17" s="489"/>
      <c r="BC17" s="489"/>
      <c r="BD17" s="490"/>
    </row>
    <row r="18" spans="2:56" ht="39.950000000000003" customHeight="1" x14ac:dyDescent="0.15">
      <c r="B18" s="82">
        <f t="shared" si="2"/>
        <v>6</v>
      </c>
      <c r="C18" s="474"/>
      <c r="D18" s="475"/>
      <c r="E18" s="476"/>
      <c r="F18" s="477"/>
      <c r="G18" s="478"/>
      <c r="H18" s="479"/>
      <c r="I18" s="479"/>
      <c r="J18" s="479"/>
      <c r="K18" s="480"/>
      <c r="L18" s="481"/>
      <c r="M18" s="482"/>
      <c r="N18" s="482"/>
      <c r="O18" s="483"/>
      <c r="P18" s="83"/>
      <c r="Q18" s="84"/>
      <c r="R18" s="84"/>
      <c r="S18" s="84"/>
      <c r="T18" s="84"/>
      <c r="U18" s="84"/>
      <c r="V18" s="85"/>
      <c r="W18" s="83"/>
      <c r="X18" s="84"/>
      <c r="Y18" s="84"/>
      <c r="Z18" s="84"/>
      <c r="AA18" s="84"/>
      <c r="AB18" s="84"/>
      <c r="AC18" s="85"/>
      <c r="AD18" s="83"/>
      <c r="AE18" s="84"/>
      <c r="AF18" s="84"/>
      <c r="AG18" s="84"/>
      <c r="AH18" s="84"/>
      <c r="AI18" s="84"/>
      <c r="AJ18" s="85"/>
      <c r="AK18" s="83"/>
      <c r="AL18" s="84"/>
      <c r="AM18" s="84"/>
      <c r="AN18" s="84"/>
      <c r="AO18" s="84"/>
      <c r="AP18" s="84"/>
      <c r="AQ18" s="85"/>
      <c r="AR18" s="83"/>
      <c r="AS18" s="84"/>
      <c r="AT18" s="85"/>
      <c r="AU18" s="484">
        <f t="shared" si="3"/>
        <v>0</v>
      </c>
      <c r="AV18" s="485"/>
      <c r="AW18" s="486">
        <f t="shared" si="1"/>
        <v>0</v>
      </c>
      <c r="AX18" s="487"/>
      <c r="AY18" s="488"/>
      <c r="AZ18" s="489"/>
      <c r="BA18" s="489"/>
      <c r="BB18" s="489"/>
      <c r="BC18" s="489"/>
      <c r="BD18" s="490"/>
    </row>
    <row r="19" spans="2:56" ht="39.950000000000003" customHeight="1" x14ac:dyDescent="0.15">
      <c r="B19" s="82">
        <f t="shared" si="2"/>
        <v>7</v>
      </c>
      <c r="C19" s="474"/>
      <c r="D19" s="475"/>
      <c r="E19" s="476"/>
      <c r="F19" s="477"/>
      <c r="G19" s="478"/>
      <c r="H19" s="479"/>
      <c r="I19" s="479"/>
      <c r="J19" s="479"/>
      <c r="K19" s="480"/>
      <c r="L19" s="481"/>
      <c r="M19" s="482"/>
      <c r="N19" s="482"/>
      <c r="O19" s="483"/>
      <c r="P19" s="83"/>
      <c r="Q19" s="84"/>
      <c r="R19" s="84"/>
      <c r="S19" s="84"/>
      <c r="T19" s="84"/>
      <c r="U19" s="84"/>
      <c r="V19" s="85"/>
      <c r="W19" s="83"/>
      <c r="X19" s="84"/>
      <c r="Y19" s="84"/>
      <c r="Z19" s="84"/>
      <c r="AA19" s="84"/>
      <c r="AB19" s="84"/>
      <c r="AC19" s="85"/>
      <c r="AD19" s="83"/>
      <c r="AE19" s="84"/>
      <c r="AF19" s="84"/>
      <c r="AG19" s="84"/>
      <c r="AH19" s="84"/>
      <c r="AI19" s="84"/>
      <c r="AJ19" s="85"/>
      <c r="AK19" s="83"/>
      <c r="AL19" s="84"/>
      <c r="AM19" s="84"/>
      <c r="AN19" s="84"/>
      <c r="AO19" s="84"/>
      <c r="AP19" s="84"/>
      <c r="AQ19" s="85"/>
      <c r="AR19" s="83"/>
      <c r="AS19" s="84"/>
      <c r="AT19" s="85"/>
      <c r="AU19" s="484">
        <f>IF($AZ$3="４週",SUM(P19:AQ19),IF($AZ$3="暦月",SUM(P19:AT19),""))</f>
        <v>0</v>
      </c>
      <c r="AV19" s="485"/>
      <c r="AW19" s="486">
        <f t="shared" si="1"/>
        <v>0</v>
      </c>
      <c r="AX19" s="487"/>
      <c r="AY19" s="488"/>
      <c r="AZ19" s="489"/>
      <c r="BA19" s="489"/>
      <c r="BB19" s="489"/>
      <c r="BC19" s="489"/>
      <c r="BD19" s="490"/>
    </row>
    <row r="20" spans="2:56" ht="39.950000000000003" customHeight="1" x14ac:dyDescent="0.15">
      <c r="B20" s="82">
        <f t="shared" si="2"/>
        <v>8</v>
      </c>
      <c r="C20" s="474"/>
      <c r="D20" s="475"/>
      <c r="E20" s="476"/>
      <c r="F20" s="477"/>
      <c r="G20" s="478"/>
      <c r="H20" s="479"/>
      <c r="I20" s="479"/>
      <c r="J20" s="479"/>
      <c r="K20" s="480"/>
      <c r="L20" s="481"/>
      <c r="M20" s="482"/>
      <c r="N20" s="482"/>
      <c r="O20" s="483"/>
      <c r="P20" s="83"/>
      <c r="Q20" s="84"/>
      <c r="R20" s="84"/>
      <c r="S20" s="84"/>
      <c r="T20" s="84"/>
      <c r="U20" s="84"/>
      <c r="V20" s="85"/>
      <c r="W20" s="83"/>
      <c r="X20" s="84"/>
      <c r="Y20" s="84"/>
      <c r="Z20" s="84"/>
      <c r="AA20" s="84"/>
      <c r="AB20" s="84"/>
      <c r="AC20" s="85"/>
      <c r="AD20" s="83"/>
      <c r="AE20" s="84"/>
      <c r="AF20" s="84"/>
      <c r="AG20" s="84"/>
      <c r="AH20" s="84"/>
      <c r="AI20" s="84"/>
      <c r="AJ20" s="85"/>
      <c r="AK20" s="83"/>
      <c r="AL20" s="84"/>
      <c r="AM20" s="84"/>
      <c r="AN20" s="84"/>
      <c r="AO20" s="84"/>
      <c r="AP20" s="84"/>
      <c r="AQ20" s="85"/>
      <c r="AR20" s="83"/>
      <c r="AS20" s="84"/>
      <c r="AT20" s="85"/>
      <c r="AU20" s="484">
        <f t="shared" si="3"/>
        <v>0</v>
      </c>
      <c r="AV20" s="485"/>
      <c r="AW20" s="486">
        <f t="shared" si="1"/>
        <v>0</v>
      </c>
      <c r="AX20" s="487"/>
      <c r="AY20" s="488"/>
      <c r="AZ20" s="489"/>
      <c r="BA20" s="489"/>
      <c r="BB20" s="489"/>
      <c r="BC20" s="489"/>
      <c r="BD20" s="490"/>
    </row>
    <row r="21" spans="2:56" ht="39.950000000000003" customHeight="1" x14ac:dyDescent="0.15">
      <c r="B21" s="82">
        <f t="shared" si="2"/>
        <v>9</v>
      </c>
      <c r="C21" s="474"/>
      <c r="D21" s="475"/>
      <c r="E21" s="476"/>
      <c r="F21" s="477"/>
      <c r="G21" s="478"/>
      <c r="H21" s="479"/>
      <c r="I21" s="479"/>
      <c r="J21" s="479"/>
      <c r="K21" s="480"/>
      <c r="L21" s="481"/>
      <c r="M21" s="482"/>
      <c r="N21" s="482"/>
      <c r="O21" s="483"/>
      <c r="P21" s="83"/>
      <c r="Q21" s="84"/>
      <c r="R21" s="84"/>
      <c r="S21" s="84"/>
      <c r="T21" s="84"/>
      <c r="U21" s="84"/>
      <c r="V21" s="85"/>
      <c r="W21" s="83"/>
      <c r="X21" s="84"/>
      <c r="Y21" s="84"/>
      <c r="Z21" s="84"/>
      <c r="AA21" s="84"/>
      <c r="AB21" s="84"/>
      <c r="AC21" s="85"/>
      <c r="AD21" s="83"/>
      <c r="AE21" s="84"/>
      <c r="AF21" s="84"/>
      <c r="AG21" s="84"/>
      <c r="AH21" s="84"/>
      <c r="AI21" s="84"/>
      <c r="AJ21" s="85"/>
      <c r="AK21" s="83"/>
      <c r="AL21" s="84"/>
      <c r="AM21" s="84"/>
      <c r="AN21" s="84"/>
      <c r="AO21" s="84"/>
      <c r="AP21" s="84"/>
      <c r="AQ21" s="85"/>
      <c r="AR21" s="83"/>
      <c r="AS21" s="84"/>
      <c r="AT21" s="85"/>
      <c r="AU21" s="484">
        <f t="shared" si="3"/>
        <v>0</v>
      </c>
      <c r="AV21" s="485"/>
      <c r="AW21" s="486">
        <f t="shared" si="1"/>
        <v>0</v>
      </c>
      <c r="AX21" s="487"/>
      <c r="AY21" s="488"/>
      <c r="AZ21" s="489"/>
      <c r="BA21" s="489"/>
      <c r="BB21" s="489"/>
      <c r="BC21" s="489"/>
      <c r="BD21" s="490"/>
    </row>
    <row r="22" spans="2:56" ht="39.950000000000003" customHeight="1" x14ac:dyDescent="0.15">
      <c r="B22" s="82">
        <f t="shared" si="2"/>
        <v>10</v>
      </c>
      <c r="C22" s="474"/>
      <c r="D22" s="475"/>
      <c r="E22" s="476"/>
      <c r="F22" s="477"/>
      <c r="G22" s="478"/>
      <c r="H22" s="479"/>
      <c r="I22" s="479"/>
      <c r="J22" s="479"/>
      <c r="K22" s="480"/>
      <c r="L22" s="481"/>
      <c r="M22" s="482"/>
      <c r="N22" s="482"/>
      <c r="O22" s="483"/>
      <c r="P22" s="83"/>
      <c r="Q22" s="84"/>
      <c r="R22" s="84"/>
      <c r="S22" s="84"/>
      <c r="T22" s="84"/>
      <c r="U22" s="84"/>
      <c r="V22" s="85"/>
      <c r="W22" s="83"/>
      <c r="X22" s="84"/>
      <c r="Y22" s="84"/>
      <c r="Z22" s="84"/>
      <c r="AA22" s="84"/>
      <c r="AB22" s="84"/>
      <c r="AC22" s="85"/>
      <c r="AD22" s="83"/>
      <c r="AE22" s="84"/>
      <c r="AF22" s="84"/>
      <c r="AG22" s="84"/>
      <c r="AH22" s="84"/>
      <c r="AI22" s="84"/>
      <c r="AJ22" s="85"/>
      <c r="AK22" s="83"/>
      <c r="AL22" s="84"/>
      <c r="AM22" s="84"/>
      <c r="AN22" s="84"/>
      <c r="AO22" s="84"/>
      <c r="AP22" s="84"/>
      <c r="AQ22" s="85"/>
      <c r="AR22" s="83"/>
      <c r="AS22" s="84"/>
      <c r="AT22" s="85"/>
      <c r="AU22" s="484">
        <f t="shared" si="3"/>
        <v>0</v>
      </c>
      <c r="AV22" s="485"/>
      <c r="AW22" s="486">
        <f t="shared" si="1"/>
        <v>0</v>
      </c>
      <c r="AX22" s="487"/>
      <c r="AY22" s="488"/>
      <c r="AZ22" s="489"/>
      <c r="BA22" s="489"/>
      <c r="BB22" s="489"/>
      <c r="BC22" s="489"/>
      <c r="BD22" s="490"/>
    </row>
    <row r="23" spans="2:56" ht="39.950000000000003" customHeight="1" x14ac:dyDescent="0.15">
      <c r="B23" s="82">
        <f t="shared" si="2"/>
        <v>11</v>
      </c>
      <c r="C23" s="474"/>
      <c r="D23" s="475"/>
      <c r="E23" s="476"/>
      <c r="F23" s="477"/>
      <c r="G23" s="478"/>
      <c r="H23" s="479"/>
      <c r="I23" s="479"/>
      <c r="J23" s="479"/>
      <c r="K23" s="480"/>
      <c r="L23" s="481"/>
      <c r="M23" s="482"/>
      <c r="N23" s="482"/>
      <c r="O23" s="483"/>
      <c r="P23" s="83"/>
      <c r="Q23" s="84"/>
      <c r="R23" s="84"/>
      <c r="S23" s="84"/>
      <c r="T23" s="84"/>
      <c r="U23" s="84"/>
      <c r="V23" s="85"/>
      <c r="W23" s="83"/>
      <c r="X23" s="84"/>
      <c r="Y23" s="84"/>
      <c r="Z23" s="84"/>
      <c r="AA23" s="84"/>
      <c r="AB23" s="84"/>
      <c r="AC23" s="85"/>
      <c r="AD23" s="83"/>
      <c r="AE23" s="84"/>
      <c r="AF23" s="84"/>
      <c r="AG23" s="84"/>
      <c r="AH23" s="84"/>
      <c r="AI23" s="84"/>
      <c r="AJ23" s="85"/>
      <c r="AK23" s="83"/>
      <c r="AL23" s="84"/>
      <c r="AM23" s="84"/>
      <c r="AN23" s="84"/>
      <c r="AO23" s="84"/>
      <c r="AP23" s="84"/>
      <c r="AQ23" s="85"/>
      <c r="AR23" s="83"/>
      <c r="AS23" s="84"/>
      <c r="AT23" s="85"/>
      <c r="AU23" s="484">
        <f t="shared" si="3"/>
        <v>0</v>
      </c>
      <c r="AV23" s="485"/>
      <c r="AW23" s="486">
        <f t="shared" si="1"/>
        <v>0</v>
      </c>
      <c r="AX23" s="487"/>
      <c r="AY23" s="488"/>
      <c r="AZ23" s="489"/>
      <c r="BA23" s="489"/>
      <c r="BB23" s="489"/>
      <c r="BC23" s="489"/>
      <c r="BD23" s="490"/>
    </row>
    <row r="24" spans="2:56" ht="39.950000000000003" customHeight="1" x14ac:dyDescent="0.15">
      <c r="B24" s="82">
        <f t="shared" si="2"/>
        <v>12</v>
      </c>
      <c r="C24" s="474"/>
      <c r="D24" s="475"/>
      <c r="E24" s="476"/>
      <c r="F24" s="477"/>
      <c r="G24" s="478"/>
      <c r="H24" s="479"/>
      <c r="I24" s="479"/>
      <c r="J24" s="479"/>
      <c r="K24" s="480"/>
      <c r="L24" s="481"/>
      <c r="M24" s="482"/>
      <c r="N24" s="482"/>
      <c r="O24" s="483"/>
      <c r="P24" s="83"/>
      <c r="Q24" s="84"/>
      <c r="R24" s="84"/>
      <c r="S24" s="84"/>
      <c r="T24" s="84"/>
      <c r="U24" s="84"/>
      <c r="V24" s="85"/>
      <c r="W24" s="83"/>
      <c r="X24" s="84"/>
      <c r="Y24" s="84"/>
      <c r="Z24" s="84"/>
      <c r="AA24" s="84"/>
      <c r="AB24" s="84"/>
      <c r="AC24" s="85"/>
      <c r="AD24" s="83"/>
      <c r="AE24" s="84"/>
      <c r="AF24" s="84"/>
      <c r="AG24" s="84"/>
      <c r="AH24" s="84"/>
      <c r="AI24" s="84"/>
      <c r="AJ24" s="85"/>
      <c r="AK24" s="83"/>
      <c r="AL24" s="84"/>
      <c r="AM24" s="84"/>
      <c r="AN24" s="84"/>
      <c r="AO24" s="84"/>
      <c r="AP24" s="84"/>
      <c r="AQ24" s="85"/>
      <c r="AR24" s="83"/>
      <c r="AS24" s="84"/>
      <c r="AT24" s="85"/>
      <c r="AU24" s="484">
        <f t="shared" si="3"/>
        <v>0</v>
      </c>
      <c r="AV24" s="485"/>
      <c r="AW24" s="486">
        <f t="shared" si="1"/>
        <v>0</v>
      </c>
      <c r="AX24" s="487"/>
      <c r="AY24" s="488"/>
      <c r="AZ24" s="489"/>
      <c r="BA24" s="489"/>
      <c r="BB24" s="489"/>
      <c r="BC24" s="489"/>
      <c r="BD24" s="490"/>
    </row>
    <row r="25" spans="2:56" ht="39.950000000000003" customHeight="1" x14ac:dyDescent="0.15">
      <c r="B25" s="82">
        <f t="shared" si="2"/>
        <v>13</v>
      </c>
      <c r="C25" s="474"/>
      <c r="D25" s="475"/>
      <c r="E25" s="476"/>
      <c r="F25" s="477"/>
      <c r="G25" s="478"/>
      <c r="H25" s="479"/>
      <c r="I25" s="479"/>
      <c r="J25" s="479"/>
      <c r="K25" s="480"/>
      <c r="L25" s="481"/>
      <c r="M25" s="482"/>
      <c r="N25" s="482"/>
      <c r="O25" s="483"/>
      <c r="P25" s="83"/>
      <c r="Q25" s="84"/>
      <c r="R25" s="84"/>
      <c r="S25" s="84"/>
      <c r="T25" s="84"/>
      <c r="U25" s="84"/>
      <c r="V25" s="85"/>
      <c r="W25" s="83"/>
      <c r="X25" s="84"/>
      <c r="Y25" s="84"/>
      <c r="Z25" s="84"/>
      <c r="AA25" s="84"/>
      <c r="AB25" s="84"/>
      <c r="AC25" s="85"/>
      <c r="AD25" s="83"/>
      <c r="AE25" s="84"/>
      <c r="AF25" s="84"/>
      <c r="AG25" s="84"/>
      <c r="AH25" s="84"/>
      <c r="AI25" s="84"/>
      <c r="AJ25" s="85"/>
      <c r="AK25" s="83"/>
      <c r="AL25" s="84"/>
      <c r="AM25" s="84"/>
      <c r="AN25" s="84"/>
      <c r="AO25" s="84"/>
      <c r="AP25" s="84"/>
      <c r="AQ25" s="85"/>
      <c r="AR25" s="83"/>
      <c r="AS25" s="84"/>
      <c r="AT25" s="85"/>
      <c r="AU25" s="484">
        <f t="shared" si="3"/>
        <v>0</v>
      </c>
      <c r="AV25" s="485"/>
      <c r="AW25" s="486">
        <f t="shared" si="1"/>
        <v>0</v>
      </c>
      <c r="AX25" s="487"/>
      <c r="AY25" s="488"/>
      <c r="AZ25" s="489"/>
      <c r="BA25" s="489"/>
      <c r="BB25" s="489"/>
      <c r="BC25" s="489"/>
      <c r="BD25" s="490"/>
    </row>
    <row r="26" spans="2:56" ht="39.950000000000003" customHeight="1" x14ac:dyDescent="0.15">
      <c r="B26" s="82">
        <f t="shared" si="2"/>
        <v>14</v>
      </c>
      <c r="C26" s="474"/>
      <c r="D26" s="475"/>
      <c r="E26" s="476"/>
      <c r="F26" s="477"/>
      <c r="G26" s="478"/>
      <c r="H26" s="479"/>
      <c r="I26" s="479"/>
      <c r="J26" s="479"/>
      <c r="K26" s="480"/>
      <c r="L26" s="481"/>
      <c r="M26" s="482"/>
      <c r="N26" s="482"/>
      <c r="O26" s="483"/>
      <c r="P26" s="83"/>
      <c r="Q26" s="84"/>
      <c r="R26" s="84"/>
      <c r="S26" s="84"/>
      <c r="T26" s="84"/>
      <c r="U26" s="84"/>
      <c r="V26" s="85"/>
      <c r="W26" s="83"/>
      <c r="X26" s="84"/>
      <c r="Y26" s="84"/>
      <c r="Z26" s="84"/>
      <c r="AA26" s="84"/>
      <c r="AB26" s="84"/>
      <c r="AC26" s="85"/>
      <c r="AD26" s="83"/>
      <c r="AE26" s="84"/>
      <c r="AF26" s="84"/>
      <c r="AG26" s="84"/>
      <c r="AH26" s="84"/>
      <c r="AI26" s="84"/>
      <c r="AJ26" s="85"/>
      <c r="AK26" s="83"/>
      <c r="AL26" s="84"/>
      <c r="AM26" s="84"/>
      <c r="AN26" s="84"/>
      <c r="AO26" s="84"/>
      <c r="AP26" s="84"/>
      <c r="AQ26" s="85"/>
      <c r="AR26" s="83"/>
      <c r="AS26" s="84"/>
      <c r="AT26" s="85"/>
      <c r="AU26" s="484">
        <f t="shared" si="3"/>
        <v>0</v>
      </c>
      <c r="AV26" s="485"/>
      <c r="AW26" s="486">
        <f t="shared" si="1"/>
        <v>0</v>
      </c>
      <c r="AX26" s="487"/>
      <c r="AY26" s="488"/>
      <c r="AZ26" s="489"/>
      <c r="BA26" s="489"/>
      <c r="BB26" s="489"/>
      <c r="BC26" s="489"/>
      <c r="BD26" s="490"/>
    </row>
    <row r="27" spans="2:56" ht="39.950000000000003" customHeight="1" x14ac:dyDescent="0.15">
      <c r="B27" s="82">
        <f t="shared" si="2"/>
        <v>15</v>
      </c>
      <c r="C27" s="474"/>
      <c r="D27" s="475"/>
      <c r="E27" s="476"/>
      <c r="F27" s="477"/>
      <c r="G27" s="478"/>
      <c r="H27" s="479"/>
      <c r="I27" s="479"/>
      <c r="J27" s="479"/>
      <c r="K27" s="480"/>
      <c r="L27" s="481"/>
      <c r="M27" s="482"/>
      <c r="N27" s="482"/>
      <c r="O27" s="483"/>
      <c r="P27" s="83"/>
      <c r="Q27" s="84"/>
      <c r="R27" s="84"/>
      <c r="S27" s="84"/>
      <c r="T27" s="84"/>
      <c r="U27" s="84"/>
      <c r="V27" s="85"/>
      <c r="W27" s="83"/>
      <c r="X27" s="84"/>
      <c r="Y27" s="84"/>
      <c r="Z27" s="84"/>
      <c r="AA27" s="84"/>
      <c r="AB27" s="84"/>
      <c r="AC27" s="85"/>
      <c r="AD27" s="83"/>
      <c r="AE27" s="84"/>
      <c r="AF27" s="84"/>
      <c r="AG27" s="84"/>
      <c r="AH27" s="84"/>
      <c r="AI27" s="84"/>
      <c r="AJ27" s="85"/>
      <c r="AK27" s="83"/>
      <c r="AL27" s="84"/>
      <c r="AM27" s="84"/>
      <c r="AN27" s="84"/>
      <c r="AO27" s="84"/>
      <c r="AP27" s="84"/>
      <c r="AQ27" s="85"/>
      <c r="AR27" s="83"/>
      <c r="AS27" s="84"/>
      <c r="AT27" s="85"/>
      <c r="AU27" s="484">
        <f t="shared" si="3"/>
        <v>0</v>
      </c>
      <c r="AV27" s="485"/>
      <c r="AW27" s="486">
        <f t="shared" si="1"/>
        <v>0</v>
      </c>
      <c r="AX27" s="487"/>
      <c r="AY27" s="488"/>
      <c r="AZ27" s="489"/>
      <c r="BA27" s="489"/>
      <c r="BB27" s="489"/>
      <c r="BC27" s="489"/>
      <c r="BD27" s="490"/>
    </row>
    <row r="28" spans="2:56" ht="39.950000000000003" customHeight="1" x14ac:dyDescent="0.15">
      <c r="B28" s="82">
        <f t="shared" si="2"/>
        <v>16</v>
      </c>
      <c r="C28" s="474"/>
      <c r="D28" s="475"/>
      <c r="E28" s="476"/>
      <c r="F28" s="477"/>
      <c r="G28" s="478"/>
      <c r="H28" s="479"/>
      <c r="I28" s="479"/>
      <c r="J28" s="479"/>
      <c r="K28" s="480"/>
      <c r="L28" s="481"/>
      <c r="M28" s="482"/>
      <c r="N28" s="482"/>
      <c r="O28" s="483"/>
      <c r="P28" s="83"/>
      <c r="Q28" s="84"/>
      <c r="R28" s="84"/>
      <c r="S28" s="84"/>
      <c r="T28" s="84"/>
      <c r="U28" s="84"/>
      <c r="V28" s="85"/>
      <c r="W28" s="83"/>
      <c r="X28" s="84"/>
      <c r="Y28" s="84"/>
      <c r="Z28" s="84"/>
      <c r="AA28" s="84"/>
      <c r="AB28" s="84"/>
      <c r="AC28" s="85"/>
      <c r="AD28" s="83"/>
      <c r="AE28" s="84"/>
      <c r="AF28" s="84"/>
      <c r="AG28" s="84"/>
      <c r="AH28" s="84"/>
      <c r="AI28" s="84"/>
      <c r="AJ28" s="85"/>
      <c r="AK28" s="83"/>
      <c r="AL28" s="84"/>
      <c r="AM28" s="84"/>
      <c r="AN28" s="84"/>
      <c r="AO28" s="84"/>
      <c r="AP28" s="84"/>
      <c r="AQ28" s="85"/>
      <c r="AR28" s="83"/>
      <c r="AS28" s="84"/>
      <c r="AT28" s="85"/>
      <c r="AU28" s="484">
        <f t="shared" si="3"/>
        <v>0</v>
      </c>
      <c r="AV28" s="485"/>
      <c r="AW28" s="486">
        <f t="shared" si="1"/>
        <v>0</v>
      </c>
      <c r="AX28" s="487"/>
      <c r="AY28" s="488"/>
      <c r="AZ28" s="489"/>
      <c r="BA28" s="489"/>
      <c r="BB28" s="489"/>
      <c r="BC28" s="489"/>
      <c r="BD28" s="490"/>
    </row>
    <row r="29" spans="2:56" ht="39.950000000000003" customHeight="1" x14ac:dyDescent="0.15">
      <c r="B29" s="82">
        <f t="shared" si="2"/>
        <v>17</v>
      </c>
      <c r="C29" s="474"/>
      <c r="D29" s="475"/>
      <c r="E29" s="476"/>
      <c r="F29" s="477"/>
      <c r="G29" s="478"/>
      <c r="H29" s="479"/>
      <c r="I29" s="479"/>
      <c r="J29" s="479"/>
      <c r="K29" s="480"/>
      <c r="L29" s="481"/>
      <c r="M29" s="482"/>
      <c r="N29" s="482"/>
      <c r="O29" s="483"/>
      <c r="P29" s="83"/>
      <c r="Q29" s="84"/>
      <c r="R29" s="84"/>
      <c r="S29" s="84"/>
      <c r="T29" s="84"/>
      <c r="U29" s="84"/>
      <c r="V29" s="85"/>
      <c r="W29" s="83"/>
      <c r="X29" s="84"/>
      <c r="Y29" s="84"/>
      <c r="Z29" s="84"/>
      <c r="AA29" s="84"/>
      <c r="AB29" s="84"/>
      <c r="AC29" s="85"/>
      <c r="AD29" s="83"/>
      <c r="AE29" s="84"/>
      <c r="AF29" s="84"/>
      <c r="AG29" s="84"/>
      <c r="AH29" s="84"/>
      <c r="AI29" s="84"/>
      <c r="AJ29" s="85"/>
      <c r="AK29" s="83"/>
      <c r="AL29" s="84"/>
      <c r="AM29" s="84"/>
      <c r="AN29" s="84"/>
      <c r="AO29" s="84"/>
      <c r="AP29" s="84"/>
      <c r="AQ29" s="85"/>
      <c r="AR29" s="83"/>
      <c r="AS29" s="84"/>
      <c r="AT29" s="85"/>
      <c r="AU29" s="484">
        <f t="shared" si="3"/>
        <v>0</v>
      </c>
      <c r="AV29" s="485"/>
      <c r="AW29" s="486">
        <f t="shared" si="1"/>
        <v>0</v>
      </c>
      <c r="AX29" s="487"/>
      <c r="AY29" s="488"/>
      <c r="AZ29" s="489"/>
      <c r="BA29" s="489"/>
      <c r="BB29" s="489"/>
      <c r="BC29" s="489"/>
      <c r="BD29" s="490"/>
    </row>
    <row r="30" spans="2:56" ht="39.950000000000003" customHeight="1" thickBot="1" x14ac:dyDescent="0.2">
      <c r="B30" s="86">
        <f t="shared" si="2"/>
        <v>18</v>
      </c>
      <c r="C30" s="505"/>
      <c r="D30" s="506"/>
      <c r="E30" s="507"/>
      <c r="F30" s="508"/>
      <c r="G30" s="509"/>
      <c r="H30" s="510"/>
      <c r="I30" s="510"/>
      <c r="J30" s="510"/>
      <c r="K30" s="511"/>
      <c r="L30" s="512"/>
      <c r="M30" s="513"/>
      <c r="N30" s="513"/>
      <c r="O30" s="514"/>
      <c r="P30" s="87"/>
      <c r="Q30" s="88"/>
      <c r="R30" s="88"/>
      <c r="S30" s="88"/>
      <c r="T30" s="88"/>
      <c r="U30" s="88"/>
      <c r="V30" s="89"/>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9"/>
      <c r="AU30" s="515">
        <f t="shared" si="3"/>
        <v>0</v>
      </c>
      <c r="AV30" s="516"/>
      <c r="AW30" s="517">
        <f t="shared" si="1"/>
        <v>0</v>
      </c>
      <c r="AX30" s="518"/>
      <c r="AY30" s="519"/>
      <c r="AZ30" s="520"/>
      <c r="BA30" s="520"/>
      <c r="BB30" s="520"/>
      <c r="BC30" s="520"/>
      <c r="BD30" s="521"/>
    </row>
    <row r="31" spans="2:56" ht="20.25" customHeight="1" x14ac:dyDescent="0.15">
      <c r="C31" s="90"/>
      <c r="D31" s="91"/>
      <c r="E31" s="92"/>
      <c r="AC31" s="68"/>
    </row>
    <row r="32" spans="2:56" ht="20.25" customHeight="1" x14ac:dyDescent="0.15">
      <c r="B32" s="59" t="s">
        <v>415</v>
      </c>
      <c r="C32" s="59"/>
      <c r="D32" s="59"/>
      <c r="E32" s="59"/>
      <c r="F32" s="59"/>
      <c r="G32" s="59"/>
      <c r="H32" s="59"/>
      <c r="I32" s="59"/>
      <c r="J32" s="59"/>
      <c r="K32" s="59"/>
      <c r="L32" s="65"/>
      <c r="M32" s="59"/>
      <c r="N32" s="59"/>
      <c r="O32" s="59"/>
      <c r="P32" s="59"/>
      <c r="Q32" s="59"/>
      <c r="R32" s="59"/>
      <c r="S32" s="59"/>
      <c r="T32" s="59" t="s">
        <v>416</v>
      </c>
      <c r="U32" s="59"/>
      <c r="V32" s="59"/>
      <c r="W32" s="59"/>
      <c r="X32" s="59"/>
      <c r="Y32" s="59"/>
      <c r="Z32" s="94"/>
    </row>
    <row r="33" spans="2:26" ht="20.25" customHeight="1" x14ac:dyDescent="0.15">
      <c r="B33" s="59"/>
      <c r="C33" s="531" t="s">
        <v>417</v>
      </c>
      <c r="D33" s="531"/>
      <c r="E33" s="531" t="s">
        <v>418</v>
      </c>
      <c r="F33" s="531"/>
      <c r="G33" s="531"/>
      <c r="H33" s="531"/>
      <c r="I33" s="59"/>
      <c r="J33" s="533" t="s">
        <v>419</v>
      </c>
      <c r="K33" s="533"/>
      <c r="L33" s="533"/>
      <c r="M33" s="533"/>
      <c r="N33" s="59"/>
      <c r="O33" s="59"/>
      <c r="P33" s="95" t="s">
        <v>420</v>
      </c>
      <c r="Q33" s="95"/>
      <c r="R33" s="59"/>
      <c r="S33" s="59"/>
      <c r="T33" s="522" t="s">
        <v>421</v>
      </c>
      <c r="U33" s="524"/>
      <c r="V33" s="522" t="s">
        <v>422</v>
      </c>
      <c r="W33" s="523"/>
      <c r="X33" s="523"/>
      <c r="Y33" s="524"/>
      <c r="Z33" s="94"/>
    </row>
    <row r="34" spans="2:26" ht="20.25" customHeight="1" x14ac:dyDescent="0.15">
      <c r="B34" s="59"/>
      <c r="C34" s="532"/>
      <c r="D34" s="532"/>
      <c r="E34" s="532" t="s">
        <v>423</v>
      </c>
      <c r="F34" s="532"/>
      <c r="G34" s="532" t="s">
        <v>424</v>
      </c>
      <c r="H34" s="532"/>
      <c r="I34" s="59"/>
      <c r="J34" s="532" t="s">
        <v>423</v>
      </c>
      <c r="K34" s="532"/>
      <c r="L34" s="532" t="s">
        <v>424</v>
      </c>
      <c r="M34" s="532"/>
      <c r="N34" s="59"/>
      <c r="O34" s="59"/>
      <c r="P34" s="95" t="s">
        <v>425</v>
      </c>
      <c r="Q34" s="95"/>
      <c r="R34" s="59"/>
      <c r="S34" s="59"/>
      <c r="T34" s="522" t="s">
        <v>426</v>
      </c>
      <c r="U34" s="524"/>
      <c r="V34" s="522" t="s">
        <v>427</v>
      </c>
      <c r="W34" s="523"/>
      <c r="X34" s="523"/>
      <c r="Y34" s="524"/>
      <c r="Z34" s="96"/>
    </row>
    <row r="35" spans="2:26" ht="20.25" customHeight="1" x14ac:dyDescent="0.15">
      <c r="B35" s="59"/>
      <c r="C35" s="522" t="s">
        <v>426</v>
      </c>
      <c r="D35" s="524"/>
      <c r="E35" s="525">
        <f>SUMIFS($AU$13:$AV$30,$C$13:$D$30,"看護職員",$E$13:$F$30,"A")</f>
        <v>0</v>
      </c>
      <c r="F35" s="526"/>
      <c r="G35" s="527">
        <f>SUMIFS($AW$13:$AX$30,$C$13:$D$30,"看護職員",$E$13:$F$30,"A")</f>
        <v>0</v>
      </c>
      <c r="H35" s="528"/>
      <c r="I35" s="97"/>
      <c r="J35" s="529">
        <v>0</v>
      </c>
      <c r="K35" s="530"/>
      <c r="L35" s="529">
        <v>0</v>
      </c>
      <c r="M35" s="530"/>
      <c r="N35" s="97"/>
      <c r="O35" s="97"/>
      <c r="P35" s="529">
        <v>0</v>
      </c>
      <c r="Q35" s="530"/>
      <c r="R35" s="59"/>
      <c r="S35" s="59"/>
      <c r="T35" s="522" t="s">
        <v>428</v>
      </c>
      <c r="U35" s="524"/>
      <c r="V35" s="522" t="s">
        <v>429</v>
      </c>
      <c r="W35" s="523"/>
      <c r="X35" s="523"/>
      <c r="Y35" s="524"/>
      <c r="Z35" s="98"/>
    </row>
    <row r="36" spans="2:26" ht="20.25" customHeight="1" x14ac:dyDescent="0.15">
      <c r="B36" s="59"/>
      <c r="C36" s="522" t="s">
        <v>428</v>
      </c>
      <c r="D36" s="524"/>
      <c r="E36" s="525">
        <f>SUMIFS($AU$13:$AV$30,$C$13:$D$30,"看護職員",$E$13:$F$30,"B")</f>
        <v>0</v>
      </c>
      <c r="F36" s="526"/>
      <c r="G36" s="527">
        <f>SUMIFS($AW$13:$AX$30,$C$13:$D$30,"看護職員",$E$13:$F$30,"B")</f>
        <v>0</v>
      </c>
      <c r="H36" s="528"/>
      <c r="I36" s="97"/>
      <c r="J36" s="529">
        <v>0</v>
      </c>
      <c r="K36" s="530"/>
      <c r="L36" s="529">
        <v>0</v>
      </c>
      <c r="M36" s="530"/>
      <c r="N36" s="97"/>
      <c r="O36" s="97"/>
      <c r="P36" s="529">
        <v>0</v>
      </c>
      <c r="Q36" s="530"/>
      <c r="R36" s="59"/>
      <c r="S36" s="59"/>
      <c r="T36" s="522" t="s">
        <v>430</v>
      </c>
      <c r="U36" s="524"/>
      <c r="V36" s="522" t="s">
        <v>431</v>
      </c>
      <c r="W36" s="523"/>
      <c r="X36" s="523"/>
      <c r="Y36" s="524"/>
      <c r="Z36" s="98"/>
    </row>
    <row r="37" spans="2:26" ht="20.25" customHeight="1" x14ac:dyDescent="0.15">
      <c r="B37" s="59"/>
      <c r="C37" s="522" t="s">
        <v>430</v>
      </c>
      <c r="D37" s="524"/>
      <c r="E37" s="525">
        <f>SUMIFS($AU$13:$AV$30,$C$13:$D$30,"看護職員",$E$13:$F$30,"C")</f>
        <v>0</v>
      </c>
      <c r="F37" s="526"/>
      <c r="G37" s="527">
        <f>SUMIFS($AW$13:$AX$30,$C$13:$D$30,"看護職員",$E$13:$F$30,"C")</f>
        <v>0</v>
      </c>
      <c r="H37" s="528"/>
      <c r="I37" s="97"/>
      <c r="J37" s="529">
        <v>0</v>
      </c>
      <c r="K37" s="530"/>
      <c r="L37" s="534">
        <v>0</v>
      </c>
      <c r="M37" s="535"/>
      <c r="N37" s="97"/>
      <c r="O37" s="97"/>
      <c r="P37" s="525" t="s">
        <v>432</v>
      </c>
      <c r="Q37" s="526"/>
      <c r="R37" s="59"/>
      <c r="S37" s="59"/>
      <c r="T37" s="522" t="s">
        <v>433</v>
      </c>
      <c r="U37" s="524"/>
      <c r="V37" s="522" t="s">
        <v>434</v>
      </c>
      <c r="W37" s="523"/>
      <c r="X37" s="523"/>
      <c r="Y37" s="524"/>
      <c r="Z37" s="99"/>
    </row>
    <row r="38" spans="2:26" ht="20.25" customHeight="1" x14ac:dyDescent="0.15">
      <c r="B38" s="59"/>
      <c r="C38" s="522" t="s">
        <v>433</v>
      </c>
      <c r="D38" s="524"/>
      <c r="E38" s="525">
        <f>SUMIFS($AU$13:$AV$30,$C$13:$D$30,"看護職員",$E$13:$F$30,"D")</f>
        <v>0</v>
      </c>
      <c r="F38" s="526"/>
      <c r="G38" s="527">
        <f>SUMIFS($AW$13:$AX$30,$C$13:$D$30,"看護職員",$E$13:$F$30,"D")</f>
        <v>0</v>
      </c>
      <c r="H38" s="528"/>
      <c r="I38" s="97"/>
      <c r="J38" s="529">
        <v>0</v>
      </c>
      <c r="K38" s="530"/>
      <c r="L38" s="534">
        <v>0</v>
      </c>
      <c r="M38" s="535"/>
      <c r="N38" s="97"/>
      <c r="O38" s="97"/>
      <c r="P38" s="525" t="s">
        <v>432</v>
      </c>
      <c r="Q38" s="526"/>
      <c r="R38" s="59"/>
      <c r="S38" s="59"/>
      <c r="T38" s="59"/>
      <c r="U38" s="537"/>
      <c r="V38" s="537"/>
      <c r="W38" s="538"/>
      <c r="X38" s="538"/>
      <c r="Y38" s="100"/>
      <c r="Z38" s="100"/>
    </row>
    <row r="39" spans="2:26" ht="20.25" customHeight="1" x14ac:dyDescent="0.15">
      <c r="B39" s="59"/>
      <c r="C39" s="522" t="s">
        <v>435</v>
      </c>
      <c r="D39" s="524"/>
      <c r="E39" s="525">
        <f>SUM(E35:F38)</f>
        <v>0</v>
      </c>
      <c r="F39" s="526"/>
      <c r="G39" s="527">
        <f>SUM(G35:H38)</f>
        <v>0</v>
      </c>
      <c r="H39" s="528"/>
      <c r="I39" s="97"/>
      <c r="J39" s="525">
        <f>SUM(J35:K38)</f>
        <v>0</v>
      </c>
      <c r="K39" s="526"/>
      <c r="L39" s="525">
        <f>SUM(L35:M38)</f>
        <v>0</v>
      </c>
      <c r="M39" s="526"/>
      <c r="N39" s="97"/>
      <c r="O39" s="97"/>
      <c r="P39" s="525">
        <f>SUM(P35:Q36)</f>
        <v>0</v>
      </c>
      <c r="Q39" s="526"/>
      <c r="R39" s="59"/>
      <c r="S39" s="59"/>
      <c r="T39" s="59"/>
      <c r="U39" s="537"/>
      <c r="V39" s="537"/>
      <c r="W39" s="538"/>
      <c r="X39" s="538"/>
      <c r="Y39" s="101"/>
      <c r="Z39" s="101"/>
    </row>
    <row r="40" spans="2:26" ht="20.25" customHeight="1" x14ac:dyDescent="0.15">
      <c r="B40" s="59"/>
      <c r="C40" s="59"/>
      <c r="D40" s="59"/>
      <c r="E40" s="59"/>
      <c r="F40" s="59"/>
      <c r="G40" s="59"/>
      <c r="H40" s="59"/>
      <c r="I40" s="59"/>
      <c r="J40" s="59"/>
      <c r="K40" s="59"/>
      <c r="L40" s="65"/>
      <c r="M40" s="59"/>
      <c r="N40" s="59"/>
      <c r="O40" s="59"/>
      <c r="P40" s="59"/>
      <c r="Q40" s="59"/>
      <c r="R40" s="59"/>
      <c r="S40" s="59"/>
      <c r="T40" s="59"/>
      <c r="U40" s="94"/>
      <c r="V40" s="94"/>
      <c r="W40" s="94"/>
      <c r="X40" s="94"/>
      <c r="Y40" s="94"/>
      <c r="Z40" s="94"/>
    </row>
    <row r="41" spans="2:26" ht="20.25" customHeight="1" x14ac:dyDescent="0.15">
      <c r="B41" s="59"/>
      <c r="C41" s="65" t="s">
        <v>436</v>
      </c>
      <c r="D41" s="59"/>
      <c r="E41" s="59"/>
      <c r="F41" s="59"/>
      <c r="G41" s="59"/>
      <c r="H41" s="59"/>
      <c r="I41" s="102" t="s">
        <v>437</v>
      </c>
      <c r="J41" s="545" t="s">
        <v>448</v>
      </c>
      <c r="K41" s="546"/>
      <c r="L41" s="103"/>
      <c r="M41" s="102"/>
      <c r="N41" s="59"/>
      <c r="O41" s="59"/>
      <c r="P41" s="59"/>
      <c r="Q41" s="59"/>
      <c r="R41" s="59"/>
      <c r="S41" s="59"/>
      <c r="T41" s="59"/>
      <c r="U41" s="104"/>
      <c r="V41" s="94"/>
      <c r="W41" s="94"/>
      <c r="X41" s="94"/>
      <c r="Y41" s="94"/>
      <c r="Z41" s="94"/>
    </row>
    <row r="42" spans="2:26" ht="20.25" customHeight="1" x14ac:dyDescent="0.15">
      <c r="B42" s="59"/>
      <c r="C42" s="59" t="s">
        <v>438</v>
      </c>
      <c r="D42" s="59"/>
      <c r="E42" s="59"/>
      <c r="F42" s="59"/>
      <c r="G42" s="59"/>
      <c r="H42" s="59" t="s">
        <v>439</v>
      </c>
      <c r="I42" s="59"/>
      <c r="J42" s="59"/>
      <c r="K42" s="59"/>
      <c r="L42" s="65"/>
      <c r="M42" s="59"/>
      <c r="N42" s="59"/>
      <c r="O42" s="59"/>
      <c r="P42" s="59"/>
      <c r="Q42" s="59"/>
      <c r="R42" s="59"/>
      <c r="S42" s="59"/>
      <c r="T42" s="59"/>
      <c r="U42" s="94"/>
      <c r="V42" s="94"/>
      <c r="W42" s="94"/>
      <c r="X42" s="94"/>
      <c r="Y42" s="94"/>
      <c r="Z42" s="94"/>
    </row>
    <row r="43" spans="2:26" ht="20.25" customHeight="1" x14ac:dyDescent="0.15">
      <c r="B43" s="59"/>
      <c r="C43" s="59" t="str">
        <f>IF($J$41="週","対象時間数（週平均）","対象時間数（当月合計）")</f>
        <v>対象時間数（週平均）</v>
      </c>
      <c r="D43" s="59"/>
      <c r="E43" s="59"/>
      <c r="F43" s="59"/>
      <c r="G43" s="59"/>
      <c r="H43" s="59" t="str">
        <f>IF($J$41="週","週に勤務すべき時間数","当月に勤務すべき時間数")</f>
        <v>週に勤務すべき時間数</v>
      </c>
      <c r="I43" s="59"/>
      <c r="J43" s="59"/>
      <c r="K43" s="59"/>
      <c r="L43" s="65"/>
      <c r="M43" s="532" t="s">
        <v>440</v>
      </c>
      <c r="N43" s="532"/>
      <c r="O43" s="532"/>
      <c r="P43" s="532"/>
      <c r="Q43" s="59"/>
      <c r="R43" s="59"/>
      <c r="S43" s="59"/>
      <c r="T43" s="59"/>
      <c r="U43" s="94"/>
      <c r="V43" s="94"/>
      <c r="W43" s="94"/>
      <c r="X43" s="94"/>
      <c r="Y43" s="94"/>
      <c r="Z43" s="94"/>
    </row>
    <row r="44" spans="2:26" ht="20.25" customHeight="1" x14ac:dyDescent="0.15">
      <c r="B44" s="59"/>
      <c r="C44" s="547">
        <f>IF($J$41="週",L39,J39)</f>
        <v>0</v>
      </c>
      <c r="D44" s="548"/>
      <c r="E44" s="548"/>
      <c r="F44" s="549"/>
      <c r="G44" s="105" t="s">
        <v>441</v>
      </c>
      <c r="H44" s="522">
        <f>IF($J$41="週",$AV$5,$AZ$5)</f>
        <v>0</v>
      </c>
      <c r="I44" s="523"/>
      <c r="J44" s="523"/>
      <c r="K44" s="524"/>
      <c r="L44" s="105" t="s">
        <v>442</v>
      </c>
      <c r="M44" s="539" t="e">
        <f>ROUNDDOWN(C44/H44,1)</f>
        <v>#DIV/0!</v>
      </c>
      <c r="N44" s="540"/>
      <c r="O44" s="540"/>
      <c r="P44" s="541"/>
      <c r="Q44" s="59"/>
      <c r="R44" s="59"/>
      <c r="S44" s="59"/>
      <c r="T44" s="59"/>
      <c r="U44" s="536"/>
      <c r="V44" s="536"/>
      <c r="W44" s="536"/>
      <c r="X44" s="536"/>
      <c r="Y44" s="98"/>
      <c r="Z44" s="94"/>
    </row>
    <row r="45" spans="2:26" ht="20.25" customHeight="1" x14ac:dyDescent="0.15">
      <c r="B45" s="59"/>
      <c r="C45" s="59"/>
      <c r="D45" s="59"/>
      <c r="E45" s="59"/>
      <c r="F45" s="59"/>
      <c r="G45" s="59"/>
      <c r="H45" s="59"/>
      <c r="I45" s="59"/>
      <c r="J45" s="59"/>
      <c r="K45" s="59"/>
      <c r="L45" s="65"/>
      <c r="M45" s="59" t="s">
        <v>443</v>
      </c>
      <c r="N45" s="59"/>
      <c r="O45" s="59"/>
      <c r="P45" s="59"/>
      <c r="Q45" s="59"/>
      <c r="R45" s="59"/>
      <c r="S45" s="59"/>
      <c r="T45" s="59"/>
      <c r="U45" s="94"/>
      <c r="V45" s="94"/>
      <c r="W45" s="94"/>
      <c r="X45" s="94"/>
      <c r="Y45" s="94"/>
      <c r="Z45" s="94"/>
    </row>
    <row r="46" spans="2:26" ht="20.25" customHeight="1" x14ac:dyDescent="0.15">
      <c r="B46" s="59"/>
      <c r="C46" s="59" t="s">
        <v>444</v>
      </c>
      <c r="D46" s="59"/>
      <c r="E46" s="59"/>
      <c r="F46" s="59"/>
      <c r="G46" s="59"/>
      <c r="H46" s="59"/>
      <c r="I46" s="59"/>
      <c r="J46" s="59"/>
      <c r="K46" s="59"/>
      <c r="L46" s="65"/>
      <c r="M46" s="59"/>
      <c r="N46" s="59"/>
      <c r="O46" s="59"/>
      <c r="P46" s="59"/>
      <c r="Q46" s="59"/>
      <c r="R46" s="59"/>
      <c r="S46" s="59"/>
      <c r="T46" s="59"/>
      <c r="U46" s="59"/>
      <c r="V46" s="106"/>
      <c r="W46" s="107"/>
      <c r="X46" s="107"/>
      <c r="Y46" s="59"/>
      <c r="Z46" s="59"/>
    </row>
    <row r="47" spans="2:26" ht="20.25" customHeight="1" x14ac:dyDescent="0.15">
      <c r="B47" s="59"/>
      <c r="C47" s="59" t="s">
        <v>420</v>
      </c>
      <c r="D47" s="59"/>
      <c r="E47" s="59"/>
      <c r="F47" s="59"/>
      <c r="G47" s="59"/>
      <c r="H47" s="59"/>
      <c r="I47" s="59"/>
      <c r="J47" s="59"/>
      <c r="K47" s="59"/>
      <c r="L47" s="65"/>
      <c r="M47" s="105"/>
      <c r="N47" s="105"/>
      <c r="O47" s="105"/>
      <c r="P47" s="105"/>
      <c r="Q47" s="59"/>
      <c r="R47" s="59"/>
      <c r="S47" s="59"/>
      <c r="T47" s="59"/>
      <c r="U47" s="59"/>
      <c r="V47" s="106"/>
      <c r="W47" s="107"/>
      <c r="X47" s="107"/>
      <c r="Y47" s="59"/>
      <c r="Z47" s="59"/>
    </row>
    <row r="48" spans="2:26" ht="20.25" customHeight="1" x14ac:dyDescent="0.15">
      <c r="B48" s="59"/>
      <c r="C48" s="59" t="s">
        <v>445</v>
      </c>
      <c r="D48" s="59"/>
      <c r="E48" s="59"/>
      <c r="F48" s="59"/>
      <c r="G48" s="59"/>
      <c r="H48" s="59" t="s">
        <v>446</v>
      </c>
      <c r="I48" s="59"/>
      <c r="J48" s="59"/>
      <c r="K48" s="59"/>
      <c r="L48" s="59"/>
      <c r="M48" s="532" t="s">
        <v>435</v>
      </c>
      <c r="N48" s="532"/>
      <c r="O48" s="532"/>
      <c r="P48" s="532"/>
      <c r="Q48" s="59"/>
      <c r="R48" s="59"/>
      <c r="S48" s="59"/>
      <c r="T48" s="59"/>
      <c r="U48" s="59"/>
      <c r="V48" s="106"/>
      <c r="W48" s="107"/>
      <c r="X48" s="107"/>
      <c r="Y48" s="59"/>
      <c r="Z48" s="59"/>
    </row>
    <row r="49" spans="2:58" ht="20.25" customHeight="1" x14ac:dyDescent="0.15">
      <c r="B49" s="59"/>
      <c r="C49" s="522">
        <f>P39</f>
        <v>0</v>
      </c>
      <c r="D49" s="523"/>
      <c r="E49" s="523"/>
      <c r="F49" s="524"/>
      <c r="G49" s="105" t="s">
        <v>447</v>
      </c>
      <c r="H49" s="539" t="e">
        <f>M44</f>
        <v>#DIV/0!</v>
      </c>
      <c r="I49" s="540"/>
      <c r="J49" s="540"/>
      <c r="K49" s="541"/>
      <c r="L49" s="105" t="s">
        <v>442</v>
      </c>
      <c r="M49" s="542" t="e">
        <f>ROUNDDOWN(C49+H49,1)</f>
        <v>#DIV/0!</v>
      </c>
      <c r="N49" s="543"/>
      <c r="O49" s="543"/>
      <c r="P49" s="544"/>
      <c r="Q49" s="59"/>
      <c r="R49" s="59"/>
      <c r="S49" s="59"/>
      <c r="T49" s="59"/>
      <c r="U49" s="59"/>
      <c r="V49" s="106"/>
      <c r="W49" s="107"/>
      <c r="X49" s="107"/>
      <c r="Y49" s="59"/>
      <c r="Z49" s="59"/>
    </row>
    <row r="50" spans="2:58" ht="20.25" customHeight="1" x14ac:dyDescent="0.15">
      <c r="B50" s="59"/>
      <c r="C50" s="59"/>
      <c r="D50" s="59"/>
      <c r="E50" s="59"/>
      <c r="F50" s="59"/>
      <c r="G50" s="59"/>
      <c r="H50" s="59"/>
      <c r="I50" s="59"/>
      <c r="J50" s="59"/>
      <c r="K50" s="59"/>
      <c r="L50" s="59"/>
      <c r="M50" s="59"/>
      <c r="N50" s="65"/>
      <c r="O50" s="59"/>
      <c r="P50" s="59"/>
      <c r="Q50" s="59"/>
      <c r="R50" s="59"/>
      <c r="S50" s="59"/>
      <c r="T50" s="59"/>
      <c r="U50" s="59"/>
      <c r="V50" s="106"/>
      <c r="W50" s="107"/>
      <c r="X50" s="107"/>
      <c r="Y50" s="59"/>
      <c r="Z50" s="59"/>
    </row>
    <row r="51" spans="2:58" ht="20.25" customHeight="1" x14ac:dyDescent="0.15">
      <c r="C51" s="68"/>
      <c r="D51" s="68"/>
      <c r="T51" s="68"/>
      <c r="AJ51" s="113"/>
      <c r="AK51" s="114"/>
      <c r="AL51" s="114"/>
      <c r="BE51" s="114"/>
    </row>
    <row r="52" spans="2:58" ht="20.25" customHeight="1" x14ac:dyDescent="0.15">
      <c r="C52" s="68"/>
      <c r="D52" s="68"/>
      <c r="U52" s="68"/>
      <c r="AK52" s="113"/>
      <c r="AL52" s="114"/>
      <c r="AM52" s="114"/>
      <c r="BF52" s="114"/>
    </row>
    <row r="53" spans="2:58" ht="20.25" customHeight="1" x14ac:dyDescent="0.15">
      <c r="D53" s="68"/>
      <c r="U53" s="68"/>
      <c r="AK53" s="113"/>
      <c r="AL53" s="114"/>
      <c r="AM53" s="114"/>
      <c r="BF53" s="114"/>
    </row>
    <row r="54" spans="2:58" ht="20.25" customHeight="1" x14ac:dyDescent="0.15">
      <c r="C54" s="68"/>
      <c r="D54" s="68"/>
      <c r="U54" s="68"/>
      <c r="AK54" s="113"/>
      <c r="AL54" s="114"/>
      <c r="AM54" s="114"/>
      <c r="BF54" s="114"/>
    </row>
    <row r="55" spans="2:58" ht="20.25" customHeight="1" x14ac:dyDescent="0.15">
      <c r="C55" s="113"/>
      <c r="D55" s="113"/>
      <c r="E55" s="113"/>
      <c r="F55" s="113"/>
      <c r="G55" s="113"/>
      <c r="H55" s="113"/>
      <c r="I55" s="113"/>
      <c r="J55" s="113"/>
      <c r="K55" s="113"/>
      <c r="L55" s="113"/>
      <c r="M55" s="113"/>
      <c r="N55" s="113"/>
      <c r="O55" s="113"/>
      <c r="P55" s="113"/>
      <c r="Q55" s="113"/>
      <c r="R55" s="113"/>
      <c r="S55" s="113"/>
      <c r="T55" s="113"/>
      <c r="U55" s="114"/>
      <c r="V55" s="114"/>
      <c r="W55" s="113"/>
      <c r="X55" s="113"/>
      <c r="Y55" s="113"/>
      <c r="Z55" s="113"/>
      <c r="AA55" s="113"/>
      <c r="AB55" s="113"/>
      <c r="AC55" s="113"/>
      <c r="AD55" s="113"/>
      <c r="AE55" s="113"/>
      <c r="AF55" s="113"/>
      <c r="AG55" s="113"/>
      <c r="AH55" s="113"/>
      <c r="AI55" s="113"/>
      <c r="AJ55" s="113"/>
      <c r="AK55" s="113"/>
      <c r="AL55" s="114"/>
      <c r="AM55" s="114"/>
      <c r="BF55" s="114"/>
    </row>
    <row r="56" spans="2:58" ht="20.25" customHeight="1" x14ac:dyDescent="0.15">
      <c r="C56" s="113"/>
      <c r="D56" s="113"/>
      <c r="E56" s="113"/>
      <c r="F56" s="113"/>
      <c r="G56" s="113"/>
      <c r="H56" s="113"/>
      <c r="I56" s="113"/>
      <c r="J56" s="113"/>
      <c r="K56" s="113"/>
      <c r="L56" s="113"/>
      <c r="M56" s="113"/>
      <c r="N56" s="113"/>
      <c r="O56" s="113"/>
      <c r="P56" s="113"/>
      <c r="Q56" s="113"/>
      <c r="R56" s="113"/>
      <c r="S56" s="113"/>
      <c r="T56" s="113"/>
      <c r="U56" s="114"/>
      <c r="V56" s="114"/>
      <c r="W56" s="113"/>
      <c r="X56" s="113"/>
      <c r="Y56" s="113"/>
      <c r="Z56" s="113"/>
      <c r="AA56" s="113"/>
      <c r="AB56" s="113"/>
      <c r="AC56" s="113"/>
      <c r="AD56" s="113"/>
      <c r="AE56" s="113"/>
      <c r="AF56" s="113"/>
      <c r="AG56" s="113"/>
      <c r="AH56" s="113"/>
      <c r="AI56" s="113"/>
      <c r="AJ56" s="113"/>
      <c r="AK56" s="113"/>
      <c r="AL56" s="114"/>
      <c r="AM56" s="114"/>
      <c r="BF56" s="114"/>
    </row>
  </sheetData>
  <sheetProtection sheet="1" insertRows="0"/>
  <mergeCells count="211">
    <mergeCell ref="M48:P48"/>
    <mergeCell ref="C49:F49"/>
    <mergeCell ref="H49:K49"/>
    <mergeCell ref="M49:P49"/>
    <mergeCell ref="J41:K41"/>
    <mergeCell ref="M43:P43"/>
    <mergeCell ref="C44:F44"/>
    <mergeCell ref="H44:K44"/>
    <mergeCell ref="M44:P44"/>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C44:F44">
    <cfRule type="expression" dxfId="8" priority="1">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AU13:AX30">
    <cfRule type="expression" dxfId="6" priority="3">
      <formula>INDIRECT(ADDRESS(ROW(),COLUMN()))=TRUNC(INDIRECT(ADDRESS(ROW(),COLUMN())))</formula>
    </cfRule>
  </conditionalFormatting>
  <dataValidations count="7">
    <dataValidation type="list" allowBlank="1" showInputMessage="1" sqref="E13:F30" xr:uid="{09DC18CA-641E-4667-AA91-A0C38FB85A75}">
      <formula1>"A, B, C, D"</formula1>
    </dataValidation>
    <dataValidation type="list" allowBlank="1" showInputMessage="1" showErrorMessage="1" sqref="AZ4:BC4" xr:uid="{9F8EFEB0-2917-4AA9-91F2-A22B2F0065D7}">
      <formula1>"予定,実績,予定・実績"</formula1>
    </dataValidation>
    <dataValidation type="list" errorStyle="warning" allowBlank="1" showInputMessage="1" error="リストにない場合のみ、入力してください。" sqref="G13:K30" xr:uid="{9C72644A-57AD-4E9F-B853-F294F8370EF7}">
      <formula1>INDIRECT(C13)</formula1>
    </dataValidation>
    <dataValidation type="list" allowBlank="1" showInputMessage="1" sqref="C13:D30" xr:uid="{04B01BED-2328-4A72-B82B-1E528FCDC878}">
      <formula1>職種</formula1>
    </dataValidation>
    <dataValidation type="list" allowBlank="1" showInputMessage="1" showErrorMessage="1" sqref="AZ3" xr:uid="{F6C1FEDA-1E75-49EE-A569-89B2F5856F99}">
      <formula1>"４週,暦月"</formula1>
    </dataValidation>
    <dataValidation type="list" allowBlank="1" showInputMessage="1" showErrorMessage="1" sqref="J41:K41" xr:uid="{2C28AF60-09A8-45D2-BCF0-3093D238482C}">
      <formula1>"週,暦月"</formula1>
    </dataValidation>
    <dataValidation type="decimal" allowBlank="1" showInputMessage="1" showErrorMessage="1" error="入力可能範囲　32～40" sqref="AV5" xr:uid="{0E7DB8A0-D400-491A-820C-DA118F5094CB}">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30"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11A1E9A1-DB8D-4E88-A0D4-9CE849B4070C}">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8B601-E571-4498-9C33-3711B1D35CBC}">
  <sheetPr>
    <pageSetUpPr fitToPage="1"/>
  </sheetPr>
  <dimension ref="B1:BF138"/>
  <sheetViews>
    <sheetView showGridLines="0" zoomScale="75" zoomScaleNormal="75" zoomScaleSheetLayoutView="75" workbookViewId="0">
      <selection activeCell="AM1" sqref="AM1:BA1"/>
    </sheetView>
  </sheetViews>
  <sheetFormatPr defaultColWidth="4.5" defaultRowHeight="20.25" customHeight="1" x14ac:dyDescent="0.15"/>
  <cols>
    <col min="1" max="1" width="1.375" style="67" customWidth="1"/>
    <col min="2" max="56" width="5.625" style="67" customWidth="1"/>
    <col min="57" max="16384" width="4.5" style="67"/>
  </cols>
  <sheetData>
    <row r="1" spans="2:57" s="36" customFormat="1" ht="20.25" customHeight="1" x14ac:dyDescent="0.15">
      <c r="C1" s="37" t="s">
        <v>366</v>
      </c>
      <c r="D1" s="37"/>
      <c r="G1" s="38" t="s">
        <v>367</v>
      </c>
      <c r="J1" s="37"/>
      <c r="K1" s="37"/>
      <c r="L1" s="37"/>
      <c r="M1" s="37"/>
      <c r="AK1" s="39" t="s">
        <v>368</v>
      </c>
      <c r="AL1" s="39" t="s">
        <v>369</v>
      </c>
      <c r="AM1" s="450" t="s">
        <v>370</v>
      </c>
      <c r="AN1" s="450"/>
      <c r="AO1" s="450"/>
      <c r="AP1" s="450"/>
      <c r="AQ1" s="450"/>
      <c r="AR1" s="450"/>
      <c r="AS1" s="450"/>
      <c r="AT1" s="450"/>
      <c r="AU1" s="450"/>
      <c r="AV1" s="450"/>
      <c r="AW1" s="450"/>
      <c r="AX1" s="450"/>
      <c r="AY1" s="450"/>
      <c r="AZ1" s="450"/>
      <c r="BA1" s="450"/>
      <c r="BB1" s="40" t="s">
        <v>371</v>
      </c>
    </row>
    <row r="2" spans="2:57" s="42" customFormat="1" ht="20.25" customHeight="1" x14ac:dyDescent="0.15">
      <c r="D2" s="38"/>
      <c r="H2" s="38"/>
      <c r="I2" s="39"/>
      <c r="J2" s="39"/>
      <c r="K2" s="39"/>
      <c r="L2" s="39"/>
      <c r="M2" s="39"/>
      <c r="T2" s="39" t="s">
        <v>372</v>
      </c>
      <c r="U2" s="451">
        <v>8</v>
      </c>
      <c r="V2" s="451"/>
      <c r="W2" s="39" t="s">
        <v>369</v>
      </c>
      <c r="X2" s="452">
        <f>IF(U2=0,"",YEAR(DATE(2018+U2,1,1)))</f>
        <v>2026</v>
      </c>
      <c r="Y2" s="452"/>
      <c r="Z2" s="42" t="s">
        <v>373</v>
      </c>
      <c r="AA2" s="42" t="s">
        <v>374</v>
      </c>
      <c r="AB2" s="451">
        <v>6</v>
      </c>
      <c r="AC2" s="451"/>
      <c r="AD2" s="42" t="s">
        <v>375</v>
      </c>
      <c r="AJ2" s="40"/>
      <c r="AK2" s="39" t="s">
        <v>376</v>
      </c>
      <c r="AL2" s="39" t="s">
        <v>369</v>
      </c>
      <c r="AM2" s="451"/>
      <c r="AN2" s="451"/>
      <c r="AO2" s="451"/>
      <c r="AP2" s="451"/>
      <c r="AQ2" s="451"/>
      <c r="AR2" s="451"/>
      <c r="AS2" s="451"/>
      <c r="AT2" s="451"/>
      <c r="AU2" s="451"/>
      <c r="AV2" s="451"/>
      <c r="AW2" s="451"/>
      <c r="AX2" s="451"/>
      <c r="AY2" s="451"/>
      <c r="AZ2" s="451"/>
      <c r="BA2" s="451"/>
      <c r="BB2" s="40" t="s">
        <v>371</v>
      </c>
      <c r="BC2" s="39"/>
      <c r="BD2" s="39"/>
      <c r="BE2" s="39"/>
    </row>
    <row r="3" spans="2:57" s="42" customFormat="1" ht="20.25" customHeight="1" x14ac:dyDescent="0.15">
      <c r="D3" s="38"/>
      <c r="H3" s="38"/>
      <c r="I3" s="39"/>
      <c r="J3" s="39"/>
      <c r="K3" s="39"/>
      <c r="L3" s="39"/>
      <c r="M3" s="39"/>
      <c r="T3" s="45"/>
      <c r="U3" s="46"/>
      <c r="V3" s="46"/>
      <c r="W3" s="47"/>
      <c r="X3" s="46"/>
      <c r="Y3" s="46"/>
      <c r="Z3" s="48"/>
      <c r="AA3" s="48"/>
      <c r="AB3" s="46"/>
      <c r="AC3" s="46"/>
      <c r="AD3" s="49"/>
      <c r="AJ3" s="40"/>
      <c r="AK3" s="39"/>
      <c r="AL3" s="39"/>
      <c r="AM3" s="50"/>
      <c r="AN3" s="50"/>
      <c r="AO3" s="50"/>
      <c r="AP3" s="50"/>
      <c r="AQ3" s="50"/>
      <c r="AR3" s="50"/>
      <c r="AS3" s="50"/>
      <c r="AT3" s="50"/>
      <c r="AU3" s="50"/>
      <c r="AV3" s="50"/>
      <c r="AW3" s="50"/>
      <c r="AX3" s="50"/>
      <c r="AY3" s="51" t="s">
        <v>378</v>
      </c>
      <c r="AZ3" s="453" t="s">
        <v>379</v>
      </c>
      <c r="BA3" s="453"/>
      <c r="BB3" s="453"/>
      <c r="BC3" s="453"/>
      <c r="BD3" s="39"/>
      <c r="BE3" s="39"/>
    </row>
    <row r="4" spans="2:57" s="42" customFormat="1" ht="20.25" customHeight="1" x14ac:dyDescent="0.15">
      <c r="B4" s="52"/>
      <c r="C4" s="52"/>
      <c r="D4" s="52"/>
      <c r="E4" s="52"/>
      <c r="F4" s="52"/>
      <c r="G4" s="52"/>
      <c r="H4" s="52"/>
      <c r="I4" s="52"/>
      <c r="J4" s="53"/>
      <c r="K4" s="54"/>
      <c r="L4" s="54"/>
      <c r="M4" s="54"/>
      <c r="N4" s="54"/>
      <c r="O4" s="54"/>
      <c r="P4" s="55"/>
      <c r="Q4" s="54"/>
      <c r="R4" s="54"/>
      <c r="Z4" s="48"/>
      <c r="AA4" s="48"/>
      <c r="AB4" s="46"/>
      <c r="AC4" s="46"/>
      <c r="AD4" s="49"/>
      <c r="AJ4" s="40"/>
      <c r="AK4" s="39"/>
      <c r="AL4" s="39"/>
      <c r="AM4" s="50"/>
      <c r="AN4" s="50"/>
      <c r="AO4" s="50"/>
      <c r="AP4" s="50"/>
      <c r="AQ4" s="50"/>
      <c r="AR4" s="50"/>
      <c r="AS4" s="50"/>
      <c r="AT4" s="50"/>
      <c r="AU4" s="50"/>
      <c r="AV4" s="50"/>
      <c r="AW4" s="50"/>
      <c r="AX4" s="50"/>
      <c r="AY4" s="51" t="s">
        <v>380</v>
      </c>
      <c r="AZ4" s="453" t="s">
        <v>544</v>
      </c>
      <c r="BA4" s="453"/>
      <c r="BB4" s="453"/>
      <c r="BC4" s="453"/>
      <c r="BD4" s="39"/>
      <c r="BE4" s="39"/>
    </row>
    <row r="5" spans="2:57" s="42" customFormat="1" ht="20.25" customHeight="1" x14ac:dyDescent="0.15">
      <c r="B5" s="56"/>
      <c r="C5" s="56"/>
      <c r="D5" s="56"/>
      <c r="E5" s="56"/>
      <c r="F5" s="56"/>
      <c r="G5" s="56"/>
      <c r="H5" s="56"/>
      <c r="I5" s="56"/>
      <c r="J5" s="54"/>
      <c r="K5" s="57"/>
      <c r="L5" s="58"/>
      <c r="M5" s="58"/>
      <c r="N5" s="58"/>
      <c r="O5" s="58"/>
      <c r="P5" s="56"/>
      <c r="Q5" s="52"/>
      <c r="R5" s="52"/>
      <c r="S5" s="36"/>
      <c r="Z5" s="48"/>
      <c r="AA5" s="48"/>
      <c r="AB5" s="46"/>
      <c r="AC5" s="46"/>
      <c r="AD5" s="36"/>
      <c r="AE5" s="36"/>
      <c r="AF5" s="36"/>
      <c r="AG5" s="36"/>
      <c r="AJ5" s="36" t="s">
        <v>382</v>
      </c>
      <c r="AK5" s="36"/>
      <c r="AL5" s="36"/>
      <c r="AM5" s="36"/>
      <c r="AN5" s="36"/>
      <c r="AO5" s="36"/>
      <c r="AP5" s="36"/>
      <c r="AQ5" s="36"/>
      <c r="AR5" s="52"/>
      <c r="AS5" s="52"/>
      <c r="AT5" s="59"/>
      <c r="AU5" s="36"/>
      <c r="AV5" s="467"/>
      <c r="AW5" s="468"/>
      <c r="AX5" s="59" t="s">
        <v>383</v>
      </c>
      <c r="AY5" s="36"/>
      <c r="AZ5" s="467"/>
      <c r="BA5" s="468"/>
      <c r="BB5" s="59" t="s">
        <v>384</v>
      </c>
      <c r="BC5" s="36"/>
      <c r="BE5" s="39"/>
    </row>
    <row r="6" spans="2:57" s="42" customFormat="1" ht="20.25" customHeight="1" x14ac:dyDescent="0.15">
      <c r="B6" s="56"/>
      <c r="C6" s="56"/>
      <c r="D6" s="56"/>
      <c r="E6" s="56"/>
      <c r="F6" s="56"/>
      <c r="G6" s="56"/>
      <c r="H6" s="56"/>
      <c r="I6" s="56"/>
      <c r="J6" s="56"/>
      <c r="K6" s="60"/>
      <c r="L6" s="60"/>
      <c r="M6" s="60"/>
      <c r="N6" s="56"/>
      <c r="O6" s="61"/>
      <c r="P6" s="62"/>
      <c r="Q6" s="62"/>
      <c r="R6" s="63"/>
      <c r="S6" s="64"/>
      <c r="Z6" s="48"/>
      <c r="AA6" s="48"/>
      <c r="AB6" s="46"/>
      <c r="AC6" s="46"/>
      <c r="AD6" s="59"/>
      <c r="AE6" s="36"/>
      <c r="AF6" s="36"/>
      <c r="AG6" s="36"/>
      <c r="AL6" s="36"/>
      <c r="AM6" s="36"/>
      <c r="AN6" s="65"/>
      <c r="AO6" s="66"/>
      <c r="AP6" s="66"/>
      <c r="AQ6" s="64"/>
      <c r="AR6" s="64"/>
      <c r="AS6" s="64"/>
      <c r="AT6" s="64"/>
      <c r="AU6" s="64"/>
      <c r="AV6" s="64"/>
      <c r="AW6" s="36" t="s">
        <v>385</v>
      </c>
      <c r="AX6" s="36"/>
      <c r="AY6" s="36"/>
      <c r="AZ6" s="469">
        <f>DAY(EOMONTH(DATE(X2,AB2,1),0))</f>
        <v>30</v>
      </c>
      <c r="BA6" s="470"/>
      <c r="BB6" s="59" t="s">
        <v>386</v>
      </c>
      <c r="BE6" s="39"/>
    </row>
    <row r="7" spans="2:57" ht="20.25" customHeight="1" thickBot="1" x14ac:dyDescent="0.2">
      <c r="C7" s="68"/>
      <c r="D7" s="68"/>
      <c r="S7" s="68"/>
      <c r="AJ7" s="68"/>
      <c r="BC7" s="69"/>
      <c r="BD7" s="69"/>
      <c r="BE7" s="69"/>
    </row>
    <row r="8" spans="2:57" ht="20.25" customHeight="1" thickBot="1" x14ac:dyDescent="0.2">
      <c r="B8" s="433" t="s">
        <v>387</v>
      </c>
      <c r="C8" s="436" t="s">
        <v>388</v>
      </c>
      <c r="D8" s="437"/>
      <c r="E8" s="442" t="s">
        <v>389</v>
      </c>
      <c r="F8" s="437"/>
      <c r="G8" s="442" t="s">
        <v>390</v>
      </c>
      <c r="H8" s="436"/>
      <c r="I8" s="436"/>
      <c r="J8" s="436"/>
      <c r="K8" s="437"/>
      <c r="L8" s="442" t="s">
        <v>391</v>
      </c>
      <c r="M8" s="436"/>
      <c r="N8" s="436"/>
      <c r="O8" s="445"/>
      <c r="P8" s="448" t="s">
        <v>392</v>
      </c>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54" t="str">
        <f>IF(AZ3="４週","(9)1～4週目の勤務時間数合計","(9)1か月の勤務時間数合計")</f>
        <v>(9)1か月の勤務時間数合計</v>
      </c>
      <c r="AV8" s="455"/>
      <c r="AW8" s="454" t="s">
        <v>393</v>
      </c>
      <c r="AX8" s="455"/>
      <c r="AY8" s="462" t="s">
        <v>394</v>
      </c>
      <c r="AZ8" s="462"/>
      <c r="BA8" s="462"/>
      <c r="BB8" s="462"/>
      <c r="BC8" s="462"/>
      <c r="BD8" s="462"/>
    </row>
    <row r="9" spans="2:57" ht="20.25" customHeight="1" thickBot="1" x14ac:dyDescent="0.2">
      <c r="B9" s="434"/>
      <c r="C9" s="438"/>
      <c r="D9" s="439"/>
      <c r="E9" s="443"/>
      <c r="F9" s="439"/>
      <c r="G9" s="443"/>
      <c r="H9" s="438"/>
      <c r="I9" s="438"/>
      <c r="J9" s="438"/>
      <c r="K9" s="439"/>
      <c r="L9" s="443"/>
      <c r="M9" s="438"/>
      <c r="N9" s="438"/>
      <c r="O9" s="446"/>
      <c r="P9" s="464" t="s">
        <v>395</v>
      </c>
      <c r="Q9" s="465"/>
      <c r="R9" s="465"/>
      <c r="S9" s="465"/>
      <c r="T9" s="465"/>
      <c r="U9" s="465"/>
      <c r="V9" s="466"/>
      <c r="W9" s="464" t="s">
        <v>396</v>
      </c>
      <c r="X9" s="465"/>
      <c r="Y9" s="465"/>
      <c r="Z9" s="465"/>
      <c r="AA9" s="465"/>
      <c r="AB9" s="465"/>
      <c r="AC9" s="466"/>
      <c r="AD9" s="464" t="s">
        <v>397</v>
      </c>
      <c r="AE9" s="465"/>
      <c r="AF9" s="465"/>
      <c r="AG9" s="465"/>
      <c r="AH9" s="465"/>
      <c r="AI9" s="465"/>
      <c r="AJ9" s="466"/>
      <c r="AK9" s="464" t="s">
        <v>398</v>
      </c>
      <c r="AL9" s="465"/>
      <c r="AM9" s="465"/>
      <c r="AN9" s="465"/>
      <c r="AO9" s="465"/>
      <c r="AP9" s="465"/>
      <c r="AQ9" s="466"/>
      <c r="AR9" s="464" t="s">
        <v>399</v>
      </c>
      <c r="AS9" s="465"/>
      <c r="AT9" s="466"/>
      <c r="AU9" s="456"/>
      <c r="AV9" s="457"/>
      <c r="AW9" s="456"/>
      <c r="AX9" s="457"/>
      <c r="AY9" s="462"/>
      <c r="AZ9" s="462"/>
      <c r="BA9" s="462"/>
      <c r="BB9" s="462"/>
      <c r="BC9" s="462"/>
      <c r="BD9" s="462"/>
    </row>
    <row r="10" spans="2:57" ht="20.25" customHeight="1" thickBot="1" x14ac:dyDescent="0.2">
      <c r="B10" s="434"/>
      <c r="C10" s="438"/>
      <c r="D10" s="439"/>
      <c r="E10" s="443"/>
      <c r="F10" s="439"/>
      <c r="G10" s="443"/>
      <c r="H10" s="438"/>
      <c r="I10" s="438"/>
      <c r="J10" s="438"/>
      <c r="K10" s="439"/>
      <c r="L10" s="443"/>
      <c r="M10" s="438"/>
      <c r="N10" s="438"/>
      <c r="O10" s="446"/>
      <c r="P10" s="72">
        <f>DAY(DATE($X$2,$AB$2,1))</f>
        <v>1</v>
      </c>
      <c r="Q10" s="73">
        <f>DAY(DATE($X$2,$AB$2,2))</f>
        <v>2</v>
      </c>
      <c r="R10" s="73">
        <f>DAY(DATE($X$2,$AB$2,3))</f>
        <v>3</v>
      </c>
      <c r="S10" s="73">
        <f>DAY(DATE($X$2,$AB$2,4))</f>
        <v>4</v>
      </c>
      <c r="T10" s="73">
        <f>DAY(DATE($X$2,$AB$2,5))</f>
        <v>5</v>
      </c>
      <c r="U10" s="73">
        <f>DAY(DATE($X$2,$AB$2,6))</f>
        <v>6</v>
      </c>
      <c r="V10" s="74">
        <f>DAY(DATE($X$2,$AB$2,7))</f>
        <v>7</v>
      </c>
      <c r="W10" s="72">
        <f>DAY(DATE($X$2,$AB$2,8))</f>
        <v>8</v>
      </c>
      <c r="X10" s="73">
        <f>DAY(DATE($X$2,$AB$2,9))</f>
        <v>9</v>
      </c>
      <c r="Y10" s="73">
        <f>DAY(DATE($X$2,$AB$2,10))</f>
        <v>10</v>
      </c>
      <c r="Z10" s="73">
        <f>DAY(DATE($X$2,$AB$2,11))</f>
        <v>11</v>
      </c>
      <c r="AA10" s="73">
        <f>DAY(DATE($X$2,$AB$2,12))</f>
        <v>12</v>
      </c>
      <c r="AB10" s="73">
        <f>DAY(DATE($X$2,$AB$2,13))</f>
        <v>13</v>
      </c>
      <c r="AC10" s="74">
        <f>DAY(DATE($X$2,$AB$2,14))</f>
        <v>14</v>
      </c>
      <c r="AD10" s="72">
        <f>DAY(DATE($X$2,$AB$2,15))</f>
        <v>15</v>
      </c>
      <c r="AE10" s="73">
        <f>DAY(DATE($X$2,$AB$2,16))</f>
        <v>16</v>
      </c>
      <c r="AF10" s="73">
        <f>DAY(DATE($X$2,$AB$2,17))</f>
        <v>17</v>
      </c>
      <c r="AG10" s="73">
        <f>DAY(DATE($X$2,$AB$2,18))</f>
        <v>18</v>
      </c>
      <c r="AH10" s="73">
        <f>DAY(DATE($X$2,$AB$2,19))</f>
        <v>19</v>
      </c>
      <c r="AI10" s="73">
        <f>DAY(DATE($X$2,$AB$2,20))</f>
        <v>20</v>
      </c>
      <c r="AJ10" s="74">
        <f>DAY(DATE($X$2,$AB$2,21))</f>
        <v>21</v>
      </c>
      <c r="AK10" s="72">
        <f>DAY(DATE($X$2,$AB$2,22))</f>
        <v>22</v>
      </c>
      <c r="AL10" s="73">
        <f>DAY(DATE($X$2,$AB$2,23))</f>
        <v>23</v>
      </c>
      <c r="AM10" s="73">
        <f>DAY(DATE($X$2,$AB$2,24))</f>
        <v>24</v>
      </c>
      <c r="AN10" s="73">
        <f>DAY(DATE($X$2,$AB$2,25))</f>
        <v>25</v>
      </c>
      <c r="AO10" s="73">
        <f>DAY(DATE($X$2,$AB$2,26))</f>
        <v>26</v>
      </c>
      <c r="AP10" s="73">
        <f>DAY(DATE($X$2,$AB$2,27))</f>
        <v>27</v>
      </c>
      <c r="AQ10" s="74">
        <f>DAY(DATE($X$2,$AB$2,28))</f>
        <v>28</v>
      </c>
      <c r="AR10" s="72">
        <f>IF(AZ3="暦月",IF(DAY(DATE($X$2,$AB$2,29))=29,29,""),"")</f>
        <v>29</v>
      </c>
      <c r="AS10" s="73">
        <f>IF(AZ3="暦月",IF(DAY(DATE($X$2,$AB$2,30))=30,30,""),"")</f>
        <v>30</v>
      </c>
      <c r="AT10" s="74" t="str">
        <f>IF(AZ3="暦月",IF(DAY(DATE($X$2,$AB$2,31))=31,31,""),"")</f>
        <v/>
      </c>
      <c r="AU10" s="456"/>
      <c r="AV10" s="457"/>
      <c r="AW10" s="456"/>
      <c r="AX10" s="457"/>
      <c r="AY10" s="462"/>
      <c r="AZ10" s="462"/>
      <c r="BA10" s="462"/>
      <c r="BB10" s="462"/>
      <c r="BC10" s="462"/>
      <c r="BD10" s="462"/>
    </row>
    <row r="11" spans="2:57" ht="20.25" hidden="1" customHeight="1" thickBot="1" x14ac:dyDescent="0.2">
      <c r="B11" s="434"/>
      <c r="C11" s="438"/>
      <c r="D11" s="439"/>
      <c r="E11" s="443"/>
      <c r="F11" s="439"/>
      <c r="G11" s="443"/>
      <c r="H11" s="438"/>
      <c r="I11" s="438"/>
      <c r="J11" s="438"/>
      <c r="K11" s="439"/>
      <c r="L11" s="443"/>
      <c r="M11" s="438"/>
      <c r="N11" s="438"/>
      <c r="O11" s="446"/>
      <c r="P11" s="72">
        <f>WEEKDAY(DATE($X$2,$AB$2,1))</f>
        <v>2</v>
      </c>
      <c r="Q11" s="73">
        <f>WEEKDAY(DATE($X$2,$AB$2,2))</f>
        <v>3</v>
      </c>
      <c r="R11" s="73">
        <f>WEEKDAY(DATE($X$2,$AB$2,3))</f>
        <v>4</v>
      </c>
      <c r="S11" s="73">
        <f>WEEKDAY(DATE($X$2,$AB$2,4))</f>
        <v>5</v>
      </c>
      <c r="T11" s="73">
        <f>WEEKDAY(DATE($X$2,$AB$2,5))</f>
        <v>6</v>
      </c>
      <c r="U11" s="73">
        <f>WEEKDAY(DATE($X$2,$AB$2,6))</f>
        <v>7</v>
      </c>
      <c r="V11" s="74">
        <f>WEEKDAY(DATE($X$2,$AB$2,7))</f>
        <v>1</v>
      </c>
      <c r="W11" s="72">
        <f>WEEKDAY(DATE($X$2,$AB$2,8))</f>
        <v>2</v>
      </c>
      <c r="X11" s="73">
        <f>WEEKDAY(DATE($X$2,$AB$2,9))</f>
        <v>3</v>
      </c>
      <c r="Y11" s="73">
        <f>WEEKDAY(DATE($X$2,$AB$2,10))</f>
        <v>4</v>
      </c>
      <c r="Z11" s="73">
        <f>WEEKDAY(DATE($X$2,$AB$2,11))</f>
        <v>5</v>
      </c>
      <c r="AA11" s="73">
        <f>WEEKDAY(DATE($X$2,$AB$2,12))</f>
        <v>6</v>
      </c>
      <c r="AB11" s="73">
        <f>WEEKDAY(DATE($X$2,$AB$2,13))</f>
        <v>7</v>
      </c>
      <c r="AC11" s="74">
        <f>WEEKDAY(DATE($X$2,$AB$2,14))</f>
        <v>1</v>
      </c>
      <c r="AD11" s="72">
        <f>WEEKDAY(DATE($X$2,$AB$2,15))</f>
        <v>2</v>
      </c>
      <c r="AE11" s="73">
        <f>WEEKDAY(DATE($X$2,$AB$2,16))</f>
        <v>3</v>
      </c>
      <c r="AF11" s="73">
        <f>WEEKDAY(DATE($X$2,$AB$2,17))</f>
        <v>4</v>
      </c>
      <c r="AG11" s="73">
        <f>WEEKDAY(DATE($X$2,$AB$2,18))</f>
        <v>5</v>
      </c>
      <c r="AH11" s="73">
        <f>WEEKDAY(DATE($X$2,$AB$2,19))</f>
        <v>6</v>
      </c>
      <c r="AI11" s="73">
        <f>WEEKDAY(DATE($X$2,$AB$2,20))</f>
        <v>7</v>
      </c>
      <c r="AJ11" s="74">
        <f>WEEKDAY(DATE($X$2,$AB$2,21))</f>
        <v>1</v>
      </c>
      <c r="AK11" s="72">
        <f>WEEKDAY(DATE($X$2,$AB$2,22))</f>
        <v>2</v>
      </c>
      <c r="AL11" s="73">
        <f>WEEKDAY(DATE($X$2,$AB$2,23))</f>
        <v>3</v>
      </c>
      <c r="AM11" s="73">
        <f>WEEKDAY(DATE($X$2,$AB$2,24))</f>
        <v>4</v>
      </c>
      <c r="AN11" s="73">
        <f>WEEKDAY(DATE($X$2,$AB$2,25))</f>
        <v>5</v>
      </c>
      <c r="AO11" s="73">
        <f>WEEKDAY(DATE($X$2,$AB$2,26))</f>
        <v>6</v>
      </c>
      <c r="AP11" s="73">
        <f>WEEKDAY(DATE($X$2,$AB$2,27))</f>
        <v>7</v>
      </c>
      <c r="AQ11" s="74">
        <f>WEEKDAY(DATE($X$2,$AB$2,28))</f>
        <v>1</v>
      </c>
      <c r="AR11" s="72">
        <f>IF(AR10=29,WEEKDAY(DATE($X$2,$AB$2,29)),0)</f>
        <v>2</v>
      </c>
      <c r="AS11" s="73">
        <f>IF(AS10=30,WEEKDAY(DATE($X$2,$AB$2,30)),0)</f>
        <v>3</v>
      </c>
      <c r="AT11" s="74">
        <f>IF(AT10=31,WEEKDAY(DATE($X$2,$AB$2,31)),0)</f>
        <v>0</v>
      </c>
      <c r="AU11" s="458"/>
      <c r="AV11" s="459"/>
      <c r="AW11" s="458"/>
      <c r="AX11" s="459"/>
      <c r="AY11" s="463"/>
      <c r="AZ11" s="463"/>
      <c r="BA11" s="463"/>
      <c r="BB11" s="463"/>
      <c r="BC11" s="463"/>
      <c r="BD11" s="463"/>
    </row>
    <row r="12" spans="2:57" ht="20.25" customHeight="1" thickBot="1" x14ac:dyDescent="0.2">
      <c r="B12" s="435"/>
      <c r="C12" s="440"/>
      <c r="D12" s="441"/>
      <c r="E12" s="444"/>
      <c r="F12" s="441"/>
      <c r="G12" s="444"/>
      <c r="H12" s="440"/>
      <c r="I12" s="440"/>
      <c r="J12" s="440"/>
      <c r="K12" s="441"/>
      <c r="L12" s="444"/>
      <c r="M12" s="440"/>
      <c r="N12" s="440"/>
      <c r="O12" s="447"/>
      <c r="P12" s="75" t="str">
        <f>IF(P11=1,"日",IF(P11=2,"月",IF(P11=3,"火",IF(P11=4,"水",IF(P11=5,"木",IF(P11=6,"金","土"))))))</f>
        <v>月</v>
      </c>
      <c r="Q12" s="76" t="str">
        <f t="shared" ref="Q12:AQ12" si="0">IF(Q11=1,"日",IF(Q11=2,"月",IF(Q11=3,"火",IF(Q11=4,"水",IF(Q11=5,"木",IF(Q11=6,"金","土"))))))</f>
        <v>火</v>
      </c>
      <c r="R12" s="76" t="str">
        <f t="shared" si="0"/>
        <v>水</v>
      </c>
      <c r="S12" s="76" t="str">
        <f t="shared" si="0"/>
        <v>木</v>
      </c>
      <c r="T12" s="76" t="str">
        <f t="shared" si="0"/>
        <v>金</v>
      </c>
      <c r="U12" s="76" t="str">
        <f t="shared" si="0"/>
        <v>土</v>
      </c>
      <c r="V12" s="77" t="str">
        <f t="shared" si="0"/>
        <v>日</v>
      </c>
      <c r="W12" s="75" t="str">
        <f t="shared" si="0"/>
        <v>月</v>
      </c>
      <c r="X12" s="76" t="str">
        <f t="shared" si="0"/>
        <v>火</v>
      </c>
      <c r="Y12" s="76" t="str">
        <f t="shared" si="0"/>
        <v>水</v>
      </c>
      <c r="Z12" s="76" t="str">
        <f t="shared" si="0"/>
        <v>木</v>
      </c>
      <c r="AA12" s="76" t="str">
        <f t="shared" si="0"/>
        <v>金</v>
      </c>
      <c r="AB12" s="76" t="str">
        <f t="shared" si="0"/>
        <v>土</v>
      </c>
      <c r="AC12" s="77" t="str">
        <f t="shared" si="0"/>
        <v>日</v>
      </c>
      <c r="AD12" s="75" t="str">
        <f t="shared" si="0"/>
        <v>月</v>
      </c>
      <c r="AE12" s="76" t="str">
        <f t="shared" si="0"/>
        <v>火</v>
      </c>
      <c r="AF12" s="76" t="str">
        <f t="shared" si="0"/>
        <v>水</v>
      </c>
      <c r="AG12" s="76" t="str">
        <f t="shared" si="0"/>
        <v>木</v>
      </c>
      <c r="AH12" s="76" t="str">
        <f t="shared" si="0"/>
        <v>金</v>
      </c>
      <c r="AI12" s="76" t="str">
        <f t="shared" si="0"/>
        <v>土</v>
      </c>
      <c r="AJ12" s="77" t="str">
        <f t="shared" si="0"/>
        <v>日</v>
      </c>
      <c r="AK12" s="75" t="str">
        <f t="shared" si="0"/>
        <v>月</v>
      </c>
      <c r="AL12" s="76" t="str">
        <f t="shared" si="0"/>
        <v>火</v>
      </c>
      <c r="AM12" s="76" t="str">
        <f t="shared" si="0"/>
        <v>水</v>
      </c>
      <c r="AN12" s="76" t="str">
        <f t="shared" si="0"/>
        <v>木</v>
      </c>
      <c r="AO12" s="76" t="str">
        <f t="shared" si="0"/>
        <v>金</v>
      </c>
      <c r="AP12" s="76" t="str">
        <f t="shared" si="0"/>
        <v>土</v>
      </c>
      <c r="AQ12" s="77" t="str">
        <f t="shared" si="0"/>
        <v>日</v>
      </c>
      <c r="AR12" s="76" t="str">
        <f>IF(AR11=1,"日",IF(AR11=2,"月",IF(AR11=3,"火",IF(AR11=4,"水",IF(AR11=5,"木",IF(AR11=6,"金",IF(AR11=0,"","土")))))))</f>
        <v>月</v>
      </c>
      <c r="AS12" s="76" t="str">
        <f>IF(AS11=1,"日",IF(AS11=2,"月",IF(AS11=3,"火",IF(AS11=4,"水",IF(AS11=5,"木",IF(AS11=6,"金",IF(AS11=0,"","土")))))))</f>
        <v>火</v>
      </c>
      <c r="AT12" s="76" t="str">
        <f>IF(AT11=1,"日",IF(AT11=2,"月",IF(AT11=3,"火",IF(AT11=4,"水",IF(AT11=5,"木",IF(AT11=6,"金",IF(AT11=0,"","土")))))))</f>
        <v/>
      </c>
      <c r="AU12" s="460"/>
      <c r="AV12" s="461"/>
      <c r="AW12" s="460"/>
      <c r="AX12" s="461"/>
      <c r="AY12" s="462"/>
      <c r="AZ12" s="462"/>
      <c r="BA12" s="462"/>
      <c r="BB12" s="462"/>
      <c r="BC12" s="462"/>
      <c r="BD12" s="462"/>
    </row>
    <row r="13" spans="2:57" ht="39.950000000000003" customHeight="1" x14ac:dyDescent="0.15">
      <c r="B13" s="115">
        <v>1</v>
      </c>
      <c r="C13" s="491"/>
      <c r="D13" s="492"/>
      <c r="E13" s="493"/>
      <c r="F13" s="494"/>
      <c r="G13" s="495"/>
      <c r="H13" s="496"/>
      <c r="I13" s="496"/>
      <c r="J13" s="496"/>
      <c r="K13" s="497"/>
      <c r="L13" s="498"/>
      <c r="M13" s="499"/>
      <c r="N13" s="499"/>
      <c r="O13" s="500"/>
      <c r="P13" s="79"/>
      <c r="Q13" s="80"/>
      <c r="R13" s="80"/>
      <c r="S13" s="80"/>
      <c r="T13" s="80"/>
      <c r="U13" s="80"/>
      <c r="V13" s="81"/>
      <c r="W13" s="79"/>
      <c r="X13" s="80"/>
      <c r="Y13" s="80"/>
      <c r="Z13" s="80"/>
      <c r="AA13" s="80"/>
      <c r="AB13" s="80"/>
      <c r="AC13" s="81"/>
      <c r="AD13" s="79"/>
      <c r="AE13" s="80"/>
      <c r="AF13" s="80"/>
      <c r="AG13" s="80"/>
      <c r="AH13" s="80"/>
      <c r="AI13" s="80"/>
      <c r="AJ13" s="81"/>
      <c r="AK13" s="79"/>
      <c r="AL13" s="80"/>
      <c r="AM13" s="80"/>
      <c r="AN13" s="80"/>
      <c r="AO13" s="80"/>
      <c r="AP13" s="80"/>
      <c r="AQ13" s="81"/>
      <c r="AR13" s="79"/>
      <c r="AS13" s="80"/>
      <c r="AT13" s="81"/>
      <c r="AU13" s="501">
        <f>IF($AZ$3="４週",SUM(P13:AQ13),IF($AZ$3="暦月",SUM(P13:AT13),""))</f>
        <v>0</v>
      </c>
      <c r="AV13" s="502"/>
      <c r="AW13" s="503">
        <f t="shared" ref="AW13:AW76" si="1">IF($AZ$3="４週",AU13/4,IF($AZ$3="暦月",AU13/($AZ$6/7),""))</f>
        <v>0</v>
      </c>
      <c r="AX13" s="504"/>
      <c r="AY13" s="471"/>
      <c r="AZ13" s="472"/>
      <c r="BA13" s="472"/>
      <c r="BB13" s="472"/>
      <c r="BC13" s="472"/>
      <c r="BD13" s="473"/>
    </row>
    <row r="14" spans="2:57" ht="39.950000000000003" customHeight="1" x14ac:dyDescent="0.15">
      <c r="B14" s="82">
        <f t="shared" ref="B14:B77" si="2">B13+1</f>
        <v>2</v>
      </c>
      <c r="C14" s="474"/>
      <c r="D14" s="475"/>
      <c r="E14" s="476"/>
      <c r="F14" s="477"/>
      <c r="G14" s="478"/>
      <c r="H14" s="479"/>
      <c r="I14" s="479"/>
      <c r="J14" s="479"/>
      <c r="K14" s="480"/>
      <c r="L14" s="481"/>
      <c r="M14" s="482"/>
      <c r="N14" s="482"/>
      <c r="O14" s="483"/>
      <c r="P14" s="83"/>
      <c r="Q14" s="84"/>
      <c r="R14" s="84"/>
      <c r="S14" s="84"/>
      <c r="T14" s="84"/>
      <c r="U14" s="84"/>
      <c r="V14" s="85"/>
      <c r="W14" s="83"/>
      <c r="X14" s="84"/>
      <c r="Y14" s="84"/>
      <c r="Z14" s="84"/>
      <c r="AA14" s="84"/>
      <c r="AB14" s="84"/>
      <c r="AC14" s="85"/>
      <c r="AD14" s="83"/>
      <c r="AE14" s="84"/>
      <c r="AF14" s="84"/>
      <c r="AG14" s="84"/>
      <c r="AH14" s="84"/>
      <c r="AI14" s="84"/>
      <c r="AJ14" s="85"/>
      <c r="AK14" s="83"/>
      <c r="AL14" s="84"/>
      <c r="AM14" s="84"/>
      <c r="AN14" s="84"/>
      <c r="AO14" s="84"/>
      <c r="AP14" s="84"/>
      <c r="AQ14" s="85"/>
      <c r="AR14" s="83"/>
      <c r="AS14" s="84"/>
      <c r="AT14" s="85"/>
      <c r="AU14" s="484">
        <f>IF($AZ$3="４週",SUM(P14:AQ14),IF($AZ$3="暦月",SUM(P14:AT14),""))</f>
        <v>0</v>
      </c>
      <c r="AV14" s="485"/>
      <c r="AW14" s="486">
        <f t="shared" si="1"/>
        <v>0</v>
      </c>
      <c r="AX14" s="487"/>
      <c r="AY14" s="488"/>
      <c r="AZ14" s="489"/>
      <c r="BA14" s="489"/>
      <c r="BB14" s="489"/>
      <c r="BC14" s="489"/>
      <c r="BD14" s="490"/>
    </row>
    <row r="15" spans="2:57" ht="39.950000000000003" customHeight="1" x14ac:dyDescent="0.15">
      <c r="B15" s="82">
        <f t="shared" si="2"/>
        <v>3</v>
      </c>
      <c r="C15" s="474"/>
      <c r="D15" s="475"/>
      <c r="E15" s="476"/>
      <c r="F15" s="477"/>
      <c r="G15" s="478"/>
      <c r="H15" s="479"/>
      <c r="I15" s="479"/>
      <c r="J15" s="479"/>
      <c r="K15" s="480"/>
      <c r="L15" s="481"/>
      <c r="M15" s="482"/>
      <c r="N15" s="482"/>
      <c r="O15" s="483"/>
      <c r="P15" s="83"/>
      <c r="Q15" s="84"/>
      <c r="R15" s="84"/>
      <c r="S15" s="84"/>
      <c r="T15" s="84"/>
      <c r="U15" s="84"/>
      <c r="V15" s="85"/>
      <c r="W15" s="83"/>
      <c r="X15" s="84"/>
      <c r="Y15" s="84"/>
      <c r="Z15" s="84"/>
      <c r="AA15" s="84"/>
      <c r="AB15" s="84"/>
      <c r="AC15" s="85"/>
      <c r="AD15" s="83"/>
      <c r="AE15" s="84"/>
      <c r="AF15" s="84"/>
      <c r="AG15" s="84"/>
      <c r="AH15" s="84"/>
      <c r="AI15" s="84"/>
      <c r="AJ15" s="85"/>
      <c r="AK15" s="83"/>
      <c r="AL15" s="84"/>
      <c r="AM15" s="84"/>
      <c r="AN15" s="84"/>
      <c r="AO15" s="84"/>
      <c r="AP15" s="84"/>
      <c r="AQ15" s="85"/>
      <c r="AR15" s="83"/>
      <c r="AS15" s="84"/>
      <c r="AT15" s="85"/>
      <c r="AU15" s="484">
        <f>IF($AZ$3="４週",SUM(P15:AQ15),IF($AZ$3="暦月",SUM(P15:AT15),""))</f>
        <v>0</v>
      </c>
      <c r="AV15" s="485"/>
      <c r="AW15" s="486">
        <f t="shared" si="1"/>
        <v>0</v>
      </c>
      <c r="AX15" s="487"/>
      <c r="AY15" s="488"/>
      <c r="AZ15" s="489"/>
      <c r="BA15" s="489"/>
      <c r="BB15" s="489"/>
      <c r="BC15" s="489"/>
      <c r="BD15" s="490"/>
    </row>
    <row r="16" spans="2:57" ht="39.950000000000003" customHeight="1" x14ac:dyDescent="0.15">
      <c r="B16" s="82">
        <f t="shared" si="2"/>
        <v>4</v>
      </c>
      <c r="C16" s="474"/>
      <c r="D16" s="475"/>
      <c r="E16" s="476"/>
      <c r="F16" s="477"/>
      <c r="G16" s="478"/>
      <c r="H16" s="479"/>
      <c r="I16" s="479"/>
      <c r="J16" s="479"/>
      <c r="K16" s="480"/>
      <c r="L16" s="481"/>
      <c r="M16" s="482"/>
      <c r="N16" s="482"/>
      <c r="O16" s="483"/>
      <c r="P16" s="83"/>
      <c r="Q16" s="84"/>
      <c r="R16" s="84"/>
      <c r="S16" s="84"/>
      <c r="T16" s="84"/>
      <c r="U16" s="84"/>
      <c r="V16" s="85"/>
      <c r="W16" s="83"/>
      <c r="X16" s="84"/>
      <c r="Y16" s="84"/>
      <c r="Z16" s="84"/>
      <c r="AA16" s="84"/>
      <c r="AB16" s="84"/>
      <c r="AC16" s="85"/>
      <c r="AD16" s="83"/>
      <c r="AE16" s="84"/>
      <c r="AF16" s="84"/>
      <c r="AG16" s="84"/>
      <c r="AH16" s="84"/>
      <c r="AI16" s="84"/>
      <c r="AJ16" s="85"/>
      <c r="AK16" s="83"/>
      <c r="AL16" s="84"/>
      <c r="AM16" s="84"/>
      <c r="AN16" s="84"/>
      <c r="AO16" s="84"/>
      <c r="AP16" s="84"/>
      <c r="AQ16" s="85"/>
      <c r="AR16" s="83"/>
      <c r="AS16" s="84"/>
      <c r="AT16" s="85"/>
      <c r="AU16" s="484">
        <f>IF($AZ$3="４週",SUM(P16:AQ16),IF($AZ$3="暦月",SUM(P16:AT16),""))</f>
        <v>0</v>
      </c>
      <c r="AV16" s="485"/>
      <c r="AW16" s="486">
        <f t="shared" si="1"/>
        <v>0</v>
      </c>
      <c r="AX16" s="487"/>
      <c r="AY16" s="488"/>
      <c r="AZ16" s="489"/>
      <c r="BA16" s="489"/>
      <c r="BB16" s="489"/>
      <c r="BC16" s="489"/>
      <c r="BD16" s="490"/>
    </row>
    <row r="17" spans="2:56" ht="39.950000000000003" customHeight="1" x14ac:dyDescent="0.15">
      <c r="B17" s="82">
        <f t="shared" si="2"/>
        <v>5</v>
      </c>
      <c r="C17" s="474"/>
      <c r="D17" s="475"/>
      <c r="E17" s="476"/>
      <c r="F17" s="477"/>
      <c r="G17" s="478"/>
      <c r="H17" s="479"/>
      <c r="I17" s="479"/>
      <c r="J17" s="479"/>
      <c r="K17" s="480"/>
      <c r="L17" s="481"/>
      <c r="M17" s="482"/>
      <c r="N17" s="482"/>
      <c r="O17" s="483"/>
      <c r="P17" s="83"/>
      <c r="Q17" s="84"/>
      <c r="R17" s="84"/>
      <c r="S17" s="84"/>
      <c r="T17" s="84"/>
      <c r="U17" s="84"/>
      <c r="V17" s="85"/>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5"/>
      <c r="AU17" s="484">
        <f t="shared" ref="AU17:AU112" si="3">IF($AZ$3="４週",SUM(P17:AQ17),IF($AZ$3="暦月",SUM(P17:AT17),""))</f>
        <v>0</v>
      </c>
      <c r="AV17" s="485"/>
      <c r="AW17" s="486">
        <f t="shared" si="1"/>
        <v>0</v>
      </c>
      <c r="AX17" s="487"/>
      <c r="AY17" s="488"/>
      <c r="AZ17" s="489"/>
      <c r="BA17" s="489"/>
      <c r="BB17" s="489"/>
      <c r="BC17" s="489"/>
      <c r="BD17" s="490"/>
    </row>
    <row r="18" spans="2:56" ht="39.950000000000003" customHeight="1" x14ac:dyDescent="0.15">
      <c r="B18" s="82">
        <f t="shared" si="2"/>
        <v>6</v>
      </c>
      <c r="C18" s="474"/>
      <c r="D18" s="475"/>
      <c r="E18" s="476"/>
      <c r="F18" s="477"/>
      <c r="G18" s="478"/>
      <c r="H18" s="479"/>
      <c r="I18" s="479"/>
      <c r="J18" s="479"/>
      <c r="K18" s="480"/>
      <c r="L18" s="481"/>
      <c r="M18" s="482"/>
      <c r="N18" s="482"/>
      <c r="O18" s="483"/>
      <c r="P18" s="83"/>
      <c r="Q18" s="84"/>
      <c r="R18" s="84"/>
      <c r="S18" s="84"/>
      <c r="T18" s="84"/>
      <c r="U18" s="84"/>
      <c r="V18" s="85"/>
      <c r="W18" s="83"/>
      <c r="X18" s="84"/>
      <c r="Y18" s="84"/>
      <c r="Z18" s="84"/>
      <c r="AA18" s="84"/>
      <c r="AB18" s="84"/>
      <c r="AC18" s="85"/>
      <c r="AD18" s="83"/>
      <c r="AE18" s="84"/>
      <c r="AF18" s="84"/>
      <c r="AG18" s="84"/>
      <c r="AH18" s="84"/>
      <c r="AI18" s="84"/>
      <c r="AJ18" s="85"/>
      <c r="AK18" s="83"/>
      <c r="AL18" s="84"/>
      <c r="AM18" s="84"/>
      <c r="AN18" s="84"/>
      <c r="AO18" s="84"/>
      <c r="AP18" s="84"/>
      <c r="AQ18" s="85"/>
      <c r="AR18" s="83"/>
      <c r="AS18" s="84"/>
      <c r="AT18" s="85"/>
      <c r="AU18" s="484">
        <f t="shared" si="3"/>
        <v>0</v>
      </c>
      <c r="AV18" s="485"/>
      <c r="AW18" s="486">
        <f t="shared" si="1"/>
        <v>0</v>
      </c>
      <c r="AX18" s="487"/>
      <c r="AY18" s="488"/>
      <c r="AZ18" s="489"/>
      <c r="BA18" s="489"/>
      <c r="BB18" s="489"/>
      <c r="BC18" s="489"/>
      <c r="BD18" s="490"/>
    </row>
    <row r="19" spans="2:56" ht="39.950000000000003" customHeight="1" x14ac:dyDescent="0.15">
      <c r="B19" s="82">
        <f t="shared" si="2"/>
        <v>7</v>
      </c>
      <c r="C19" s="474"/>
      <c r="D19" s="475"/>
      <c r="E19" s="476"/>
      <c r="F19" s="477"/>
      <c r="G19" s="478"/>
      <c r="H19" s="479"/>
      <c r="I19" s="479"/>
      <c r="J19" s="479"/>
      <c r="K19" s="480"/>
      <c r="L19" s="481"/>
      <c r="M19" s="482"/>
      <c r="N19" s="482"/>
      <c r="O19" s="483"/>
      <c r="P19" s="83"/>
      <c r="Q19" s="84"/>
      <c r="R19" s="84"/>
      <c r="S19" s="84"/>
      <c r="T19" s="84"/>
      <c r="U19" s="84"/>
      <c r="V19" s="85"/>
      <c r="W19" s="83"/>
      <c r="X19" s="84"/>
      <c r="Y19" s="84"/>
      <c r="Z19" s="84"/>
      <c r="AA19" s="84"/>
      <c r="AB19" s="84"/>
      <c r="AC19" s="85"/>
      <c r="AD19" s="83"/>
      <c r="AE19" s="84"/>
      <c r="AF19" s="84"/>
      <c r="AG19" s="84"/>
      <c r="AH19" s="84"/>
      <c r="AI19" s="84"/>
      <c r="AJ19" s="85"/>
      <c r="AK19" s="83"/>
      <c r="AL19" s="84"/>
      <c r="AM19" s="84"/>
      <c r="AN19" s="84"/>
      <c r="AO19" s="84"/>
      <c r="AP19" s="84"/>
      <c r="AQ19" s="85"/>
      <c r="AR19" s="83"/>
      <c r="AS19" s="84"/>
      <c r="AT19" s="85"/>
      <c r="AU19" s="484">
        <f>IF($AZ$3="４週",SUM(P19:AQ19),IF($AZ$3="暦月",SUM(P19:AT19),""))</f>
        <v>0</v>
      </c>
      <c r="AV19" s="485"/>
      <c r="AW19" s="486">
        <f t="shared" si="1"/>
        <v>0</v>
      </c>
      <c r="AX19" s="487"/>
      <c r="AY19" s="488"/>
      <c r="AZ19" s="489"/>
      <c r="BA19" s="489"/>
      <c r="BB19" s="489"/>
      <c r="BC19" s="489"/>
      <c r="BD19" s="490"/>
    </row>
    <row r="20" spans="2:56" ht="39.950000000000003" customHeight="1" x14ac:dyDescent="0.15">
      <c r="B20" s="82">
        <f t="shared" si="2"/>
        <v>8</v>
      </c>
      <c r="C20" s="474"/>
      <c r="D20" s="475"/>
      <c r="E20" s="476"/>
      <c r="F20" s="477"/>
      <c r="G20" s="478"/>
      <c r="H20" s="479"/>
      <c r="I20" s="479"/>
      <c r="J20" s="479"/>
      <c r="K20" s="480"/>
      <c r="L20" s="481"/>
      <c r="M20" s="482"/>
      <c r="N20" s="482"/>
      <c r="O20" s="483"/>
      <c r="P20" s="83"/>
      <c r="Q20" s="84"/>
      <c r="R20" s="84"/>
      <c r="S20" s="84"/>
      <c r="T20" s="84"/>
      <c r="U20" s="84"/>
      <c r="V20" s="85"/>
      <c r="W20" s="83"/>
      <c r="X20" s="84"/>
      <c r="Y20" s="84"/>
      <c r="Z20" s="84"/>
      <c r="AA20" s="84"/>
      <c r="AB20" s="84"/>
      <c r="AC20" s="85"/>
      <c r="AD20" s="83"/>
      <c r="AE20" s="84"/>
      <c r="AF20" s="84"/>
      <c r="AG20" s="84"/>
      <c r="AH20" s="84"/>
      <c r="AI20" s="84"/>
      <c r="AJ20" s="85"/>
      <c r="AK20" s="83"/>
      <c r="AL20" s="84"/>
      <c r="AM20" s="84"/>
      <c r="AN20" s="84"/>
      <c r="AO20" s="84"/>
      <c r="AP20" s="84"/>
      <c r="AQ20" s="85"/>
      <c r="AR20" s="83"/>
      <c r="AS20" s="84"/>
      <c r="AT20" s="85"/>
      <c r="AU20" s="484">
        <f t="shared" si="3"/>
        <v>0</v>
      </c>
      <c r="AV20" s="485"/>
      <c r="AW20" s="486">
        <f t="shared" si="1"/>
        <v>0</v>
      </c>
      <c r="AX20" s="487"/>
      <c r="AY20" s="488"/>
      <c r="AZ20" s="489"/>
      <c r="BA20" s="489"/>
      <c r="BB20" s="489"/>
      <c r="BC20" s="489"/>
      <c r="BD20" s="490"/>
    </row>
    <row r="21" spans="2:56" ht="39.950000000000003" customHeight="1" x14ac:dyDescent="0.15">
      <c r="B21" s="82">
        <f t="shared" si="2"/>
        <v>9</v>
      </c>
      <c r="C21" s="474"/>
      <c r="D21" s="475"/>
      <c r="E21" s="476"/>
      <c r="F21" s="477"/>
      <c r="G21" s="478"/>
      <c r="H21" s="479"/>
      <c r="I21" s="479"/>
      <c r="J21" s="479"/>
      <c r="K21" s="480"/>
      <c r="L21" s="481"/>
      <c r="M21" s="482"/>
      <c r="N21" s="482"/>
      <c r="O21" s="483"/>
      <c r="P21" s="83"/>
      <c r="Q21" s="84"/>
      <c r="R21" s="84"/>
      <c r="S21" s="84"/>
      <c r="T21" s="84"/>
      <c r="U21" s="84"/>
      <c r="V21" s="85"/>
      <c r="W21" s="83"/>
      <c r="X21" s="84"/>
      <c r="Y21" s="84"/>
      <c r="Z21" s="84"/>
      <c r="AA21" s="84"/>
      <c r="AB21" s="84"/>
      <c r="AC21" s="85"/>
      <c r="AD21" s="83"/>
      <c r="AE21" s="84"/>
      <c r="AF21" s="84"/>
      <c r="AG21" s="84"/>
      <c r="AH21" s="84"/>
      <c r="AI21" s="84"/>
      <c r="AJ21" s="85"/>
      <c r="AK21" s="83"/>
      <c r="AL21" s="84"/>
      <c r="AM21" s="84"/>
      <c r="AN21" s="84"/>
      <c r="AO21" s="84"/>
      <c r="AP21" s="84"/>
      <c r="AQ21" s="85"/>
      <c r="AR21" s="83"/>
      <c r="AS21" s="84"/>
      <c r="AT21" s="85"/>
      <c r="AU21" s="484">
        <f t="shared" si="3"/>
        <v>0</v>
      </c>
      <c r="AV21" s="485"/>
      <c r="AW21" s="486">
        <f t="shared" si="1"/>
        <v>0</v>
      </c>
      <c r="AX21" s="487"/>
      <c r="AY21" s="488"/>
      <c r="AZ21" s="489"/>
      <c r="BA21" s="489"/>
      <c r="BB21" s="489"/>
      <c r="BC21" s="489"/>
      <c r="BD21" s="490"/>
    </row>
    <row r="22" spans="2:56" ht="39.950000000000003" customHeight="1" x14ac:dyDescent="0.15">
      <c r="B22" s="82">
        <f t="shared" si="2"/>
        <v>10</v>
      </c>
      <c r="C22" s="474"/>
      <c r="D22" s="475"/>
      <c r="E22" s="476"/>
      <c r="F22" s="477"/>
      <c r="G22" s="478"/>
      <c r="H22" s="479"/>
      <c r="I22" s="479"/>
      <c r="J22" s="479"/>
      <c r="K22" s="480"/>
      <c r="L22" s="481"/>
      <c r="M22" s="482"/>
      <c r="N22" s="482"/>
      <c r="O22" s="483"/>
      <c r="P22" s="83"/>
      <c r="Q22" s="84"/>
      <c r="R22" s="84"/>
      <c r="S22" s="84"/>
      <c r="T22" s="84"/>
      <c r="U22" s="84"/>
      <c r="V22" s="85"/>
      <c r="W22" s="83"/>
      <c r="X22" s="84"/>
      <c r="Y22" s="84"/>
      <c r="Z22" s="84"/>
      <c r="AA22" s="84"/>
      <c r="AB22" s="84"/>
      <c r="AC22" s="85"/>
      <c r="AD22" s="83"/>
      <c r="AE22" s="84"/>
      <c r="AF22" s="84"/>
      <c r="AG22" s="84"/>
      <c r="AH22" s="84"/>
      <c r="AI22" s="84"/>
      <c r="AJ22" s="85"/>
      <c r="AK22" s="83"/>
      <c r="AL22" s="84"/>
      <c r="AM22" s="84"/>
      <c r="AN22" s="84"/>
      <c r="AO22" s="84"/>
      <c r="AP22" s="84"/>
      <c r="AQ22" s="85"/>
      <c r="AR22" s="83"/>
      <c r="AS22" s="84"/>
      <c r="AT22" s="85"/>
      <c r="AU22" s="484">
        <f t="shared" si="3"/>
        <v>0</v>
      </c>
      <c r="AV22" s="485"/>
      <c r="AW22" s="486">
        <f t="shared" si="1"/>
        <v>0</v>
      </c>
      <c r="AX22" s="487"/>
      <c r="AY22" s="488"/>
      <c r="AZ22" s="489"/>
      <c r="BA22" s="489"/>
      <c r="BB22" s="489"/>
      <c r="BC22" s="489"/>
      <c r="BD22" s="490"/>
    </row>
    <row r="23" spans="2:56" ht="39.950000000000003" customHeight="1" x14ac:dyDescent="0.15">
      <c r="B23" s="82">
        <f t="shared" si="2"/>
        <v>11</v>
      </c>
      <c r="C23" s="474"/>
      <c r="D23" s="475"/>
      <c r="E23" s="476"/>
      <c r="F23" s="477"/>
      <c r="G23" s="478"/>
      <c r="H23" s="479"/>
      <c r="I23" s="479"/>
      <c r="J23" s="479"/>
      <c r="K23" s="480"/>
      <c r="L23" s="481"/>
      <c r="M23" s="482"/>
      <c r="N23" s="482"/>
      <c r="O23" s="483"/>
      <c r="P23" s="83"/>
      <c r="Q23" s="84"/>
      <c r="R23" s="84"/>
      <c r="S23" s="84"/>
      <c r="T23" s="84"/>
      <c r="U23" s="84"/>
      <c r="V23" s="85"/>
      <c r="W23" s="83"/>
      <c r="X23" s="84"/>
      <c r="Y23" s="84"/>
      <c r="Z23" s="84"/>
      <c r="AA23" s="84"/>
      <c r="AB23" s="84"/>
      <c r="AC23" s="85"/>
      <c r="AD23" s="83"/>
      <c r="AE23" s="84"/>
      <c r="AF23" s="84"/>
      <c r="AG23" s="84"/>
      <c r="AH23" s="84"/>
      <c r="AI23" s="84"/>
      <c r="AJ23" s="85"/>
      <c r="AK23" s="83"/>
      <c r="AL23" s="84"/>
      <c r="AM23" s="84"/>
      <c r="AN23" s="84"/>
      <c r="AO23" s="84"/>
      <c r="AP23" s="84"/>
      <c r="AQ23" s="85"/>
      <c r="AR23" s="83"/>
      <c r="AS23" s="84"/>
      <c r="AT23" s="85"/>
      <c r="AU23" s="484">
        <f t="shared" si="3"/>
        <v>0</v>
      </c>
      <c r="AV23" s="485"/>
      <c r="AW23" s="486">
        <f t="shared" si="1"/>
        <v>0</v>
      </c>
      <c r="AX23" s="487"/>
      <c r="AY23" s="488"/>
      <c r="AZ23" s="489"/>
      <c r="BA23" s="489"/>
      <c r="BB23" s="489"/>
      <c r="BC23" s="489"/>
      <c r="BD23" s="490"/>
    </row>
    <row r="24" spans="2:56" ht="39.950000000000003" customHeight="1" x14ac:dyDescent="0.15">
      <c r="B24" s="82">
        <f t="shared" si="2"/>
        <v>12</v>
      </c>
      <c r="C24" s="474"/>
      <c r="D24" s="475"/>
      <c r="E24" s="476"/>
      <c r="F24" s="477"/>
      <c r="G24" s="478"/>
      <c r="H24" s="479"/>
      <c r="I24" s="479"/>
      <c r="J24" s="479"/>
      <c r="K24" s="480"/>
      <c r="L24" s="481"/>
      <c r="M24" s="482"/>
      <c r="N24" s="482"/>
      <c r="O24" s="483"/>
      <c r="P24" s="83"/>
      <c r="Q24" s="84"/>
      <c r="R24" s="84"/>
      <c r="S24" s="84"/>
      <c r="T24" s="84"/>
      <c r="U24" s="84"/>
      <c r="V24" s="85"/>
      <c r="W24" s="83"/>
      <c r="X24" s="84"/>
      <c r="Y24" s="84"/>
      <c r="Z24" s="84"/>
      <c r="AA24" s="84"/>
      <c r="AB24" s="84"/>
      <c r="AC24" s="85"/>
      <c r="AD24" s="83"/>
      <c r="AE24" s="84"/>
      <c r="AF24" s="84"/>
      <c r="AG24" s="84"/>
      <c r="AH24" s="84"/>
      <c r="AI24" s="84"/>
      <c r="AJ24" s="85"/>
      <c r="AK24" s="83"/>
      <c r="AL24" s="84"/>
      <c r="AM24" s="84"/>
      <c r="AN24" s="84"/>
      <c r="AO24" s="84"/>
      <c r="AP24" s="84"/>
      <c r="AQ24" s="85"/>
      <c r="AR24" s="83"/>
      <c r="AS24" s="84"/>
      <c r="AT24" s="85"/>
      <c r="AU24" s="484">
        <f t="shared" si="3"/>
        <v>0</v>
      </c>
      <c r="AV24" s="485"/>
      <c r="AW24" s="486">
        <f t="shared" si="1"/>
        <v>0</v>
      </c>
      <c r="AX24" s="487"/>
      <c r="AY24" s="488"/>
      <c r="AZ24" s="489"/>
      <c r="BA24" s="489"/>
      <c r="BB24" s="489"/>
      <c r="BC24" s="489"/>
      <c r="BD24" s="490"/>
    </row>
    <row r="25" spans="2:56" ht="39.950000000000003" customHeight="1" x14ac:dyDescent="0.15">
      <c r="B25" s="82">
        <f t="shared" si="2"/>
        <v>13</v>
      </c>
      <c r="C25" s="474"/>
      <c r="D25" s="475"/>
      <c r="E25" s="476"/>
      <c r="F25" s="477"/>
      <c r="G25" s="478"/>
      <c r="H25" s="479"/>
      <c r="I25" s="479"/>
      <c r="J25" s="479"/>
      <c r="K25" s="480"/>
      <c r="L25" s="481"/>
      <c r="M25" s="482"/>
      <c r="N25" s="482"/>
      <c r="O25" s="483"/>
      <c r="P25" s="83"/>
      <c r="Q25" s="84"/>
      <c r="R25" s="84"/>
      <c r="S25" s="84"/>
      <c r="T25" s="84"/>
      <c r="U25" s="84"/>
      <c r="V25" s="85"/>
      <c r="W25" s="83"/>
      <c r="X25" s="84"/>
      <c r="Y25" s="84"/>
      <c r="Z25" s="84"/>
      <c r="AA25" s="84"/>
      <c r="AB25" s="84"/>
      <c r="AC25" s="85"/>
      <c r="AD25" s="83"/>
      <c r="AE25" s="84"/>
      <c r="AF25" s="84"/>
      <c r="AG25" s="84"/>
      <c r="AH25" s="84"/>
      <c r="AI25" s="84"/>
      <c r="AJ25" s="85"/>
      <c r="AK25" s="83"/>
      <c r="AL25" s="84"/>
      <c r="AM25" s="84"/>
      <c r="AN25" s="84"/>
      <c r="AO25" s="84"/>
      <c r="AP25" s="84"/>
      <c r="AQ25" s="85"/>
      <c r="AR25" s="83"/>
      <c r="AS25" s="84"/>
      <c r="AT25" s="85"/>
      <c r="AU25" s="484">
        <f t="shared" si="3"/>
        <v>0</v>
      </c>
      <c r="AV25" s="485"/>
      <c r="AW25" s="486">
        <f t="shared" si="1"/>
        <v>0</v>
      </c>
      <c r="AX25" s="487"/>
      <c r="AY25" s="488"/>
      <c r="AZ25" s="489"/>
      <c r="BA25" s="489"/>
      <c r="BB25" s="489"/>
      <c r="BC25" s="489"/>
      <c r="BD25" s="490"/>
    </row>
    <row r="26" spans="2:56" ht="39.950000000000003" customHeight="1" x14ac:dyDescent="0.15">
      <c r="B26" s="82">
        <f t="shared" si="2"/>
        <v>14</v>
      </c>
      <c r="C26" s="474"/>
      <c r="D26" s="475"/>
      <c r="E26" s="476"/>
      <c r="F26" s="477"/>
      <c r="G26" s="478"/>
      <c r="H26" s="479"/>
      <c r="I26" s="479"/>
      <c r="J26" s="479"/>
      <c r="K26" s="480"/>
      <c r="L26" s="481"/>
      <c r="M26" s="482"/>
      <c r="N26" s="482"/>
      <c r="O26" s="483"/>
      <c r="P26" s="83"/>
      <c r="Q26" s="84"/>
      <c r="R26" s="84"/>
      <c r="S26" s="84"/>
      <c r="T26" s="84"/>
      <c r="U26" s="84"/>
      <c r="V26" s="85"/>
      <c r="W26" s="83"/>
      <c r="X26" s="84"/>
      <c r="Y26" s="84"/>
      <c r="Z26" s="84"/>
      <c r="AA26" s="84"/>
      <c r="AB26" s="84"/>
      <c r="AC26" s="85"/>
      <c r="AD26" s="83"/>
      <c r="AE26" s="84"/>
      <c r="AF26" s="84"/>
      <c r="AG26" s="84"/>
      <c r="AH26" s="84"/>
      <c r="AI26" s="84"/>
      <c r="AJ26" s="85"/>
      <c r="AK26" s="83"/>
      <c r="AL26" s="84"/>
      <c r="AM26" s="84"/>
      <c r="AN26" s="84"/>
      <c r="AO26" s="84"/>
      <c r="AP26" s="84"/>
      <c r="AQ26" s="85"/>
      <c r="AR26" s="83"/>
      <c r="AS26" s="84"/>
      <c r="AT26" s="85"/>
      <c r="AU26" s="484">
        <f t="shared" si="3"/>
        <v>0</v>
      </c>
      <c r="AV26" s="485"/>
      <c r="AW26" s="486">
        <f t="shared" si="1"/>
        <v>0</v>
      </c>
      <c r="AX26" s="487"/>
      <c r="AY26" s="488"/>
      <c r="AZ26" s="489"/>
      <c r="BA26" s="489"/>
      <c r="BB26" s="489"/>
      <c r="BC26" s="489"/>
      <c r="BD26" s="490"/>
    </row>
    <row r="27" spans="2:56" ht="39.950000000000003" customHeight="1" x14ac:dyDescent="0.15">
      <c r="B27" s="82">
        <f t="shared" si="2"/>
        <v>15</v>
      </c>
      <c r="C27" s="474"/>
      <c r="D27" s="475"/>
      <c r="E27" s="476"/>
      <c r="F27" s="477"/>
      <c r="G27" s="478"/>
      <c r="H27" s="479"/>
      <c r="I27" s="479"/>
      <c r="J27" s="479"/>
      <c r="K27" s="480"/>
      <c r="L27" s="481"/>
      <c r="M27" s="482"/>
      <c r="N27" s="482"/>
      <c r="O27" s="483"/>
      <c r="P27" s="83"/>
      <c r="Q27" s="84"/>
      <c r="R27" s="84"/>
      <c r="S27" s="84"/>
      <c r="T27" s="84"/>
      <c r="U27" s="84"/>
      <c r="V27" s="85"/>
      <c r="W27" s="83"/>
      <c r="X27" s="84"/>
      <c r="Y27" s="84"/>
      <c r="Z27" s="84"/>
      <c r="AA27" s="84"/>
      <c r="AB27" s="84"/>
      <c r="AC27" s="85"/>
      <c r="AD27" s="83"/>
      <c r="AE27" s="84"/>
      <c r="AF27" s="84"/>
      <c r="AG27" s="84"/>
      <c r="AH27" s="84"/>
      <c r="AI27" s="84"/>
      <c r="AJ27" s="85"/>
      <c r="AK27" s="83"/>
      <c r="AL27" s="84"/>
      <c r="AM27" s="84"/>
      <c r="AN27" s="84"/>
      <c r="AO27" s="84"/>
      <c r="AP27" s="84"/>
      <c r="AQ27" s="85"/>
      <c r="AR27" s="83"/>
      <c r="AS27" s="84"/>
      <c r="AT27" s="85"/>
      <c r="AU27" s="484">
        <f t="shared" si="3"/>
        <v>0</v>
      </c>
      <c r="AV27" s="485"/>
      <c r="AW27" s="486">
        <f t="shared" si="1"/>
        <v>0</v>
      </c>
      <c r="AX27" s="487"/>
      <c r="AY27" s="488"/>
      <c r="AZ27" s="489"/>
      <c r="BA27" s="489"/>
      <c r="BB27" s="489"/>
      <c r="BC27" s="489"/>
      <c r="BD27" s="490"/>
    </row>
    <row r="28" spans="2:56" ht="39.950000000000003" customHeight="1" x14ac:dyDescent="0.15">
      <c r="B28" s="82">
        <f t="shared" si="2"/>
        <v>16</v>
      </c>
      <c r="C28" s="474"/>
      <c r="D28" s="475"/>
      <c r="E28" s="476"/>
      <c r="F28" s="477"/>
      <c r="G28" s="478"/>
      <c r="H28" s="479"/>
      <c r="I28" s="479"/>
      <c r="J28" s="479"/>
      <c r="K28" s="480"/>
      <c r="L28" s="481"/>
      <c r="M28" s="482"/>
      <c r="N28" s="482"/>
      <c r="O28" s="483"/>
      <c r="P28" s="83"/>
      <c r="Q28" s="84"/>
      <c r="R28" s="84"/>
      <c r="S28" s="84"/>
      <c r="T28" s="84"/>
      <c r="U28" s="84"/>
      <c r="V28" s="85"/>
      <c r="W28" s="83"/>
      <c r="X28" s="84"/>
      <c r="Y28" s="84"/>
      <c r="Z28" s="84"/>
      <c r="AA28" s="84"/>
      <c r="AB28" s="84"/>
      <c r="AC28" s="85"/>
      <c r="AD28" s="83"/>
      <c r="AE28" s="84"/>
      <c r="AF28" s="84"/>
      <c r="AG28" s="84"/>
      <c r="AH28" s="84"/>
      <c r="AI28" s="84"/>
      <c r="AJ28" s="85"/>
      <c r="AK28" s="83"/>
      <c r="AL28" s="84"/>
      <c r="AM28" s="84"/>
      <c r="AN28" s="84"/>
      <c r="AO28" s="84"/>
      <c r="AP28" s="84"/>
      <c r="AQ28" s="85"/>
      <c r="AR28" s="83"/>
      <c r="AS28" s="84"/>
      <c r="AT28" s="85"/>
      <c r="AU28" s="484">
        <f t="shared" si="3"/>
        <v>0</v>
      </c>
      <c r="AV28" s="485"/>
      <c r="AW28" s="486">
        <f t="shared" si="1"/>
        <v>0</v>
      </c>
      <c r="AX28" s="487"/>
      <c r="AY28" s="488"/>
      <c r="AZ28" s="489"/>
      <c r="BA28" s="489"/>
      <c r="BB28" s="489"/>
      <c r="BC28" s="489"/>
      <c r="BD28" s="490"/>
    </row>
    <row r="29" spans="2:56" ht="39.950000000000003" customHeight="1" x14ac:dyDescent="0.15">
      <c r="B29" s="82">
        <f t="shared" si="2"/>
        <v>17</v>
      </c>
      <c r="C29" s="474"/>
      <c r="D29" s="475"/>
      <c r="E29" s="476"/>
      <c r="F29" s="477"/>
      <c r="G29" s="478"/>
      <c r="H29" s="479"/>
      <c r="I29" s="479"/>
      <c r="J29" s="479"/>
      <c r="K29" s="480"/>
      <c r="L29" s="481"/>
      <c r="M29" s="482"/>
      <c r="N29" s="482"/>
      <c r="O29" s="483"/>
      <c r="P29" s="83"/>
      <c r="Q29" s="84"/>
      <c r="R29" s="84"/>
      <c r="S29" s="84"/>
      <c r="T29" s="84"/>
      <c r="U29" s="84"/>
      <c r="V29" s="85"/>
      <c r="W29" s="83"/>
      <c r="X29" s="84"/>
      <c r="Y29" s="84"/>
      <c r="Z29" s="84"/>
      <c r="AA29" s="84"/>
      <c r="AB29" s="84"/>
      <c r="AC29" s="85"/>
      <c r="AD29" s="83"/>
      <c r="AE29" s="84"/>
      <c r="AF29" s="84"/>
      <c r="AG29" s="84"/>
      <c r="AH29" s="84"/>
      <c r="AI29" s="84"/>
      <c r="AJ29" s="85"/>
      <c r="AK29" s="83"/>
      <c r="AL29" s="84"/>
      <c r="AM29" s="84"/>
      <c r="AN29" s="84"/>
      <c r="AO29" s="84"/>
      <c r="AP29" s="84"/>
      <c r="AQ29" s="85"/>
      <c r="AR29" s="83"/>
      <c r="AS29" s="84"/>
      <c r="AT29" s="85"/>
      <c r="AU29" s="484">
        <f t="shared" si="3"/>
        <v>0</v>
      </c>
      <c r="AV29" s="485"/>
      <c r="AW29" s="486">
        <f t="shared" si="1"/>
        <v>0</v>
      </c>
      <c r="AX29" s="487"/>
      <c r="AY29" s="488"/>
      <c r="AZ29" s="489"/>
      <c r="BA29" s="489"/>
      <c r="BB29" s="489"/>
      <c r="BC29" s="489"/>
      <c r="BD29" s="490"/>
    </row>
    <row r="30" spans="2:56" ht="39.950000000000003" customHeight="1" x14ac:dyDescent="0.15">
      <c r="B30" s="82">
        <f t="shared" si="2"/>
        <v>18</v>
      </c>
      <c r="C30" s="474"/>
      <c r="D30" s="475"/>
      <c r="E30" s="476"/>
      <c r="F30" s="477"/>
      <c r="G30" s="478"/>
      <c r="H30" s="479"/>
      <c r="I30" s="479"/>
      <c r="J30" s="479"/>
      <c r="K30" s="480"/>
      <c r="L30" s="481"/>
      <c r="M30" s="482"/>
      <c r="N30" s="482"/>
      <c r="O30" s="483"/>
      <c r="P30" s="83"/>
      <c r="Q30" s="84"/>
      <c r="R30" s="84"/>
      <c r="S30" s="84"/>
      <c r="T30" s="84"/>
      <c r="U30" s="84"/>
      <c r="V30" s="85"/>
      <c r="W30" s="83"/>
      <c r="X30" s="84"/>
      <c r="Y30" s="84"/>
      <c r="Z30" s="84"/>
      <c r="AA30" s="84"/>
      <c r="AB30" s="84"/>
      <c r="AC30" s="85"/>
      <c r="AD30" s="83"/>
      <c r="AE30" s="84"/>
      <c r="AF30" s="84"/>
      <c r="AG30" s="84"/>
      <c r="AH30" s="84"/>
      <c r="AI30" s="84"/>
      <c r="AJ30" s="85"/>
      <c r="AK30" s="83"/>
      <c r="AL30" s="84"/>
      <c r="AM30" s="84"/>
      <c r="AN30" s="84"/>
      <c r="AO30" s="84"/>
      <c r="AP30" s="84"/>
      <c r="AQ30" s="85"/>
      <c r="AR30" s="83"/>
      <c r="AS30" s="84"/>
      <c r="AT30" s="85"/>
      <c r="AU30" s="484">
        <f t="shared" si="3"/>
        <v>0</v>
      </c>
      <c r="AV30" s="485"/>
      <c r="AW30" s="486">
        <f t="shared" si="1"/>
        <v>0</v>
      </c>
      <c r="AX30" s="487"/>
      <c r="AY30" s="488"/>
      <c r="AZ30" s="489"/>
      <c r="BA30" s="489"/>
      <c r="BB30" s="489"/>
      <c r="BC30" s="489"/>
      <c r="BD30" s="490"/>
    </row>
    <row r="31" spans="2:56" ht="39.950000000000003" customHeight="1" x14ac:dyDescent="0.15">
      <c r="B31" s="82">
        <f t="shared" si="2"/>
        <v>19</v>
      </c>
      <c r="C31" s="474"/>
      <c r="D31" s="475"/>
      <c r="E31" s="476"/>
      <c r="F31" s="477"/>
      <c r="G31" s="478"/>
      <c r="H31" s="479"/>
      <c r="I31" s="479"/>
      <c r="J31" s="479"/>
      <c r="K31" s="480"/>
      <c r="L31" s="481"/>
      <c r="M31" s="482"/>
      <c r="N31" s="482"/>
      <c r="O31" s="483"/>
      <c r="P31" s="83"/>
      <c r="Q31" s="84"/>
      <c r="R31" s="84"/>
      <c r="S31" s="84"/>
      <c r="T31" s="84"/>
      <c r="U31" s="84"/>
      <c r="V31" s="85"/>
      <c r="W31" s="83"/>
      <c r="X31" s="84"/>
      <c r="Y31" s="84"/>
      <c r="Z31" s="84"/>
      <c r="AA31" s="84"/>
      <c r="AB31" s="84"/>
      <c r="AC31" s="85"/>
      <c r="AD31" s="83"/>
      <c r="AE31" s="84"/>
      <c r="AF31" s="84"/>
      <c r="AG31" s="84"/>
      <c r="AH31" s="84"/>
      <c r="AI31" s="84"/>
      <c r="AJ31" s="85"/>
      <c r="AK31" s="83"/>
      <c r="AL31" s="84"/>
      <c r="AM31" s="84"/>
      <c r="AN31" s="84"/>
      <c r="AO31" s="84"/>
      <c r="AP31" s="84"/>
      <c r="AQ31" s="85"/>
      <c r="AR31" s="83"/>
      <c r="AS31" s="84"/>
      <c r="AT31" s="85"/>
      <c r="AU31" s="484">
        <f t="shared" si="3"/>
        <v>0</v>
      </c>
      <c r="AV31" s="485"/>
      <c r="AW31" s="486">
        <f t="shared" si="1"/>
        <v>0</v>
      </c>
      <c r="AX31" s="487"/>
      <c r="AY31" s="488"/>
      <c r="AZ31" s="489"/>
      <c r="BA31" s="489"/>
      <c r="BB31" s="489"/>
      <c r="BC31" s="489"/>
      <c r="BD31" s="490"/>
    </row>
    <row r="32" spans="2:56" ht="39.950000000000003" customHeight="1" x14ac:dyDescent="0.15">
      <c r="B32" s="82">
        <f t="shared" si="2"/>
        <v>20</v>
      </c>
      <c r="C32" s="474"/>
      <c r="D32" s="475"/>
      <c r="E32" s="476"/>
      <c r="F32" s="477"/>
      <c r="G32" s="478"/>
      <c r="H32" s="479"/>
      <c r="I32" s="479"/>
      <c r="J32" s="479"/>
      <c r="K32" s="480"/>
      <c r="L32" s="481"/>
      <c r="M32" s="482"/>
      <c r="N32" s="482"/>
      <c r="O32" s="483"/>
      <c r="P32" s="83"/>
      <c r="Q32" s="84"/>
      <c r="R32" s="84"/>
      <c r="S32" s="84"/>
      <c r="T32" s="84"/>
      <c r="U32" s="84"/>
      <c r="V32" s="85"/>
      <c r="W32" s="83"/>
      <c r="X32" s="84"/>
      <c r="Y32" s="84"/>
      <c r="Z32" s="84"/>
      <c r="AA32" s="84"/>
      <c r="AB32" s="84"/>
      <c r="AC32" s="85"/>
      <c r="AD32" s="83"/>
      <c r="AE32" s="84"/>
      <c r="AF32" s="84"/>
      <c r="AG32" s="84"/>
      <c r="AH32" s="84"/>
      <c r="AI32" s="84"/>
      <c r="AJ32" s="85"/>
      <c r="AK32" s="83"/>
      <c r="AL32" s="84"/>
      <c r="AM32" s="84"/>
      <c r="AN32" s="84"/>
      <c r="AO32" s="84"/>
      <c r="AP32" s="84"/>
      <c r="AQ32" s="85"/>
      <c r="AR32" s="83"/>
      <c r="AS32" s="84"/>
      <c r="AT32" s="85"/>
      <c r="AU32" s="484">
        <f t="shared" si="3"/>
        <v>0</v>
      </c>
      <c r="AV32" s="485"/>
      <c r="AW32" s="486">
        <f t="shared" si="1"/>
        <v>0</v>
      </c>
      <c r="AX32" s="487"/>
      <c r="AY32" s="488"/>
      <c r="AZ32" s="489"/>
      <c r="BA32" s="489"/>
      <c r="BB32" s="489"/>
      <c r="BC32" s="489"/>
      <c r="BD32" s="490"/>
    </row>
    <row r="33" spans="2:56" ht="39.950000000000003" customHeight="1" x14ac:dyDescent="0.15">
      <c r="B33" s="82">
        <f t="shared" si="2"/>
        <v>21</v>
      </c>
      <c r="C33" s="474"/>
      <c r="D33" s="475"/>
      <c r="E33" s="476"/>
      <c r="F33" s="477"/>
      <c r="G33" s="478"/>
      <c r="H33" s="479"/>
      <c r="I33" s="479"/>
      <c r="J33" s="479"/>
      <c r="K33" s="480"/>
      <c r="L33" s="481"/>
      <c r="M33" s="482"/>
      <c r="N33" s="482"/>
      <c r="O33" s="483"/>
      <c r="P33" s="83"/>
      <c r="Q33" s="84"/>
      <c r="R33" s="84"/>
      <c r="S33" s="84"/>
      <c r="T33" s="84"/>
      <c r="U33" s="84"/>
      <c r="V33" s="85"/>
      <c r="W33" s="83"/>
      <c r="X33" s="84"/>
      <c r="Y33" s="84"/>
      <c r="Z33" s="84"/>
      <c r="AA33" s="84"/>
      <c r="AB33" s="84"/>
      <c r="AC33" s="85"/>
      <c r="AD33" s="83"/>
      <c r="AE33" s="84"/>
      <c r="AF33" s="84"/>
      <c r="AG33" s="84"/>
      <c r="AH33" s="84"/>
      <c r="AI33" s="84"/>
      <c r="AJ33" s="85"/>
      <c r="AK33" s="83"/>
      <c r="AL33" s="84"/>
      <c r="AM33" s="84"/>
      <c r="AN33" s="84"/>
      <c r="AO33" s="84"/>
      <c r="AP33" s="84"/>
      <c r="AQ33" s="85"/>
      <c r="AR33" s="83"/>
      <c r="AS33" s="84"/>
      <c r="AT33" s="85"/>
      <c r="AU33" s="484">
        <f t="shared" si="3"/>
        <v>0</v>
      </c>
      <c r="AV33" s="485"/>
      <c r="AW33" s="486">
        <f t="shared" si="1"/>
        <v>0</v>
      </c>
      <c r="AX33" s="487"/>
      <c r="AY33" s="488"/>
      <c r="AZ33" s="489"/>
      <c r="BA33" s="489"/>
      <c r="BB33" s="489"/>
      <c r="BC33" s="489"/>
      <c r="BD33" s="490"/>
    </row>
    <row r="34" spans="2:56" ht="39.950000000000003" customHeight="1" x14ac:dyDescent="0.15">
      <c r="B34" s="82">
        <f t="shared" si="2"/>
        <v>22</v>
      </c>
      <c r="C34" s="474"/>
      <c r="D34" s="475"/>
      <c r="E34" s="476"/>
      <c r="F34" s="477"/>
      <c r="G34" s="478"/>
      <c r="H34" s="479"/>
      <c r="I34" s="479"/>
      <c r="J34" s="479"/>
      <c r="K34" s="480"/>
      <c r="L34" s="481"/>
      <c r="M34" s="482"/>
      <c r="N34" s="482"/>
      <c r="O34" s="483"/>
      <c r="P34" s="83"/>
      <c r="Q34" s="84"/>
      <c r="R34" s="84"/>
      <c r="S34" s="84"/>
      <c r="T34" s="84"/>
      <c r="U34" s="84"/>
      <c r="V34" s="85"/>
      <c r="W34" s="83"/>
      <c r="X34" s="84"/>
      <c r="Y34" s="84"/>
      <c r="Z34" s="84"/>
      <c r="AA34" s="84"/>
      <c r="AB34" s="84"/>
      <c r="AC34" s="85"/>
      <c r="AD34" s="83"/>
      <c r="AE34" s="84"/>
      <c r="AF34" s="84"/>
      <c r="AG34" s="84"/>
      <c r="AH34" s="84"/>
      <c r="AI34" s="84"/>
      <c r="AJ34" s="85"/>
      <c r="AK34" s="83"/>
      <c r="AL34" s="84"/>
      <c r="AM34" s="84"/>
      <c r="AN34" s="84"/>
      <c r="AO34" s="84"/>
      <c r="AP34" s="84"/>
      <c r="AQ34" s="85"/>
      <c r="AR34" s="83"/>
      <c r="AS34" s="84"/>
      <c r="AT34" s="85"/>
      <c r="AU34" s="484">
        <f t="shared" si="3"/>
        <v>0</v>
      </c>
      <c r="AV34" s="485"/>
      <c r="AW34" s="486">
        <f t="shared" si="1"/>
        <v>0</v>
      </c>
      <c r="AX34" s="487"/>
      <c r="AY34" s="488"/>
      <c r="AZ34" s="489"/>
      <c r="BA34" s="489"/>
      <c r="BB34" s="489"/>
      <c r="BC34" s="489"/>
      <c r="BD34" s="490"/>
    </row>
    <row r="35" spans="2:56" ht="39.950000000000003" customHeight="1" x14ac:dyDescent="0.15">
      <c r="B35" s="82">
        <f t="shared" si="2"/>
        <v>23</v>
      </c>
      <c r="C35" s="474"/>
      <c r="D35" s="475"/>
      <c r="E35" s="476"/>
      <c r="F35" s="477"/>
      <c r="G35" s="478"/>
      <c r="H35" s="479"/>
      <c r="I35" s="479"/>
      <c r="J35" s="479"/>
      <c r="K35" s="480"/>
      <c r="L35" s="481"/>
      <c r="M35" s="482"/>
      <c r="N35" s="482"/>
      <c r="O35" s="483"/>
      <c r="P35" s="83"/>
      <c r="Q35" s="84"/>
      <c r="R35" s="84"/>
      <c r="S35" s="84"/>
      <c r="T35" s="84"/>
      <c r="U35" s="84"/>
      <c r="V35" s="85"/>
      <c r="W35" s="83"/>
      <c r="X35" s="84"/>
      <c r="Y35" s="84"/>
      <c r="Z35" s="84"/>
      <c r="AA35" s="84"/>
      <c r="AB35" s="84"/>
      <c r="AC35" s="85"/>
      <c r="AD35" s="83"/>
      <c r="AE35" s="84"/>
      <c r="AF35" s="84"/>
      <c r="AG35" s="84"/>
      <c r="AH35" s="84"/>
      <c r="AI35" s="84"/>
      <c r="AJ35" s="85"/>
      <c r="AK35" s="83"/>
      <c r="AL35" s="84"/>
      <c r="AM35" s="84"/>
      <c r="AN35" s="84"/>
      <c r="AO35" s="84"/>
      <c r="AP35" s="84"/>
      <c r="AQ35" s="85"/>
      <c r="AR35" s="83"/>
      <c r="AS35" s="84"/>
      <c r="AT35" s="85"/>
      <c r="AU35" s="484">
        <f t="shared" si="3"/>
        <v>0</v>
      </c>
      <c r="AV35" s="485"/>
      <c r="AW35" s="486">
        <f t="shared" si="1"/>
        <v>0</v>
      </c>
      <c r="AX35" s="487"/>
      <c r="AY35" s="488"/>
      <c r="AZ35" s="489"/>
      <c r="BA35" s="489"/>
      <c r="BB35" s="489"/>
      <c r="BC35" s="489"/>
      <c r="BD35" s="490"/>
    </row>
    <row r="36" spans="2:56" ht="39.950000000000003" customHeight="1" x14ac:dyDescent="0.15">
      <c r="B36" s="82">
        <f t="shared" si="2"/>
        <v>24</v>
      </c>
      <c r="C36" s="474"/>
      <c r="D36" s="475"/>
      <c r="E36" s="476"/>
      <c r="F36" s="477"/>
      <c r="G36" s="478"/>
      <c r="H36" s="479"/>
      <c r="I36" s="479"/>
      <c r="J36" s="479"/>
      <c r="K36" s="480"/>
      <c r="L36" s="481"/>
      <c r="M36" s="482"/>
      <c r="N36" s="482"/>
      <c r="O36" s="483"/>
      <c r="P36" s="83"/>
      <c r="Q36" s="84"/>
      <c r="R36" s="84"/>
      <c r="S36" s="84"/>
      <c r="T36" s="84"/>
      <c r="U36" s="84"/>
      <c r="V36" s="85"/>
      <c r="W36" s="83"/>
      <c r="X36" s="84"/>
      <c r="Y36" s="84"/>
      <c r="Z36" s="84"/>
      <c r="AA36" s="84"/>
      <c r="AB36" s="84"/>
      <c r="AC36" s="85"/>
      <c r="AD36" s="83"/>
      <c r="AE36" s="84"/>
      <c r="AF36" s="84"/>
      <c r="AG36" s="84"/>
      <c r="AH36" s="84"/>
      <c r="AI36" s="84"/>
      <c r="AJ36" s="85"/>
      <c r="AK36" s="83"/>
      <c r="AL36" s="84"/>
      <c r="AM36" s="84"/>
      <c r="AN36" s="84"/>
      <c r="AO36" s="84"/>
      <c r="AP36" s="84"/>
      <c r="AQ36" s="85"/>
      <c r="AR36" s="83"/>
      <c r="AS36" s="84"/>
      <c r="AT36" s="85"/>
      <c r="AU36" s="484">
        <f t="shared" si="3"/>
        <v>0</v>
      </c>
      <c r="AV36" s="485"/>
      <c r="AW36" s="486">
        <f t="shared" si="1"/>
        <v>0</v>
      </c>
      <c r="AX36" s="487"/>
      <c r="AY36" s="488"/>
      <c r="AZ36" s="489"/>
      <c r="BA36" s="489"/>
      <c r="BB36" s="489"/>
      <c r="BC36" s="489"/>
      <c r="BD36" s="490"/>
    </row>
    <row r="37" spans="2:56" ht="39.950000000000003" customHeight="1" x14ac:dyDescent="0.15">
      <c r="B37" s="82">
        <f t="shared" si="2"/>
        <v>25</v>
      </c>
      <c r="C37" s="474"/>
      <c r="D37" s="475"/>
      <c r="E37" s="476"/>
      <c r="F37" s="477"/>
      <c r="G37" s="478"/>
      <c r="H37" s="479"/>
      <c r="I37" s="479"/>
      <c r="J37" s="479"/>
      <c r="K37" s="480"/>
      <c r="L37" s="481"/>
      <c r="M37" s="482"/>
      <c r="N37" s="482"/>
      <c r="O37" s="483"/>
      <c r="P37" s="83"/>
      <c r="Q37" s="84"/>
      <c r="R37" s="84"/>
      <c r="S37" s="84"/>
      <c r="T37" s="84"/>
      <c r="U37" s="84"/>
      <c r="V37" s="85"/>
      <c r="W37" s="83"/>
      <c r="X37" s="84"/>
      <c r="Y37" s="84"/>
      <c r="Z37" s="84"/>
      <c r="AA37" s="84"/>
      <c r="AB37" s="84"/>
      <c r="AC37" s="85"/>
      <c r="AD37" s="83"/>
      <c r="AE37" s="84"/>
      <c r="AF37" s="84"/>
      <c r="AG37" s="84"/>
      <c r="AH37" s="84"/>
      <c r="AI37" s="84"/>
      <c r="AJ37" s="85"/>
      <c r="AK37" s="83"/>
      <c r="AL37" s="84"/>
      <c r="AM37" s="84"/>
      <c r="AN37" s="84"/>
      <c r="AO37" s="84"/>
      <c r="AP37" s="84"/>
      <c r="AQ37" s="85"/>
      <c r="AR37" s="83"/>
      <c r="AS37" s="84"/>
      <c r="AT37" s="85"/>
      <c r="AU37" s="484">
        <f t="shared" si="3"/>
        <v>0</v>
      </c>
      <c r="AV37" s="485"/>
      <c r="AW37" s="486">
        <f t="shared" si="1"/>
        <v>0</v>
      </c>
      <c r="AX37" s="487"/>
      <c r="AY37" s="488"/>
      <c r="AZ37" s="489"/>
      <c r="BA37" s="489"/>
      <c r="BB37" s="489"/>
      <c r="BC37" s="489"/>
      <c r="BD37" s="490"/>
    </row>
    <row r="38" spans="2:56" ht="39.950000000000003" customHeight="1" x14ac:dyDescent="0.15">
      <c r="B38" s="82">
        <f t="shared" si="2"/>
        <v>26</v>
      </c>
      <c r="C38" s="474"/>
      <c r="D38" s="475"/>
      <c r="E38" s="476"/>
      <c r="F38" s="477"/>
      <c r="G38" s="478"/>
      <c r="H38" s="479"/>
      <c r="I38" s="479"/>
      <c r="J38" s="479"/>
      <c r="K38" s="480"/>
      <c r="L38" s="481"/>
      <c r="M38" s="482"/>
      <c r="N38" s="482"/>
      <c r="O38" s="483"/>
      <c r="P38" s="83"/>
      <c r="Q38" s="84"/>
      <c r="R38" s="84"/>
      <c r="S38" s="84"/>
      <c r="T38" s="84"/>
      <c r="U38" s="84"/>
      <c r="V38" s="85"/>
      <c r="W38" s="83"/>
      <c r="X38" s="84"/>
      <c r="Y38" s="84"/>
      <c r="Z38" s="84"/>
      <c r="AA38" s="84"/>
      <c r="AB38" s="84"/>
      <c r="AC38" s="85"/>
      <c r="AD38" s="83"/>
      <c r="AE38" s="84"/>
      <c r="AF38" s="84"/>
      <c r="AG38" s="84"/>
      <c r="AH38" s="84"/>
      <c r="AI38" s="84"/>
      <c r="AJ38" s="85"/>
      <c r="AK38" s="83"/>
      <c r="AL38" s="84"/>
      <c r="AM38" s="84"/>
      <c r="AN38" s="84"/>
      <c r="AO38" s="84"/>
      <c r="AP38" s="84"/>
      <c r="AQ38" s="85"/>
      <c r="AR38" s="83"/>
      <c r="AS38" s="84"/>
      <c r="AT38" s="85"/>
      <c r="AU38" s="484">
        <f t="shared" si="3"/>
        <v>0</v>
      </c>
      <c r="AV38" s="485"/>
      <c r="AW38" s="486">
        <f t="shared" si="1"/>
        <v>0</v>
      </c>
      <c r="AX38" s="487"/>
      <c r="AY38" s="488"/>
      <c r="AZ38" s="489"/>
      <c r="BA38" s="489"/>
      <c r="BB38" s="489"/>
      <c r="BC38" s="489"/>
      <c r="BD38" s="490"/>
    </row>
    <row r="39" spans="2:56" ht="39.950000000000003" customHeight="1" x14ac:dyDescent="0.15">
      <c r="B39" s="82">
        <f t="shared" si="2"/>
        <v>27</v>
      </c>
      <c r="C39" s="474"/>
      <c r="D39" s="475"/>
      <c r="E39" s="476"/>
      <c r="F39" s="477"/>
      <c r="G39" s="478"/>
      <c r="H39" s="479"/>
      <c r="I39" s="479"/>
      <c r="J39" s="479"/>
      <c r="K39" s="480"/>
      <c r="L39" s="481"/>
      <c r="M39" s="482"/>
      <c r="N39" s="482"/>
      <c r="O39" s="483"/>
      <c r="P39" s="83"/>
      <c r="Q39" s="84"/>
      <c r="R39" s="84"/>
      <c r="S39" s="84"/>
      <c r="T39" s="84"/>
      <c r="U39" s="84"/>
      <c r="V39" s="85"/>
      <c r="W39" s="83"/>
      <c r="X39" s="84"/>
      <c r="Y39" s="84"/>
      <c r="Z39" s="84"/>
      <c r="AA39" s="84"/>
      <c r="AB39" s="84"/>
      <c r="AC39" s="85"/>
      <c r="AD39" s="83"/>
      <c r="AE39" s="84"/>
      <c r="AF39" s="84"/>
      <c r="AG39" s="84"/>
      <c r="AH39" s="84"/>
      <c r="AI39" s="84"/>
      <c r="AJ39" s="85"/>
      <c r="AK39" s="83"/>
      <c r="AL39" s="84"/>
      <c r="AM39" s="84"/>
      <c r="AN39" s="84"/>
      <c r="AO39" s="84"/>
      <c r="AP39" s="84"/>
      <c r="AQ39" s="85"/>
      <c r="AR39" s="83"/>
      <c r="AS39" s="84"/>
      <c r="AT39" s="85"/>
      <c r="AU39" s="484">
        <f t="shared" si="3"/>
        <v>0</v>
      </c>
      <c r="AV39" s="485"/>
      <c r="AW39" s="486">
        <f t="shared" si="1"/>
        <v>0</v>
      </c>
      <c r="AX39" s="487"/>
      <c r="AY39" s="488"/>
      <c r="AZ39" s="489"/>
      <c r="BA39" s="489"/>
      <c r="BB39" s="489"/>
      <c r="BC39" s="489"/>
      <c r="BD39" s="490"/>
    </row>
    <row r="40" spans="2:56" ht="39.950000000000003" customHeight="1" x14ac:dyDescent="0.15">
      <c r="B40" s="82">
        <f t="shared" si="2"/>
        <v>28</v>
      </c>
      <c r="C40" s="474"/>
      <c r="D40" s="475"/>
      <c r="E40" s="476"/>
      <c r="F40" s="477"/>
      <c r="G40" s="478"/>
      <c r="H40" s="479"/>
      <c r="I40" s="479"/>
      <c r="J40" s="479"/>
      <c r="K40" s="480"/>
      <c r="L40" s="481"/>
      <c r="M40" s="482"/>
      <c r="N40" s="482"/>
      <c r="O40" s="483"/>
      <c r="P40" s="116"/>
      <c r="Q40" s="117"/>
      <c r="R40" s="117"/>
      <c r="S40" s="117"/>
      <c r="T40" s="117"/>
      <c r="U40" s="117"/>
      <c r="V40" s="118"/>
      <c r="W40" s="116"/>
      <c r="X40" s="117"/>
      <c r="Y40" s="117"/>
      <c r="Z40" s="117"/>
      <c r="AA40" s="117"/>
      <c r="AB40" s="117"/>
      <c r="AC40" s="118"/>
      <c r="AD40" s="116"/>
      <c r="AE40" s="117"/>
      <c r="AF40" s="117"/>
      <c r="AG40" s="117"/>
      <c r="AH40" s="117"/>
      <c r="AI40" s="117"/>
      <c r="AJ40" s="118"/>
      <c r="AK40" s="116"/>
      <c r="AL40" s="117"/>
      <c r="AM40" s="117"/>
      <c r="AN40" s="117"/>
      <c r="AO40" s="117"/>
      <c r="AP40" s="117"/>
      <c r="AQ40" s="118"/>
      <c r="AR40" s="116"/>
      <c r="AS40" s="117"/>
      <c r="AT40" s="118"/>
      <c r="AU40" s="484">
        <f t="shared" si="3"/>
        <v>0</v>
      </c>
      <c r="AV40" s="485"/>
      <c r="AW40" s="486">
        <f t="shared" si="1"/>
        <v>0</v>
      </c>
      <c r="AX40" s="487"/>
      <c r="AY40" s="488"/>
      <c r="AZ40" s="489"/>
      <c r="BA40" s="489"/>
      <c r="BB40" s="489"/>
      <c r="BC40" s="489"/>
      <c r="BD40" s="490"/>
    </row>
    <row r="41" spans="2:56" ht="39.950000000000003" customHeight="1" x14ac:dyDescent="0.15">
      <c r="B41" s="82">
        <f t="shared" si="2"/>
        <v>29</v>
      </c>
      <c r="C41" s="474"/>
      <c r="D41" s="475"/>
      <c r="E41" s="476"/>
      <c r="F41" s="477"/>
      <c r="G41" s="478"/>
      <c r="H41" s="479"/>
      <c r="I41" s="479"/>
      <c r="J41" s="479"/>
      <c r="K41" s="480"/>
      <c r="L41" s="481"/>
      <c r="M41" s="482"/>
      <c r="N41" s="482"/>
      <c r="O41" s="483"/>
      <c r="P41" s="83"/>
      <c r="Q41" s="84"/>
      <c r="R41" s="84"/>
      <c r="S41" s="84"/>
      <c r="T41" s="84"/>
      <c r="U41" s="84"/>
      <c r="V41" s="85"/>
      <c r="W41" s="83"/>
      <c r="X41" s="84"/>
      <c r="Y41" s="84"/>
      <c r="Z41" s="84"/>
      <c r="AA41" s="84"/>
      <c r="AB41" s="84"/>
      <c r="AC41" s="85"/>
      <c r="AD41" s="83"/>
      <c r="AE41" s="84"/>
      <c r="AF41" s="84"/>
      <c r="AG41" s="84"/>
      <c r="AH41" s="84"/>
      <c r="AI41" s="84"/>
      <c r="AJ41" s="85"/>
      <c r="AK41" s="83"/>
      <c r="AL41" s="84"/>
      <c r="AM41" s="84"/>
      <c r="AN41" s="84"/>
      <c r="AO41" s="84"/>
      <c r="AP41" s="84"/>
      <c r="AQ41" s="85"/>
      <c r="AR41" s="83"/>
      <c r="AS41" s="84"/>
      <c r="AT41" s="85"/>
      <c r="AU41" s="484">
        <f t="shared" si="3"/>
        <v>0</v>
      </c>
      <c r="AV41" s="485"/>
      <c r="AW41" s="486">
        <f t="shared" si="1"/>
        <v>0</v>
      </c>
      <c r="AX41" s="487"/>
      <c r="AY41" s="488"/>
      <c r="AZ41" s="489"/>
      <c r="BA41" s="489"/>
      <c r="BB41" s="489"/>
      <c r="BC41" s="489"/>
      <c r="BD41" s="490"/>
    </row>
    <row r="42" spans="2:56" ht="39.950000000000003" customHeight="1" x14ac:dyDescent="0.15">
      <c r="B42" s="82">
        <f t="shared" si="2"/>
        <v>30</v>
      </c>
      <c r="C42" s="474"/>
      <c r="D42" s="475"/>
      <c r="E42" s="476"/>
      <c r="F42" s="477"/>
      <c r="G42" s="478"/>
      <c r="H42" s="479"/>
      <c r="I42" s="479"/>
      <c r="J42" s="479"/>
      <c r="K42" s="480"/>
      <c r="L42" s="481"/>
      <c r="M42" s="482"/>
      <c r="N42" s="482"/>
      <c r="O42" s="483"/>
      <c r="P42" s="83"/>
      <c r="Q42" s="84"/>
      <c r="R42" s="84"/>
      <c r="S42" s="84"/>
      <c r="T42" s="84"/>
      <c r="U42" s="84"/>
      <c r="V42" s="85"/>
      <c r="W42" s="83"/>
      <c r="X42" s="84"/>
      <c r="Y42" s="84"/>
      <c r="Z42" s="84"/>
      <c r="AA42" s="84"/>
      <c r="AB42" s="84"/>
      <c r="AC42" s="85"/>
      <c r="AD42" s="83"/>
      <c r="AE42" s="84"/>
      <c r="AF42" s="84"/>
      <c r="AG42" s="84"/>
      <c r="AH42" s="84"/>
      <c r="AI42" s="84"/>
      <c r="AJ42" s="85"/>
      <c r="AK42" s="83"/>
      <c r="AL42" s="84"/>
      <c r="AM42" s="84"/>
      <c r="AN42" s="84"/>
      <c r="AO42" s="84"/>
      <c r="AP42" s="84"/>
      <c r="AQ42" s="85"/>
      <c r="AR42" s="83"/>
      <c r="AS42" s="84"/>
      <c r="AT42" s="85"/>
      <c r="AU42" s="484">
        <f t="shared" si="3"/>
        <v>0</v>
      </c>
      <c r="AV42" s="485"/>
      <c r="AW42" s="486">
        <f t="shared" si="1"/>
        <v>0</v>
      </c>
      <c r="AX42" s="487"/>
      <c r="AY42" s="488"/>
      <c r="AZ42" s="489"/>
      <c r="BA42" s="489"/>
      <c r="BB42" s="489"/>
      <c r="BC42" s="489"/>
      <c r="BD42" s="490"/>
    </row>
    <row r="43" spans="2:56" ht="39.950000000000003" customHeight="1" x14ac:dyDescent="0.15">
      <c r="B43" s="82">
        <f t="shared" si="2"/>
        <v>31</v>
      </c>
      <c r="C43" s="474"/>
      <c r="D43" s="475"/>
      <c r="E43" s="476"/>
      <c r="F43" s="477"/>
      <c r="G43" s="478"/>
      <c r="H43" s="479"/>
      <c r="I43" s="479"/>
      <c r="J43" s="479"/>
      <c r="K43" s="480"/>
      <c r="L43" s="481"/>
      <c r="M43" s="482"/>
      <c r="N43" s="482"/>
      <c r="O43" s="483"/>
      <c r="P43" s="83"/>
      <c r="Q43" s="84"/>
      <c r="R43" s="84"/>
      <c r="S43" s="84"/>
      <c r="T43" s="84"/>
      <c r="U43" s="84"/>
      <c r="V43" s="85"/>
      <c r="W43" s="83"/>
      <c r="X43" s="84"/>
      <c r="Y43" s="84"/>
      <c r="Z43" s="84"/>
      <c r="AA43" s="84"/>
      <c r="AB43" s="84"/>
      <c r="AC43" s="85"/>
      <c r="AD43" s="83"/>
      <c r="AE43" s="84"/>
      <c r="AF43" s="84"/>
      <c r="AG43" s="84"/>
      <c r="AH43" s="84"/>
      <c r="AI43" s="84"/>
      <c r="AJ43" s="85"/>
      <c r="AK43" s="83"/>
      <c r="AL43" s="84"/>
      <c r="AM43" s="84"/>
      <c r="AN43" s="84"/>
      <c r="AO43" s="84"/>
      <c r="AP43" s="84"/>
      <c r="AQ43" s="85"/>
      <c r="AR43" s="83"/>
      <c r="AS43" s="84"/>
      <c r="AT43" s="85"/>
      <c r="AU43" s="484">
        <f t="shared" si="3"/>
        <v>0</v>
      </c>
      <c r="AV43" s="485"/>
      <c r="AW43" s="486">
        <f t="shared" si="1"/>
        <v>0</v>
      </c>
      <c r="AX43" s="487"/>
      <c r="AY43" s="488"/>
      <c r="AZ43" s="489"/>
      <c r="BA43" s="489"/>
      <c r="BB43" s="489"/>
      <c r="BC43" s="489"/>
      <c r="BD43" s="490"/>
    </row>
    <row r="44" spans="2:56" ht="39.950000000000003" customHeight="1" x14ac:dyDescent="0.15">
      <c r="B44" s="82">
        <f t="shared" si="2"/>
        <v>32</v>
      </c>
      <c r="C44" s="474"/>
      <c r="D44" s="475"/>
      <c r="E44" s="476"/>
      <c r="F44" s="477"/>
      <c r="G44" s="478"/>
      <c r="H44" s="479"/>
      <c r="I44" s="479"/>
      <c r="J44" s="479"/>
      <c r="K44" s="480"/>
      <c r="L44" s="481"/>
      <c r="M44" s="482"/>
      <c r="N44" s="482"/>
      <c r="O44" s="483"/>
      <c r="P44" s="83"/>
      <c r="Q44" s="84"/>
      <c r="R44" s="84"/>
      <c r="S44" s="84"/>
      <c r="T44" s="84"/>
      <c r="U44" s="84"/>
      <c r="V44" s="85"/>
      <c r="W44" s="83"/>
      <c r="X44" s="84"/>
      <c r="Y44" s="84"/>
      <c r="Z44" s="84"/>
      <c r="AA44" s="84"/>
      <c r="AB44" s="84"/>
      <c r="AC44" s="85"/>
      <c r="AD44" s="83"/>
      <c r="AE44" s="84"/>
      <c r="AF44" s="84"/>
      <c r="AG44" s="84"/>
      <c r="AH44" s="84"/>
      <c r="AI44" s="84"/>
      <c r="AJ44" s="85"/>
      <c r="AK44" s="83"/>
      <c r="AL44" s="84"/>
      <c r="AM44" s="84"/>
      <c r="AN44" s="84"/>
      <c r="AO44" s="84"/>
      <c r="AP44" s="84"/>
      <c r="AQ44" s="85"/>
      <c r="AR44" s="83"/>
      <c r="AS44" s="84"/>
      <c r="AT44" s="85"/>
      <c r="AU44" s="484">
        <f t="shared" si="3"/>
        <v>0</v>
      </c>
      <c r="AV44" s="485"/>
      <c r="AW44" s="486">
        <f t="shared" si="1"/>
        <v>0</v>
      </c>
      <c r="AX44" s="487"/>
      <c r="AY44" s="488"/>
      <c r="AZ44" s="489"/>
      <c r="BA44" s="489"/>
      <c r="BB44" s="489"/>
      <c r="BC44" s="489"/>
      <c r="BD44" s="490"/>
    </row>
    <row r="45" spans="2:56" ht="39.950000000000003" customHeight="1" x14ac:dyDescent="0.15">
      <c r="B45" s="82">
        <f t="shared" si="2"/>
        <v>33</v>
      </c>
      <c r="C45" s="474"/>
      <c r="D45" s="475"/>
      <c r="E45" s="476"/>
      <c r="F45" s="477"/>
      <c r="G45" s="478"/>
      <c r="H45" s="479"/>
      <c r="I45" s="479"/>
      <c r="J45" s="479"/>
      <c r="K45" s="480"/>
      <c r="L45" s="481"/>
      <c r="M45" s="482"/>
      <c r="N45" s="482"/>
      <c r="O45" s="483"/>
      <c r="P45" s="83"/>
      <c r="Q45" s="84"/>
      <c r="R45" s="84"/>
      <c r="S45" s="84"/>
      <c r="T45" s="84"/>
      <c r="U45" s="84"/>
      <c r="V45" s="85"/>
      <c r="W45" s="83"/>
      <c r="X45" s="84"/>
      <c r="Y45" s="84"/>
      <c r="Z45" s="84"/>
      <c r="AA45" s="84"/>
      <c r="AB45" s="84"/>
      <c r="AC45" s="85"/>
      <c r="AD45" s="83"/>
      <c r="AE45" s="84"/>
      <c r="AF45" s="84"/>
      <c r="AG45" s="84"/>
      <c r="AH45" s="84"/>
      <c r="AI45" s="84"/>
      <c r="AJ45" s="85"/>
      <c r="AK45" s="83"/>
      <c r="AL45" s="84"/>
      <c r="AM45" s="84"/>
      <c r="AN45" s="84"/>
      <c r="AO45" s="84"/>
      <c r="AP45" s="84"/>
      <c r="AQ45" s="85"/>
      <c r="AR45" s="83"/>
      <c r="AS45" s="84"/>
      <c r="AT45" s="85"/>
      <c r="AU45" s="484">
        <f t="shared" si="3"/>
        <v>0</v>
      </c>
      <c r="AV45" s="485"/>
      <c r="AW45" s="486">
        <f t="shared" si="1"/>
        <v>0</v>
      </c>
      <c r="AX45" s="487"/>
      <c r="AY45" s="488"/>
      <c r="AZ45" s="489"/>
      <c r="BA45" s="489"/>
      <c r="BB45" s="489"/>
      <c r="BC45" s="489"/>
      <c r="BD45" s="490"/>
    </row>
    <row r="46" spans="2:56" ht="39.950000000000003" customHeight="1" x14ac:dyDescent="0.15">
      <c r="B46" s="82">
        <f t="shared" si="2"/>
        <v>34</v>
      </c>
      <c r="C46" s="474"/>
      <c r="D46" s="475"/>
      <c r="E46" s="476"/>
      <c r="F46" s="477"/>
      <c r="G46" s="478"/>
      <c r="H46" s="479"/>
      <c r="I46" s="479"/>
      <c r="J46" s="479"/>
      <c r="K46" s="480"/>
      <c r="L46" s="481"/>
      <c r="M46" s="482"/>
      <c r="N46" s="482"/>
      <c r="O46" s="483"/>
      <c r="P46" s="83"/>
      <c r="Q46" s="84"/>
      <c r="R46" s="84"/>
      <c r="S46" s="84"/>
      <c r="T46" s="84"/>
      <c r="U46" s="84"/>
      <c r="V46" s="85"/>
      <c r="W46" s="83"/>
      <c r="X46" s="84"/>
      <c r="Y46" s="84"/>
      <c r="Z46" s="84"/>
      <c r="AA46" s="84"/>
      <c r="AB46" s="84"/>
      <c r="AC46" s="85"/>
      <c r="AD46" s="83"/>
      <c r="AE46" s="84"/>
      <c r="AF46" s="84"/>
      <c r="AG46" s="84"/>
      <c r="AH46" s="84"/>
      <c r="AI46" s="84"/>
      <c r="AJ46" s="85"/>
      <c r="AK46" s="83"/>
      <c r="AL46" s="84"/>
      <c r="AM46" s="84"/>
      <c r="AN46" s="84"/>
      <c r="AO46" s="84"/>
      <c r="AP46" s="84"/>
      <c r="AQ46" s="85"/>
      <c r="AR46" s="83"/>
      <c r="AS46" s="84"/>
      <c r="AT46" s="85"/>
      <c r="AU46" s="484">
        <f t="shared" si="3"/>
        <v>0</v>
      </c>
      <c r="AV46" s="485"/>
      <c r="AW46" s="486">
        <f t="shared" si="1"/>
        <v>0</v>
      </c>
      <c r="AX46" s="487"/>
      <c r="AY46" s="488"/>
      <c r="AZ46" s="489"/>
      <c r="BA46" s="489"/>
      <c r="BB46" s="489"/>
      <c r="BC46" s="489"/>
      <c r="BD46" s="490"/>
    </row>
    <row r="47" spans="2:56" ht="39.950000000000003" customHeight="1" x14ac:dyDescent="0.15">
      <c r="B47" s="82">
        <f t="shared" si="2"/>
        <v>35</v>
      </c>
      <c r="C47" s="474"/>
      <c r="D47" s="475"/>
      <c r="E47" s="476"/>
      <c r="F47" s="477"/>
      <c r="G47" s="478"/>
      <c r="H47" s="479"/>
      <c r="I47" s="479"/>
      <c r="J47" s="479"/>
      <c r="K47" s="480"/>
      <c r="L47" s="481"/>
      <c r="M47" s="482"/>
      <c r="N47" s="482"/>
      <c r="O47" s="483"/>
      <c r="P47" s="83"/>
      <c r="Q47" s="84"/>
      <c r="R47" s="84"/>
      <c r="S47" s="84"/>
      <c r="T47" s="84"/>
      <c r="U47" s="84"/>
      <c r="V47" s="85"/>
      <c r="W47" s="83"/>
      <c r="X47" s="84"/>
      <c r="Y47" s="84"/>
      <c r="Z47" s="84"/>
      <c r="AA47" s="84"/>
      <c r="AB47" s="84"/>
      <c r="AC47" s="85"/>
      <c r="AD47" s="83"/>
      <c r="AE47" s="84"/>
      <c r="AF47" s="84"/>
      <c r="AG47" s="84"/>
      <c r="AH47" s="84"/>
      <c r="AI47" s="84"/>
      <c r="AJ47" s="85"/>
      <c r="AK47" s="83"/>
      <c r="AL47" s="84"/>
      <c r="AM47" s="84"/>
      <c r="AN47" s="84"/>
      <c r="AO47" s="84"/>
      <c r="AP47" s="84"/>
      <c r="AQ47" s="85"/>
      <c r="AR47" s="83"/>
      <c r="AS47" s="84"/>
      <c r="AT47" s="85"/>
      <c r="AU47" s="484">
        <f t="shared" si="3"/>
        <v>0</v>
      </c>
      <c r="AV47" s="485"/>
      <c r="AW47" s="486">
        <f t="shared" si="1"/>
        <v>0</v>
      </c>
      <c r="AX47" s="487"/>
      <c r="AY47" s="488"/>
      <c r="AZ47" s="489"/>
      <c r="BA47" s="489"/>
      <c r="BB47" s="489"/>
      <c r="BC47" s="489"/>
      <c r="BD47" s="490"/>
    </row>
    <row r="48" spans="2:56" ht="39.950000000000003" customHeight="1" x14ac:dyDescent="0.15">
      <c r="B48" s="82">
        <f t="shared" si="2"/>
        <v>36</v>
      </c>
      <c r="C48" s="474"/>
      <c r="D48" s="475"/>
      <c r="E48" s="476"/>
      <c r="F48" s="477"/>
      <c r="G48" s="478"/>
      <c r="H48" s="479"/>
      <c r="I48" s="479"/>
      <c r="J48" s="479"/>
      <c r="K48" s="480"/>
      <c r="L48" s="481"/>
      <c r="M48" s="482"/>
      <c r="N48" s="482"/>
      <c r="O48" s="483"/>
      <c r="P48" s="83"/>
      <c r="Q48" s="84"/>
      <c r="R48" s="84"/>
      <c r="S48" s="84"/>
      <c r="T48" s="84"/>
      <c r="U48" s="84"/>
      <c r="V48" s="85"/>
      <c r="W48" s="83"/>
      <c r="X48" s="84"/>
      <c r="Y48" s="84"/>
      <c r="Z48" s="84"/>
      <c r="AA48" s="84"/>
      <c r="AB48" s="84"/>
      <c r="AC48" s="85"/>
      <c r="AD48" s="83"/>
      <c r="AE48" s="84"/>
      <c r="AF48" s="84"/>
      <c r="AG48" s="84"/>
      <c r="AH48" s="84"/>
      <c r="AI48" s="84"/>
      <c r="AJ48" s="85"/>
      <c r="AK48" s="83"/>
      <c r="AL48" s="84"/>
      <c r="AM48" s="84"/>
      <c r="AN48" s="84"/>
      <c r="AO48" s="84"/>
      <c r="AP48" s="84"/>
      <c r="AQ48" s="85"/>
      <c r="AR48" s="83"/>
      <c r="AS48" s="84"/>
      <c r="AT48" s="85"/>
      <c r="AU48" s="484">
        <f t="shared" si="3"/>
        <v>0</v>
      </c>
      <c r="AV48" s="485"/>
      <c r="AW48" s="486">
        <f t="shared" si="1"/>
        <v>0</v>
      </c>
      <c r="AX48" s="487"/>
      <c r="AY48" s="488"/>
      <c r="AZ48" s="489"/>
      <c r="BA48" s="489"/>
      <c r="BB48" s="489"/>
      <c r="BC48" s="489"/>
      <c r="BD48" s="490"/>
    </row>
    <row r="49" spans="2:56" ht="39.950000000000003" customHeight="1" x14ac:dyDescent="0.15">
      <c r="B49" s="82">
        <f t="shared" si="2"/>
        <v>37</v>
      </c>
      <c r="C49" s="474"/>
      <c r="D49" s="475"/>
      <c r="E49" s="476"/>
      <c r="F49" s="477"/>
      <c r="G49" s="478"/>
      <c r="H49" s="479"/>
      <c r="I49" s="479"/>
      <c r="J49" s="479"/>
      <c r="K49" s="480"/>
      <c r="L49" s="481"/>
      <c r="M49" s="482"/>
      <c r="N49" s="482"/>
      <c r="O49" s="483"/>
      <c r="P49" s="83"/>
      <c r="Q49" s="84"/>
      <c r="R49" s="84"/>
      <c r="S49" s="84"/>
      <c r="T49" s="84"/>
      <c r="U49" s="84"/>
      <c r="V49" s="85"/>
      <c r="W49" s="83"/>
      <c r="X49" s="84"/>
      <c r="Y49" s="84"/>
      <c r="Z49" s="84"/>
      <c r="AA49" s="84"/>
      <c r="AB49" s="84"/>
      <c r="AC49" s="85"/>
      <c r="AD49" s="83"/>
      <c r="AE49" s="84"/>
      <c r="AF49" s="84"/>
      <c r="AG49" s="84"/>
      <c r="AH49" s="84"/>
      <c r="AI49" s="84"/>
      <c r="AJ49" s="85"/>
      <c r="AK49" s="83"/>
      <c r="AL49" s="84"/>
      <c r="AM49" s="84"/>
      <c r="AN49" s="84"/>
      <c r="AO49" s="84"/>
      <c r="AP49" s="84"/>
      <c r="AQ49" s="85"/>
      <c r="AR49" s="83"/>
      <c r="AS49" s="84"/>
      <c r="AT49" s="85"/>
      <c r="AU49" s="484">
        <f t="shared" si="3"/>
        <v>0</v>
      </c>
      <c r="AV49" s="485"/>
      <c r="AW49" s="486">
        <f t="shared" si="1"/>
        <v>0</v>
      </c>
      <c r="AX49" s="487"/>
      <c r="AY49" s="488"/>
      <c r="AZ49" s="489"/>
      <c r="BA49" s="489"/>
      <c r="BB49" s="489"/>
      <c r="BC49" s="489"/>
      <c r="BD49" s="490"/>
    </row>
    <row r="50" spans="2:56" ht="39.950000000000003" customHeight="1" x14ac:dyDescent="0.15">
      <c r="B50" s="82">
        <f t="shared" si="2"/>
        <v>38</v>
      </c>
      <c r="C50" s="474"/>
      <c r="D50" s="475"/>
      <c r="E50" s="476"/>
      <c r="F50" s="477"/>
      <c r="G50" s="478"/>
      <c r="H50" s="479"/>
      <c r="I50" s="479"/>
      <c r="J50" s="479"/>
      <c r="K50" s="480"/>
      <c r="L50" s="481"/>
      <c r="M50" s="482"/>
      <c r="N50" s="482"/>
      <c r="O50" s="483"/>
      <c r="P50" s="83"/>
      <c r="Q50" s="84"/>
      <c r="R50" s="84"/>
      <c r="S50" s="84"/>
      <c r="T50" s="84"/>
      <c r="U50" s="84"/>
      <c r="V50" s="85"/>
      <c r="W50" s="83"/>
      <c r="X50" s="84"/>
      <c r="Y50" s="84"/>
      <c r="Z50" s="84"/>
      <c r="AA50" s="84"/>
      <c r="AB50" s="84"/>
      <c r="AC50" s="85"/>
      <c r="AD50" s="83"/>
      <c r="AE50" s="84"/>
      <c r="AF50" s="84"/>
      <c r="AG50" s="84"/>
      <c r="AH50" s="84"/>
      <c r="AI50" s="84"/>
      <c r="AJ50" s="85"/>
      <c r="AK50" s="83"/>
      <c r="AL50" s="84"/>
      <c r="AM50" s="84"/>
      <c r="AN50" s="84"/>
      <c r="AO50" s="84"/>
      <c r="AP50" s="84"/>
      <c r="AQ50" s="85"/>
      <c r="AR50" s="83"/>
      <c r="AS50" s="84"/>
      <c r="AT50" s="85"/>
      <c r="AU50" s="484">
        <f t="shared" si="3"/>
        <v>0</v>
      </c>
      <c r="AV50" s="485"/>
      <c r="AW50" s="486">
        <f t="shared" si="1"/>
        <v>0</v>
      </c>
      <c r="AX50" s="487"/>
      <c r="AY50" s="488"/>
      <c r="AZ50" s="489"/>
      <c r="BA50" s="489"/>
      <c r="BB50" s="489"/>
      <c r="BC50" s="489"/>
      <c r="BD50" s="490"/>
    </row>
    <row r="51" spans="2:56" ht="39.950000000000003" customHeight="1" x14ac:dyDescent="0.15">
      <c r="B51" s="82">
        <f t="shared" si="2"/>
        <v>39</v>
      </c>
      <c r="C51" s="474"/>
      <c r="D51" s="475"/>
      <c r="E51" s="476"/>
      <c r="F51" s="477"/>
      <c r="G51" s="478"/>
      <c r="H51" s="479"/>
      <c r="I51" s="479"/>
      <c r="J51" s="479"/>
      <c r="K51" s="480"/>
      <c r="L51" s="481"/>
      <c r="M51" s="482"/>
      <c r="N51" s="482"/>
      <c r="O51" s="483"/>
      <c r="P51" s="83"/>
      <c r="Q51" s="84"/>
      <c r="R51" s="84"/>
      <c r="S51" s="84"/>
      <c r="T51" s="84"/>
      <c r="U51" s="84"/>
      <c r="V51" s="85"/>
      <c r="W51" s="83"/>
      <c r="X51" s="84"/>
      <c r="Y51" s="84"/>
      <c r="Z51" s="84"/>
      <c r="AA51" s="84"/>
      <c r="AB51" s="84"/>
      <c r="AC51" s="85"/>
      <c r="AD51" s="83"/>
      <c r="AE51" s="84"/>
      <c r="AF51" s="84"/>
      <c r="AG51" s="84"/>
      <c r="AH51" s="84"/>
      <c r="AI51" s="84"/>
      <c r="AJ51" s="85"/>
      <c r="AK51" s="83"/>
      <c r="AL51" s="84"/>
      <c r="AM51" s="84"/>
      <c r="AN51" s="84"/>
      <c r="AO51" s="84"/>
      <c r="AP51" s="84"/>
      <c r="AQ51" s="85"/>
      <c r="AR51" s="83"/>
      <c r="AS51" s="84"/>
      <c r="AT51" s="85"/>
      <c r="AU51" s="484">
        <f t="shared" si="3"/>
        <v>0</v>
      </c>
      <c r="AV51" s="485"/>
      <c r="AW51" s="486">
        <f t="shared" si="1"/>
        <v>0</v>
      </c>
      <c r="AX51" s="487"/>
      <c r="AY51" s="488"/>
      <c r="AZ51" s="489"/>
      <c r="BA51" s="489"/>
      <c r="BB51" s="489"/>
      <c r="BC51" s="489"/>
      <c r="BD51" s="490"/>
    </row>
    <row r="52" spans="2:56" ht="39.950000000000003" customHeight="1" x14ac:dyDescent="0.15">
      <c r="B52" s="82">
        <f t="shared" si="2"/>
        <v>40</v>
      </c>
      <c r="C52" s="474"/>
      <c r="D52" s="475"/>
      <c r="E52" s="476"/>
      <c r="F52" s="477"/>
      <c r="G52" s="478"/>
      <c r="H52" s="479"/>
      <c r="I52" s="479"/>
      <c r="J52" s="479"/>
      <c r="K52" s="480"/>
      <c r="L52" s="481"/>
      <c r="M52" s="482"/>
      <c r="N52" s="482"/>
      <c r="O52" s="483"/>
      <c r="P52" s="83"/>
      <c r="Q52" s="84"/>
      <c r="R52" s="84"/>
      <c r="S52" s="84"/>
      <c r="T52" s="84"/>
      <c r="U52" s="84"/>
      <c r="V52" s="85"/>
      <c r="W52" s="83"/>
      <c r="X52" s="84"/>
      <c r="Y52" s="84"/>
      <c r="Z52" s="84"/>
      <c r="AA52" s="84"/>
      <c r="AB52" s="84"/>
      <c r="AC52" s="85"/>
      <c r="AD52" s="83"/>
      <c r="AE52" s="84"/>
      <c r="AF52" s="84"/>
      <c r="AG52" s="84"/>
      <c r="AH52" s="84"/>
      <c r="AI52" s="84"/>
      <c r="AJ52" s="85"/>
      <c r="AK52" s="83"/>
      <c r="AL52" s="84"/>
      <c r="AM52" s="84"/>
      <c r="AN52" s="84"/>
      <c r="AO52" s="84"/>
      <c r="AP52" s="84"/>
      <c r="AQ52" s="85"/>
      <c r="AR52" s="83"/>
      <c r="AS52" s="84"/>
      <c r="AT52" s="85"/>
      <c r="AU52" s="484">
        <f t="shared" si="3"/>
        <v>0</v>
      </c>
      <c r="AV52" s="485"/>
      <c r="AW52" s="486">
        <f t="shared" si="1"/>
        <v>0</v>
      </c>
      <c r="AX52" s="487"/>
      <c r="AY52" s="488"/>
      <c r="AZ52" s="489"/>
      <c r="BA52" s="489"/>
      <c r="BB52" s="489"/>
      <c r="BC52" s="489"/>
      <c r="BD52" s="490"/>
    </row>
    <row r="53" spans="2:56" ht="39.950000000000003" customHeight="1" x14ac:dyDescent="0.15">
      <c r="B53" s="82">
        <f t="shared" si="2"/>
        <v>41</v>
      </c>
      <c r="C53" s="474"/>
      <c r="D53" s="475"/>
      <c r="E53" s="476"/>
      <c r="F53" s="477"/>
      <c r="G53" s="478"/>
      <c r="H53" s="479"/>
      <c r="I53" s="479"/>
      <c r="J53" s="479"/>
      <c r="K53" s="480"/>
      <c r="L53" s="481"/>
      <c r="M53" s="482"/>
      <c r="N53" s="482"/>
      <c r="O53" s="483"/>
      <c r="P53" s="83"/>
      <c r="Q53" s="84"/>
      <c r="R53" s="84"/>
      <c r="S53" s="84"/>
      <c r="T53" s="84"/>
      <c r="U53" s="84"/>
      <c r="V53" s="85"/>
      <c r="W53" s="83"/>
      <c r="X53" s="84"/>
      <c r="Y53" s="84"/>
      <c r="Z53" s="84"/>
      <c r="AA53" s="84"/>
      <c r="AB53" s="84"/>
      <c r="AC53" s="85"/>
      <c r="AD53" s="83"/>
      <c r="AE53" s="84"/>
      <c r="AF53" s="84"/>
      <c r="AG53" s="84"/>
      <c r="AH53" s="84"/>
      <c r="AI53" s="84"/>
      <c r="AJ53" s="85"/>
      <c r="AK53" s="83"/>
      <c r="AL53" s="84"/>
      <c r="AM53" s="84"/>
      <c r="AN53" s="84"/>
      <c r="AO53" s="84"/>
      <c r="AP53" s="84"/>
      <c r="AQ53" s="85"/>
      <c r="AR53" s="83"/>
      <c r="AS53" s="84"/>
      <c r="AT53" s="85"/>
      <c r="AU53" s="484">
        <f t="shared" si="3"/>
        <v>0</v>
      </c>
      <c r="AV53" s="485"/>
      <c r="AW53" s="486">
        <f t="shared" si="1"/>
        <v>0</v>
      </c>
      <c r="AX53" s="487"/>
      <c r="AY53" s="488"/>
      <c r="AZ53" s="489"/>
      <c r="BA53" s="489"/>
      <c r="BB53" s="489"/>
      <c r="BC53" s="489"/>
      <c r="BD53" s="490"/>
    </row>
    <row r="54" spans="2:56" ht="39.950000000000003" customHeight="1" x14ac:dyDescent="0.15">
      <c r="B54" s="82">
        <f t="shared" si="2"/>
        <v>42</v>
      </c>
      <c r="C54" s="474"/>
      <c r="D54" s="475"/>
      <c r="E54" s="476"/>
      <c r="F54" s="477"/>
      <c r="G54" s="478"/>
      <c r="H54" s="479"/>
      <c r="I54" s="479"/>
      <c r="J54" s="479"/>
      <c r="K54" s="480"/>
      <c r="L54" s="481"/>
      <c r="M54" s="482"/>
      <c r="N54" s="482"/>
      <c r="O54" s="483"/>
      <c r="P54" s="83"/>
      <c r="Q54" s="84"/>
      <c r="R54" s="84"/>
      <c r="S54" s="84"/>
      <c r="T54" s="84"/>
      <c r="U54" s="84"/>
      <c r="V54" s="85"/>
      <c r="W54" s="83"/>
      <c r="X54" s="84"/>
      <c r="Y54" s="84"/>
      <c r="Z54" s="84"/>
      <c r="AA54" s="84"/>
      <c r="AB54" s="84"/>
      <c r="AC54" s="85"/>
      <c r="AD54" s="83"/>
      <c r="AE54" s="84"/>
      <c r="AF54" s="84"/>
      <c r="AG54" s="84"/>
      <c r="AH54" s="84"/>
      <c r="AI54" s="84"/>
      <c r="AJ54" s="85"/>
      <c r="AK54" s="83"/>
      <c r="AL54" s="84"/>
      <c r="AM54" s="84"/>
      <c r="AN54" s="84"/>
      <c r="AO54" s="84"/>
      <c r="AP54" s="84"/>
      <c r="AQ54" s="85"/>
      <c r="AR54" s="83"/>
      <c r="AS54" s="84"/>
      <c r="AT54" s="85"/>
      <c r="AU54" s="484">
        <f t="shared" si="3"/>
        <v>0</v>
      </c>
      <c r="AV54" s="485"/>
      <c r="AW54" s="486">
        <f t="shared" si="1"/>
        <v>0</v>
      </c>
      <c r="AX54" s="487"/>
      <c r="AY54" s="488"/>
      <c r="AZ54" s="489"/>
      <c r="BA54" s="489"/>
      <c r="BB54" s="489"/>
      <c r="BC54" s="489"/>
      <c r="BD54" s="490"/>
    </row>
    <row r="55" spans="2:56" ht="39.950000000000003" customHeight="1" x14ac:dyDescent="0.15">
      <c r="B55" s="82">
        <f t="shared" si="2"/>
        <v>43</v>
      </c>
      <c r="C55" s="474"/>
      <c r="D55" s="475"/>
      <c r="E55" s="476"/>
      <c r="F55" s="477"/>
      <c r="G55" s="478"/>
      <c r="H55" s="479"/>
      <c r="I55" s="479"/>
      <c r="J55" s="479"/>
      <c r="K55" s="480"/>
      <c r="L55" s="481"/>
      <c r="M55" s="482"/>
      <c r="N55" s="482"/>
      <c r="O55" s="483"/>
      <c r="P55" s="83"/>
      <c r="Q55" s="84"/>
      <c r="R55" s="84"/>
      <c r="S55" s="84"/>
      <c r="T55" s="84"/>
      <c r="U55" s="84"/>
      <c r="V55" s="85"/>
      <c r="W55" s="83"/>
      <c r="X55" s="84"/>
      <c r="Y55" s="84"/>
      <c r="Z55" s="84"/>
      <c r="AA55" s="84"/>
      <c r="AB55" s="84"/>
      <c r="AC55" s="85"/>
      <c r="AD55" s="83"/>
      <c r="AE55" s="84"/>
      <c r="AF55" s="84"/>
      <c r="AG55" s="84"/>
      <c r="AH55" s="84"/>
      <c r="AI55" s="84"/>
      <c r="AJ55" s="85"/>
      <c r="AK55" s="83"/>
      <c r="AL55" s="84"/>
      <c r="AM55" s="84"/>
      <c r="AN55" s="84"/>
      <c r="AO55" s="84"/>
      <c r="AP55" s="84"/>
      <c r="AQ55" s="85"/>
      <c r="AR55" s="83"/>
      <c r="AS55" s="84"/>
      <c r="AT55" s="85"/>
      <c r="AU55" s="484">
        <f t="shared" si="3"/>
        <v>0</v>
      </c>
      <c r="AV55" s="485"/>
      <c r="AW55" s="486">
        <f t="shared" si="1"/>
        <v>0</v>
      </c>
      <c r="AX55" s="487"/>
      <c r="AY55" s="488"/>
      <c r="AZ55" s="489"/>
      <c r="BA55" s="489"/>
      <c r="BB55" s="489"/>
      <c r="BC55" s="489"/>
      <c r="BD55" s="490"/>
    </row>
    <row r="56" spans="2:56" ht="39.950000000000003" customHeight="1" x14ac:dyDescent="0.15">
      <c r="B56" s="82">
        <f t="shared" si="2"/>
        <v>44</v>
      </c>
      <c r="C56" s="474"/>
      <c r="D56" s="475"/>
      <c r="E56" s="476"/>
      <c r="F56" s="477"/>
      <c r="G56" s="478"/>
      <c r="H56" s="479"/>
      <c r="I56" s="479"/>
      <c r="J56" s="479"/>
      <c r="K56" s="480"/>
      <c r="L56" s="481"/>
      <c r="M56" s="482"/>
      <c r="N56" s="482"/>
      <c r="O56" s="483"/>
      <c r="P56" s="83"/>
      <c r="Q56" s="84"/>
      <c r="R56" s="84"/>
      <c r="S56" s="84"/>
      <c r="T56" s="84"/>
      <c r="U56" s="84"/>
      <c r="V56" s="85"/>
      <c r="W56" s="83"/>
      <c r="X56" s="84"/>
      <c r="Y56" s="84"/>
      <c r="Z56" s="84"/>
      <c r="AA56" s="84"/>
      <c r="AB56" s="84"/>
      <c r="AC56" s="85"/>
      <c r="AD56" s="83"/>
      <c r="AE56" s="84"/>
      <c r="AF56" s="84"/>
      <c r="AG56" s="84"/>
      <c r="AH56" s="84"/>
      <c r="AI56" s="84"/>
      <c r="AJ56" s="85"/>
      <c r="AK56" s="83"/>
      <c r="AL56" s="84"/>
      <c r="AM56" s="84"/>
      <c r="AN56" s="84"/>
      <c r="AO56" s="84"/>
      <c r="AP56" s="84"/>
      <c r="AQ56" s="85"/>
      <c r="AR56" s="83"/>
      <c r="AS56" s="84"/>
      <c r="AT56" s="85"/>
      <c r="AU56" s="484">
        <f t="shared" si="3"/>
        <v>0</v>
      </c>
      <c r="AV56" s="485"/>
      <c r="AW56" s="486">
        <f t="shared" si="1"/>
        <v>0</v>
      </c>
      <c r="AX56" s="487"/>
      <c r="AY56" s="488"/>
      <c r="AZ56" s="489"/>
      <c r="BA56" s="489"/>
      <c r="BB56" s="489"/>
      <c r="BC56" s="489"/>
      <c r="BD56" s="490"/>
    </row>
    <row r="57" spans="2:56" ht="39.950000000000003" customHeight="1" x14ac:dyDescent="0.15">
      <c r="B57" s="82">
        <f t="shared" si="2"/>
        <v>45</v>
      </c>
      <c r="C57" s="474"/>
      <c r="D57" s="475"/>
      <c r="E57" s="476"/>
      <c r="F57" s="477"/>
      <c r="G57" s="478"/>
      <c r="H57" s="479"/>
      <c r="I57" s="479"/>
      <c r="J57" s="479"/>
      <c r="K57" s="480"/>
      <c r="L57" s="481"/>
      <c r="M57" s="482"/>
      <c r="N57" s="482"/>
      <c r="O57" s="483"/>
      <c r="P57" s="83"/>
      <c r="Q57" s="84"/>
      <c r="R57" s="84"/>
      <c r="S57" s="84"/>
      <c r="T57" s="84"/>
      <c r="U57" s="84"/>
      <c r="V57" s="85"/>
      <c r="W57" s="83"/>
      <c r="X57" s="84"/>
      <c r="Y57" s="84"/>
      <c r="Z57" s="84"/>
      <c r="AA57" s="84"/>
      <c r="AB57" s="84"/>
      <c r="AC57" s="85"/>
      <c r="AD57" s="83"/>
      <c r="AE57" s="84"/>
      <c r="AF57" s="84"/>
      <c r="AG57" s="84"/>
      <c r="AH57" s="84"/>
      <c r="AI57" s="84"/>
      <c r="AJ57" s="85"/>
      <c r="AK57" s="83"/>
      <c r="AL57" s="84"/>
      <c r="AM57" s="84"/>
      <c r="AN57" s="84"/>
      <c r="AO57" s="84"/>
      <c r="AP57" s="84"/>
      <c r="AQ57" s="85"/>
      <c r="AR57" s="83"/>
      <c r="AS57" s="84"/>
      <c r="AT57" s="85"/>
      <c r="AU57" s="484">
        <f t="shared" si="3"/>
        <v>0</v>
      </c>
      <c r="AV57" s="485"/>
      <c r="AW57" s="486">
        <f t="shared" si="1"/>
        <v>0</v>
      </c>
      <c r="AX57" s="487"/>
      <c r="AY57" s="488"/>
      <c r="AZ57" s="489"/>
      <c r="BA57" s="489"/>
      <c r="BB57" s="489"/>
      <c r="BC57" s="489"/>
      <c r="BD57" s="490"/>
    </row>
    <row r="58" spans="2:56" ht="39.950000000000003" customHeight="1" x14ac:dyDescent="0.15">
      <c r="B58" s="82">
        <f t="shared" si="2"/>
        <v>46</v>
      </c>
      <c r="C58" s="474"/>
      <c r="D58" s="475"/>
      <c r="E58" s="476"/>
      <c r="F58" s="477"/>
      <c r="G58" s="478"/>
      <c r="H58" s="479"/>
      <c r="I58" s="479"/>
      <c r="J58" s="479"/>
      <c r="K58" s="480"/>
      <c r="L58" s="481"/>
      <c r="M58" s="482"/>
      <c r="N58" s="482"/>
      <c r="O58" s="483"/>
      <c r="P58" s="83"/>
      <c r="Q58" s="84"/>
      <c r="R58" s="84"/>
      <c r="S58" s="84"/>
      <c r="T58" s="84"/>
      <c r="U58" s="84"/>
      <c r="V58" s="85"/>
      <c r="W58" s="83"/>
      <c r="X58" s="84"/>
      <c r="Y58" s="84"/>
      <c r="Z58" s="84"/>
      <c r="AA58" s="84"/>
      <c r="AB58" s="84"/>
      <c r="AC58" s="85"/>
      <c r="AD58" s="83"/>
      <c r="AE58" s="84"/>
      <c r="AF58" s="84"/>
      <c r="AG58" s="84"/>
      <c r="AH58" s="84"/>
      <c r="AI58" s="84"/>
      <c r="AJ58" s="85"/>
      <c r="AK58" s="83"/>
      <c r="AL58" s="84"/>
      <c r="AM58" s="84"/>
      <c r="AN58" s="84"/>
      <c r="AO58" s="84"/>
      <c r="AP58" s="84"/>
      <c r="AQ58" s="85"/>
      <c r="AR58" s="83"/>
      <c r="AS58" s="84"/>
      <c r="AT58" s="85"/>
      <c r="AU58" s="484">
        <f t="shared" si="3"/>
        <v>0</v>
      </c>
      <c r="AV58" s="485"/>
      <c r="AW58" s="486">
        <f t="shared" si="1"/>
        <v>0</v>
      </c>
      <c r="AX58" s="487"/>
      <c r="AY58" s="488"/>
      <c r="AZ58" s="489"/>
      <c r="BA58" s="489"/>
      <c r="BB58" s="489"/>
      <c r="BC58" s="489"/>
      <c r="BD58" s="490"/>
    </row>
    <row r="59" spans="2:56" ht="39.950000000000003" customHeight="1" x14ac:dyDescent="0.15">
      <c r="B59" s="82">
        <f t="shared" si="2"/>
        <v>47</v>
      </c>
      <c r="C59" s="474"/>
      <c r="D59" s="475"/>
      <c r="E59" s="476"/>
      <c r="F59" s="477"/>
      <c r="G59" s="478"/>
      <c r="H59" s="479"/>
      <c r="I59" s="479"/>
      <c r="J59" s="479"/>
      <c r="K59" s="480"/>
      <c r="L59" s="481"/>
      <c r="M59" s="482"/>
      <c r="N59" s="482"/>
      <c r="O59" s="483"/>
      <c r="P59" s="83"/>
      <c r="Q59" s="84"/>
      <c r="R59" s="84"/>
      <c r="S59" s="84"/>
      <c r="T59" s="84"/>
      <c r="U59" s="84"/>
      <c r="V59" s="85"/>
      <c r="W59" s="83"/>
      <c r="X59" s="84"/>
      <c r="Y59" s="84"/>
      <c r="Z59" s="84"/>
      <c r="AA59" s="84"/>
      <c r="AB59" s="84"/>
      <c r="AC59" s="85"/>
      <c r="AD59" s="83"/>
      <c r="AE59" s="84"/>
      <c r="AF59" s="84"/>
      <c r="AG59" s="84"/>
      <c r="AH59" s="84"/>
      <c r="AI59" s="84"/>
      <c r="AJ59" s="85"/>
      <c r="AK59" s="83"/>
      <c r="AL59" s="84"/>
      <c r="AM59" s="84"/>
      <c r="AN59" s="84"/>
      <c r="AO59" s="84"/>
      <c r="AP59" s="84"/>
      <c r="AQ59" s="85"/>
      <c r="AR59" s="83"/>
      <c r="AS59" s="84"/>
      <c r="AT59" s="85"/>
      <c r="AU59" s="484">
        <f t="shared" si="3"/>
        <v>0</v>
      </c>
      <c r="AV59" s="485"/>
      <c r="AW59" s="486">
        <f t="shared" si="1"/>
        <v>0</v>
      </c>
      <c r="AX59" s="487"/>
      <c r="AY59" s="488"/>
      <c r="AZ59" s="489"/>
      <c r="BA59" s="489"/>
      <c r="BB59" s="489"/>
      <c r="BC59" s="489"/>
      <c r="BD59" s="490"/>
    </row>
    <row r="60" spans="2:56" ht="39.950000000000003" customHeight="1" x14ac:dyDescent="0.15">
      <c r="B60" s="82">
        <f t="shared" si="2"/>
        <v>48</v>
      </c>
      <c r="C60" s="474"/>
      <c r="D60" s="475"/>
      <c r="E60" s="476"/>
      <c r="F60" s="477"/>
      <c r="G60" s="478"/>
      <c r="H60" s="479"/>
      <c r="I60" s="479"/>
      <c r="J60" s="479"/>
      <c r="K60" s="480"/>
      <c r="L60" s="481"/>
      <c r="M60" s="482"/>
      <c r="N60" s="482"/>
      <c r="O60" s="483"/>
      <c r="P60" s="83"/>
      <c r="Q60" s="84"/>
      <c r="R60" s="84"/>
      <c r="S60" s="84"/>
      <c r="T60" s="84"/>
      <c r="U60" s="84"/>
      <c r="V60" s="85"/>
      <c r="W60" s="83"/>
      <c r="X60" s="84"/>
      <c r="Y60" s="84"/>
      <c r="Z60" s="84"/>
      <c r="AA60" s="84"/>
      <c r="AB60" s="84"/>
      <c r="AC60" s="85"/>
      <c r="AD60" s="83"/>
      <c r="AE60" s="84"/>
      <c r="AF60" s="84"/>
      <c r="AG60" s="84"/>
      <c r="AH60" s="84"/>
      <c r="AI60" s="84"/>
      <c r="AJ60" s="85"/>
      <c r="AK60" s="83"/>
      <c r="AL60" s="84"/>
      <c r="AM60" s="84"/>
      <c r="AN60" s="84"/>
      <c r="AO60" s="84"/>
      <c r="AP60" s="84"/>
      <c r="AQ60" s="85"/>
      <c r="AR60" s="83"/>
      <c r="AS60" s="84"/>
      <c r="AT60" s="85"/>
      <c r="AU60" s="484">
        <f t="shared" si="3"/>
        <v>0</v>
      </c>
      <c r="AV60" s="485"/>
      <c r="AW60" s="486">
        <f t="shared" si="1"/>
        <v>0</v>
      </c>
      <c r="AX60" s="487"/>
      <c r="AY60" s="488"/>
      <c r="AZ60" s="489"/>
      <c r="BA60" s="489"/>
      <c r="BB60" s="489"/>
      <c r="BC60" s="489"/>
      <c r="BD60" s="490"/>
    </row>
    <row r="61" spans="2:56" ht="39.950000000000003" customHeight="1" x14ac:dyDescent="0.15">
      <c r="B61" s="82">
        <f t="shared" si="2"/>
        <v>49</v>
      </c>
      <c r="C61" s="474"/>
      <c r="D61" s="475"/>
      <c r="E61" s="476"/>
      <c r="F61" s="477"/>
      <c r="G61" s="478"/>
      <c r="H61" s="479"/>
      <c r="I61" s="479"/>
      <c r="J61" s="479"/>
      <c r="K61" s="480"/>
      <c r="L61" s="481"/>
      <c r="M61" s="482"/>
      <c r="N61" s="482"/>
      <c r="O61" s="483"/>
      <c r="P61" s="83"/>
      <c r="Q61" s="84"/>
      <c r="R61" s="84"/>
      <c r="S61" s="84"/>
      <c r="T61" s="84"/>
      <c r="U61" s="84"/>
      <c r="V61" s="85"/>
      <c r="W61" s="83"/>
      <c r="X61" s="84"/>
      <c r="Y61" s="84"/>
      <c r="Z61" s="84"/>
      <c r="AA61" s="84"/>
      <c r="AB61" s="84"/>
      <c r="AC61" s="85"/>
      <c r="AD61" s="83"/>
      <c r="AE61" s="84"/>
      <c r="AF61" s="84"/>
      <c r="AG61" s="84"/>
      <c r="AH61" s="84"/>
      <c r="AI61" s="84"/>
      <c r="AJ61" s="85"/>
      <c r="AK61" s="83"/>
      <c r="AL61" s="84"/>
      <c r="AM61" s="84"/>
      <c r="AN61" s="84"/>
      <c r="AO61" s="84"/>
      <c r="AP61" s="84"/>
      <c r="AQ61" s="85"/>
      <c r="AR61" s="83"/>
      <c r="AS61" s="84"/>
      <c r="AT61" s="85"/>
      <c r="AU61" s="484">
        <f t="shared" si="3"/>
        <v>0</v>
      </c>
      <c r="AV61" s="485"/>
      <c r="AW61" s="486">
        <f t="shared" si="1"/>
        <v>0</v>
      </c>
      <c r="AX61" s="487"/>
      <c r="AY61" s="488"/>
      <c r="AZ61" s="489"/>
      <c r="BA61" s="489"/>
      <c r="BB61" s="489"/>
      <c r="BC61" s="489"/>
      <c r="BD61" s="490"/>
    </row>
    <row r="62" spans="2:56" ht="39.950000000000003" customHeight="1" x14ac:dyDescent="0.15">
      <c r="B62" s="82">
        <f t="shared" si="2"/>
        <v>50</v>
      </c>
      <c r="C62" s="474"/>
      <c r="D62" s="475"/>
      <c r="E62" s="476"/>
      <c r="F62" s="477"/>
      <c r="G62" s="478"/>
      <c r="H62" s="479"/>
      <c r="I62" s="479"/>
      <c r="J62" s="479"/>
      <c r="K62" s="480"/>
      <c r="L62" s="481"/>
      <c r="M62" s="482"/>
      <c r="N62" s="482"/>
      <c r="O62" s="483"/>
      <c r="P62" s="83"/>
      <c r="Q62" s="84"/>
      <c r="R62" s="84"/>
      <c r="S62" s="84"/>
      <c r="T62" s="84"/>
      <c r="U62" s="84"/>
      <c r="V62" s="85"/>
      <c r="W62" s="83"/>
      <c r="X62" s="84"/>
      <c r="Y62" s="84"/>
      <c r="Z62" s="84"/>
      <c r="AA62" s="84"/>
      <c r="AB62" s="84"/>
      <c r="AC62" s="85"/>
      <c r="AD62" s="83"/>
      <c r="AE62" s="84"/>
      <c r="AF62" s="84"/>
      <c r="AG62" s="84"/>
      <c r="AH62" s="84"/>
      <c r="AI62" s="84"/>
      <c r="AJ62" s="85"/>
      <c r="AK62" s="83"/>
      <c r="AL62" s="84"/>
      <c r="AM62" s="84"/>
      <c r="AN62" s="84"/>
      <c r="AO62" s="84"/>
      <c r="AP62" s="84"/>
      <c r="AQ62" s="85"/>
      <c r="AR62" s="83"/>
      <c r="AS62" s="84"/>
      <c r="AT62" s="85"/>
      <c r="AU62" s="484">
        <f t="shared" si="3"/>
        <v>0</v>
      </c>
      <c r="AV62" s="485"/>
      <c r="AW62" s="486">
        <f t="shared" si="1"/>
        <v>0</v>
      </c>
      <c r="AX62" s="487"/>
      <c r="AY62" s="488"/>
      <c r="AZ62" s="489"/>
      <c r="BA62" s="489"/>
      <c r="BB62" s="489"/>
      <c r="BC62" s="489"/>
      <c r="BD62" s="490"/>
    </row>
    <row r="63" spans="2:56" ht="39.950000000000003" customHeight="1" x14ac:dyDescent="0.15">
      <c r="B63" s="82">
        <f t="shared" si="2"/>
        <v>51</v>
      </c>
      <c r="C63" s="474"/>
      <c r="D63" s="475"/>
      <c r="E63" s="476"/>
      <c r="F63" s="477"/>
      <c r="G63" s="478"/>
      <c r="H63" s="479"/>
      <c r="I63" s="479"/>
      <c r="J63" s="479"/>
      <c r="K63" s="480"/>
      <c r="L63" s="481"/>
      <c r="M63" s="482"/>
      <c r="N63" s="482"/>
      <c r="O63" s="483"/>
      <c r="P63" s="83"/>
      <c r="Q63" s="84"/>
      <c r="R63" s="84"/>
      <c r="S63" s="84"/>
      <c r="T63" s="84"/>
      <c r="U63" s="84"/>
      <c r="V63" s="85"/>
      <c r="W63" s="83"/>
      <c r="X63" s="84"/>
      <c r="Y63" s="84"/>
      <c r="Z63" s="84"/>
      <c r="AA63" s="84"/>
      <c r="AB63" s="84"/>
      <c r="AC63" s="85"/>
      <c r="AD63" s="83"/>
      <c r="AE63" s="84"/>
      <c r="AF63" s="84"/>
      <c r="AG63" s="84"/>
      <c r="AH63" s="84"/>
      <c r="AI63" s="84"/>
      <c r="AJ63" s="85"/>
      <c r="AK63" s="83"/>
      <c r="AL63" s="84"/>
      <c r="AM63" s="84"/>
      <c r="AN63" s="84"/>
      <c r="AO63" s="84"/>
      <c r="AP63" s="84"/>
      <c r="AQ63" s="85"/>
      <c r="AR63" s="83"/>
      <c r="AS63" s="84"/>
      <c r="AT63" s="85"/>
      <c r="AU63" s="484">
        <f t="shared" si="3"/>
        <v>0</v>
      </c>
      <c r="AV63" s="485"/>
      <c r="AW63" s="486">
        <f t="shared" si="1"/>
        <v>0</v>
      </c>
      <c r="AX63" s="487"/>
      <c r="AY63" s="488"/>
      <c r="AZ63" s="489"/>
      <c r="BA63" s="489"/>
      <c r="BB63" s="489"/>
      <c r="BC63" s="489"/>
      <c r="BD63" s="490"/>
    </row>
    <row r="64" spans="2:56" ht="39.950000000000003" customHeight="1" x14ac:dyDescent="0.15">
      <c r="B64" s="82">
        <f t="shared" si="2"/>
        <v>52</v>
      </c>
      <c r="C64" s="474"/>
      <c r="D64" s="475"/>
      <c r="E64" s="476"/>
      <c r="F64" s="477"/>
      <c r="G64" s="478"/>
      <c r="H64" s="479"/>
      <c r="I64" s="479"/>
      <c r="J64" s="479"/>
      <c r="K64" s="480"/>
      <c r="L64" s="481"/>
      <c r="M64" s="482"/>
      <c r="N64" s="482"/>
      <c r="O64" s="483"/>
      <c r="P64" s="83"/>
      <c r="Q64" s="84"/>
      <c r="R64" s="84"/>
      <c r="S64" s="84"/>
      <c r="T64" s="84"/>
      <c r="U64" s="84"/>
      <c r="V64" s="85"/>
      <c r="W64" s="83"/>
      <c r="X64" s="84"/>
      <c r="Y64" s="84"/>
      <c r="Z64" s="84"/>
      <c r="AA64" s="84"/>
      <c r="AB64" s="84"/>
      <c r="AC64" s="85"/>
      <c r="AD64" s="83"/>
      <c r="AE64" s="84"/>
      <c r="AF64" s="84"/>
      <c r="AG64" s="84"/>
      <c r="AH64" s="84"/>
      <c r="AI64" s="84"/>
      <c r="AJ64" s="85"/>
      <c r="AK64" s="83"/>
      <c r="AL64" s="84"/>
      <c r="AM64" s="84"/>
      <c r="AN64" s="84"/>
      <c r="AO64" s="84"/>
      <c r="AP64" s="84"/>
      <c r="AQ64" s="85"/>
      <c r="AR64" s="83"/>
      <c r="AS64" s="84"/>
      <c r="AT64" s="85"/>
      <c r="AU64" s="484">
        <f t="shared" si="3"/>
        <v>0</v>
      </c>
      <c r="AV64" s="485"/>
      <c r="AW64" s="486">
        <f t="shared" si="1"/>
        <v>0</v>
      </c>
      <c r="AX64" s="487"/>
      <c r="AY64" s="488"/>
      <c r="AZ64" s="489"/>
      <c r="BA64" s="489"/>
      <c r="BB64" s="489"/>
      <c r="BC64" s="489"/>
      <c r="BD64" s="490"/>
    </row>
    <row r="65" spans="2:56" ht="39.950000000000003" customHeight="1" x14ac:dyDescent="0.15">
      <c r="B65" s="82">
        <f t="shared" si="2"/>
        <v>53</v>
      </c>
      <c r="C65" s="474"/>
      <c r="D65" s="475"/>
      <c r="E65" s="476"/>
      <c r="F65" s="477"/>
      <c r="G65" s="478"/>
      <c r="H65" s="479"/>
      <c r="I65" s="479"/>
      <c r="J65" s="479"/>
      <c r="K65" s="480"/>
      <c r="L65" s="481"/>
      <c r="M65" s="482"/>
      <c r="N65" s="482"/>
      <c r="O65" s="483"/>
      <c r="P65" s="83"/>
      <c r="Q65" s="84"/>
      <c r="R65" s="84"/>
      <c r="S65" s="84"/>
      <c r="T65" s="84"/>
      <c r="U65" s="84"/>
      <c r="V65" s="85"/>
      <c r="W65" s="83"/>
      <c r="X65" s="84"/>
      <c r="Y65" s="84"/>
      <c r="Z65" s="84"/>
      <c r="AA65" s="84"/>
      <c r="AB65" s="84"/>
      <c r="AC65" s="85"/>
      <c r="AD65" s="83"/>
      <c r="AE65" s="84"/>
      <c r="AF65" s="84"/>
      <c r="AG65" s="84"/>
      <c r="AH65" s="84"/>
      <c r="AI65" s="84"/>
      <c r="AJ65" s="85"/>
      <c r="AK65" s="83"/>
      <c r="AL65" s="84"/>
      <c r="AM65" s="84"/>
      <c r="AN65" s="84"/>
      <c r="AO65" s="84"/>
      <c r="AP65" s="84"/>
      <c r="AQ65" s="85"/>
      <c r="AR65" s="83"/>
      <c r="AS65" s="84"/>
      <c r="AT65" s="85"/>
      <c r="AU65" s="484">
        <f t="shared" si="3"/>
        <v>0</v>
      </c>
      <c r="AV65" s="485"/>
      <c r="AW65" s="486">
        <f t="shared" si="1"/>
        <v>0</v>
      </c>
      <c r="AX65" s="487"/>
      <c r="AY65" s="488"/>
      <c r="AZ65" s="489"/>
      <c r="BA65" s="489"/>
      <c r="BB65" s="489"/>
      <c r="BC65" s="489"/>
      <c r="BD65" s="490"/>
    </row>
    <row r="66" spans="2:56" ht="39.950000000000003" customHeight="1" x14ac:dyDescent="0.15">
      <c r="B66" s="82">
        <f t="shared" si="2"/>
        <v>54</v>
      </c>
      <c r="C66" s="474"/>
      <c r="D66" s="475"/>
      <c r="E66" s="476"/>
      <c r="F66" s="477"/>
      <c r="G66" s="478"/>
      <c r="H66" s="479"/>
      <c r="I66" s="479"/>
      <c r="J66" s="479"/>
      <c r="K66" s="480"/>
      <c r="L66" s="481"/>
      <c r="M66" s="482"/>
      <c r="N66" s="482"/>
      <c r="O66" s="483"/>
      <c r="P66" s="83"/>
      <c r="Q66" s="84"/>
      <c r="R66" s="84"/>
      <c r="S66" s="84"/>
      <c r="T66" s="84"/>
      <c r="U66" s="84"/>
      <c r="V66" s="85"/>
      <c r="W66" s="83"/>
      <c r="X66" s="84"/>
      <c r="Y66" s="84"/>
      <c r="Z66" s="84"/>
      <c r="AA66" s="84"/>
      <c r="AB66" s="84"/>
      <c r="AC66" s="85"/>
      <c r="AD66" s="83"/>
      <c r="AE66" s="84"/>
      <c r="AF66" s="84"/>
      <c r="AG66" s="84"/>
      <c r="AH66" s="84"/>
      <c r="AI66" s="84"/>
      <c r="AJ66" s="85"/>
      <c r="AK66" s="83"/>
      <c r="AL66" s="84"/>
      <c r="AM66" s="84"/>
      <c r="AN66" s="84"/>
      <c r="AO66" s="84"/>
      <c r="AP66" s="84"/>
      <c r="AQ66" s="85"/>
      <c r="AR66" s="83"/>
      <c r="AS66" s="84"/>
      <c r="AT66" s="85"/>
      <c r="AU66" s="484">
        <f t="shared" si="3"/>
        <v>0</v>
      </c>
      <c r="AV66" s="485"/>
      <c r="AW66" s="486">
        <f t="shared" si="1"/>
        <v>0</v>
      </c>
      <c r="AX66" s="487"/>
      <c r="AY66" s="488"/>
      <c r="AZ66" s="489"/>
      <c r="BA66" s="489"/>
      <c r="BB66" s="489"/>
      <c r="BC66" s="489"/>
      <c r="BD66" s="490"/>
    </row>
    <row r="67" spans="2:56" ht="39.950000000000003" customHeight="1" x14ac:dyDescent="0.15">
      <c r="B67" s="82">
        <f t="shared" si="2"/>
        <v>55</v>
      </c>
      <c r="C67" s="474"/>
      <c r="D67" s="475"/>
      <c r="E67" s="476"/>
      <c r="F67" s="477"/>
      <c r="G67" s="478"/>
      <c r="H67" s="479"/>
      <c r="I67" s="479"/>
      <c r="J67" s="479"/>
      <c r="K67" s="480"/>
      <c r="L67" s="481"/>
      <c r="M67" s="482"/>
      <c r="N67" s="482"/>
      <c r="O67" s="483"/>
      <c r="P67" s="83"/>
      <c r="Q67" s="84"/>
      <c r="R67" s="84"/>
      <c r="S67" s="84"/>
      <c r="T67" s="84"/>
      <c r="U67" s="84"/>
      <c r="V67" s="85"/>
      <c r="W67" s="83"/>
      <c r="X67" s="84"/>
      <c r="Y67" s="84"/>
      <c r="Z67" s="84"/>
      <c r="AA67" s="84"/>
      <c r="AB67" s="84"/>
      <c r="AC67" s="85"/>
      <c r="AD67" s="83"/>
      <c r="AE67" s="84"/>
      <c r="AF67" s="84"/>
      <c r="AG67" s="84"/>
      <c r="AH67" s="84"/>
      <c r="AI67" s="84"/>
      <c r="AJ67" s="85"/>
      <c r="AK67" s="83"/>
      <c r="AL67" s="84"/>
      <c r="AM67" s="84"/>
      <c r="AN67" s="84"/>
      <c r="AO67" s="84"/>
      <c r="AP67" s="84"/>
      <c r="AQ67" s="85"/>
      <c r="AR67" s="83"/>
      <c r="AS67" s="84"/>
      <c r="AT67" s="85"/>
      <c r="AU67" s="484">
        <f t="shared" si="3"/>
        <v>0</v>
      </c>
      <c r="AV67" s="485"/>
      <c r="AW67" s="486">
        <f t="shared" si="1"/>
        <v>0</v>
      </c>
      <c r="AX67" s="487"/>
      <c r="AY67" s="488"/>
      <c r="AZ67" s="489"/>
      <c r="BA67" s="489"/>
      <c r="BB67" s="489"/>
      <c r="BC67" s="489"/>
      <c r="BD67" s="490"/>
    </row>
    <row r="68" spans="2:56" ht="39.950000000000003" customHeight="1" x14ac:dyDescent="0.15">
      <c r="B68" s="82">
        <f t="shared" si="2"/>
        <v>56</v>
      </c>
      <c r="C68" s="474"/>
      <c r="D68" s="475"/>
      <c r="E68" s="476"/>
      <c r="F68" s="477"/>
      <c r="G68" s="478"/>
      <c r="H68" s="479"/>
      <c r="I68" s="479"/>
      <c r="J68" s="479"/>
      <c r="K68" s="480"/>
      <c r="L68" s="481"/>
      <c r="M68" s="482"/>
      <c r="N68" s="482"/>
      <c r="O68" s="483"/>
      <c r="P68" s="116"/>
      <c r="Q68" s="117"/>
      <c r="R68" s="117"/>
      <c r="S68" s="117"/>
      <c r="T68" s="117"/>
      <c r="U68" s="117"/>
      <c r="V68" s="118"/>
      <c r="W68" s="116"/>
      <c r="X68" s="117"/>
      <c r="Y68" s="117"/>
      <c r="Z68" s="117"/>
      <c r="AA68" s="117"/>
      <c r="AB68" s="117"/>
      <c r="AC68" s="118"/>
      <c r="AD68" s="116"/>
      <c r="AE68" s="117"/>
      <c r="AF68" s="117"/>
      <c r="AG68" s="117"/>
      <c r="AH68" s="117"/>
      <c r="AI68" s="117"/>
      <c r="AJ68" s="118"/>
      <c r="AK68" s="116"/>
      <c r="AL68" s="117"/>
      <c r="AM68" s="117"/>
      <c r="AN68" s="117"/>
      <c r="AO68" s="117"/>
      <c r="AP68" s="117"/>
      <c r="AQ68" s="118"/>
      <c r="AR68" s="116"/>
      <c r="AS68" s="117"/>
      <c r="AT68" s="118"/>
      <c r="AU68" s="484">
        <f t="shared" si="3"/>
        <v>0</v>
      </c>
      <c r="AV68" s="485"/>
      <c r="AW68" s="486">
        <f t="shared" si="1"/>
        <v>0</v>
      </c>
      <c r="AX68" s="487"/>
      <c r="AY68" s="488"/>
      <c r="AZ68" s="489"/>
      <c r="BA68" s="489"/>
      <c r="BB68" s="489"/>
      <c r="BC68" s="489"/>
      <c r="BD68" s="490"/>
    </row>
    <row r="69" spans="2:56" ht="39.950000000000003" customHeight="1" x14ac:dyDescent="0.15">
      <c r="B69" s="82">
        <f t="shared" si="2"/>
        <v>57</v>
      </c>
      <c r="C69" s="474"/>
      <c r="D69" s="475"/>
      <c r="E69" s="476"/>
      <c r="F69" s="477"/>
      <c r="G69" s="478"/>
      <c r="H69" s="479"/>
      <c r="I69" s="479"/>
      <c r="J69" s="479"/>
      <c r="K69" s="480"/>
      <c r="L69" s="481"/>
      <c r="M69" s="482"/>
      <c r="N69" s="482"/>
      <c r="O69" s="483"/>
      <c r="P69" s="83"/>
      <c r="Q69" s="84"/>
      <c r="R69" s="84"/>
      <c r="S69" s="84"/>
      <c r="T69" s="84"/>
      <c r="U69" s="84"/>
      <c r="V69" s="85"/>
      <c r="W69" s="83"/>
      <c r="X69" s="84"/>
      <c r="Y69" s="84"/>
      <c r="Z69" s="84"/>
      <c r="AA69" s="84"/>
      <c r="AB69" s="84"/>
      <c r="AC69" s="85"/>
      <c r="AD69" s="83"/>
      <c r="AE69" s="84"/>
      <c r="AF69" s="84"/>
      <c r="AG69" s="84"/>
      <c r="AH69" s="84"/>
      <c r="AI69" s="84"/>
      <c r="AJ69" s="85"/>
      <c r="AK69" s="83"/>
      <c r="AL69" s="84"/>
      <c r="AM69" s="84"/>
      <c r="AN69" s="84"/>
      <c r="AO69" s="84"/>
      <c r="AP69" s="84"/>
      <c r="AQ69" s="85"/>
      <c r="AR69" s="83"/>
      <c r="AS69" s="84"/>
      <c r="AT69" s="85"/>
      <c r="AU69" s="484">
        <f t="shared" si="3"/>
        <v>0</v>
      </c>
      <c r="AV69" s="485"/>
      <c r="AW69" s="486">
        <f t="shared" si="1"/>
        <v>0</v>
      </c>
      <c r="AX69" s="487"/>
      <c r="AY69" s="488"/>
      <c r="AZ69" s="489"/>
      <c r="BA69" s="489"/>
      <c r="BB69" s="489"/>
      <c r="BC69" s="489"/>
      <c r="BD69" s="490"/>
    </row>
    <row r="70" spans="2:56" ht="39.950000000000003" customHeight="1" x14ac:dyDescent="0.15">
      <c r="B70" s="82">
        <f t="shared" si="2"/>
        <v>58</v>
      </c>
      <c r="C70" s="474"/>
      <c r="D70" s="475"/>
      <c r="E70" s="476"/>
      <c r="F70" s="477"/>
      <c r="G70" s="478"/>
      <c r="H70" s="479"/>
      <c r="I70" s="479"/>
      <c r="J70" s="479"/>
      <c r="K70" s="480"/>
      <c r="L70" s="481"/>
      <c r="M70" s="482"/>
      <c r="N70" s="482"/>
      <c r="O70" s="483"/>
      <c r="P70" s="83"/>
      <c r="Q70" s="84"/>
      <c r="R70" s="84"/>
      <c r="S70" s="84"/>
      <c r="T70" s="84"/>
      <c r="U70" s="84"/>
      <c r="V70" s="85"/>
      <c r="W70" s="83"/>
      <c r="X70" s="84"/>
      <c r="Y70" s="84"/>
      <c r="Z70" s="84"/>
      <c r="AA70" s="84"/>
      <c r="AB70" s="84"/>
      <c r="AC70" s="85"/>
      <c r="AD70" s="83"/>
      <c r="AE70" s="84"/>
      <c r="AF70" s="84"/>
      <c r="AG70" s="84"/>
      <c r="AH70" s="84"/>
      <c r="AI70" s="84"/>
      <c r="AJ70" s="85"/>
      <c r="AK70" s="83"/>
      <c r="AL70" s="84"/>
      <c r="AM70" s="84"/>
      <c r="AN70" s="84"/>
      <c r="AO70" s="84"/>
      <c r="AP70" s="84"/>
      <c r="AQ70" s="85"/>
      <c r="AR70" s="83"/>
      <c r="AS70" s="84"/>
      <c r="AT70" s="85"/>
      <c r="AU70" s="484">
        <f t="shared" si="3"/>
        <v>0</v>
      </c>
      <c r="AV70" s="485"/>
      <c r="AW70" s="486">
        <f t="shared" si="1"/>
        <v>0</v>
      </c>
      <c r="AX70" s="487"/>
      <c r="AY70" s="488"/>
      <c r="AZ70" s="489"/>
      <c r="BA70" s="489"/>
      <c r="BB70" s="489"/>
      <c r="BC70" s="489"/>
      <c r="BD70" s="490"/>
    </row>
    <row r="71" spans="2:56" ht="39.950000000000003" customHeight="1" x14ac:dyDescent="0.15">
      <c r="B71" s="82">
        <f t="shared" si="2"/>
        <v>59</v>
      </c>
      <c r="C71" s="474"/>
      <c r="D71" s="475"/>
      <c r="E71" s="476"/>
      <c r="F71" s="477"/>
      <c r="G71" s="478"/>
      <c r="H71" s="479"/>
      <c r="I71" s="479"/>
      <c r="J71" s="479"/>
      <c r="K71" s="480"/>
      <c r="L71" s="481"/>
      <c r="M71" s="482"/>
      <c r="N71" s="482"/>
      <c r="O71" s="483"/>
      <c r="P71" s="83"/>
      <c r="Q71" s="84"/>
      <c r="R71" s="84"/>
      <c r="S71" s="84"/>
      <c r="T71" s="84"/>
      <c r="U71" s="84"/>
      <c r="V71" s="85"/>
      <c r="W71" s="83"/>
      <c r="X71" s="84"/>
      <c r="Y71" s="84"/>
      <c r="Z71" s="84"/>
      <c r="AA71" s="84"/>
      <c r="AB71" s="84"/>
      <c r="AC71" s="85"/>
      <c r="AD71" s="83"/>
      <c r="AE71" s="84"/>
      <c r="AF71" s="84"/>
      <c r="AG71" s="84"/>
      <c r="AH71" s="84"/>
      <c r="AI71" s="84"/>
      <c r="AJ71" s="85"/>
      <c r="AK71" s="83"/>
      <c r="AL71" s="84"/>
      <c r="AM71" s="84"/>
      <c r="AN71" s="84"/>
      <c r="AO71" s="84"/>
      <c r="AP71" s="84"/>
      <c r="AQ71" s="85"/>
      <c r="AR71" s="83"/>
      <c r="AS71" s="84"/>
      <c r="AT71" s="85"/>
      <c r="AU71" s="484">
        <f t="shared" si="3"/>
        <v>0</v>
      </c>
      <c r="AV71" s="485"/>
      <c r="AW71" s="486">
        <f t="shared" si="1"/>
        <v>0</v>
      </c>
      <c r="AX71" s="487"/>
      <c r="AY71" s="488"/>
      <c r="AZ71" s="489"/>
      <c r="BA71" s="489"/>
      <c r="BB71" s="489"/>
      <c r="BC71" s="489"/>
      <c r="BD71" s="490"/>
    </row>
    <row r="72" spans="2:56" ht="39.950000000000003" customHeight="1" x14ac:dyDescent="0.15">
      <c r="B72" s="82">
        <f t="shared" si="2"/>
        <v>60</v>
      </c>
      <c r="C72" s="474"/>
      <c r="D72" s="475"/>
      <c r="E72" s="476"/>
      <c r="F72" s="477"/>
      <c r="G72" s="478"/>
      <c r="H72" s="479"/>
      <c r="I72" s="479"/>
      <c r="J72" s="479"/>
      <c r="K72" s="480"/>
      <c r="L72" s="481"/>
      <c r="M72" s="482"/>
      <c r="N72" s="482"/>
      <c r="O72" s="483"/>
      <c r="P72" s="83"/>
      <c r="Q72" s="84"/>
      <c r="R72" s="84"/>
      <c r="S72" s="84"/>
      <c r="T72" s="84"/>
      <c r="U72" s="84"/>
      <c r="V72" s="85"/>
      <c r="W72" s="83"/>
      <c r="X72" s="84"/>
      <c r="Y72" s="84"/>
      <c r="Z72" s="84"/>
      <c r="AA72" s="84"/>
      <c r="AB72" s="84"/>
      <c r="AC72" s="85"/>
      <c r="AD72" s="83"/>
      <c r="AE72" s="84"/>
      <c r="AF72" s="84"/>
      <c r="AG72" s="84"/>
      <c r="AH72" s="84"/>
      <c r="AI72" s="84"/>
      <c r="AJ72" s="85"/>
      <c r="AK72" s="83"/>
      <c r="AL72" s="84"/>
      <c r="AM72" s="84"/>
      <c r="AN72" s="84"/>
      <c r="AO72" s="84"/>
      <c r="AP72" s="84"/>
      <c r="AQ72" s="85"/>
      <c r="AR72" s="83"/>
      <c r="AS72" s="84"/>
      <c r="AT72" s="85"/>
      <c r="AU72" s="484">
        <f t="shared" si="3"/>
        <v>0</v>
      </c>
      <c r="AV72" s="485"/>
      <c r="AW72" s="486">
        <f t="shared" si="1"/>
        <v>0</v>
      </c>
      <c r="AX72" s="487"/>
      <c r="AY72" s="488"/>
      <c r="AZ72" s="489"/>
      <c r="BA72" s="489"/>
      <c r="BB72" s="489"/>
      <c r="BC72" s="489"/>
      <c r="BD72" s="490"/>
    </row>
    <row r="73" spans="2:56" ht="39.950000000000003" customHeight="1" x14ac:dyDescent="0.15">
      <c r="B73" s="82">
        <f t="shared" si="2"/>
        <v>61</v>
      </c>
      <c r="C73" s="474"/>
      <c r="D73" s="475"/>
      <c r="E73" s="476"/>
      <c r="F73" s="477"/>
      <c r="G73" s="478"/>
      <c r="H73" s="479"/>
      <c r="I73" s="479"/>
      <c r="J73" s="479"/>
      <c r="K73" s="480"/>
      <c r="L73" s="481"/>
      <c r="M73" s="482"/>
      <c r="N73" s="482"/>
      <c r="O73" s="483"/>
      <c r="P73" s="83"/>
      <c r="Q73" s="84"/>
      <c r="R73" s="84"/>
      <c r="S73" s="84"/>
      <c r="T73" s="84"/>
      <c r="U73" s="84"/>
      <c r="V73" s="85"/>
      <c r="W73" s="83"/>
      <c r="X73" s="84"/>
      <c r="Y73" s="84"/>
      <c r="Z73" s="84"/>
      <c r="AA73" s="84"/>
      <c r="AB73" s="84"/>
      <c r="AC73" s="85"/>
      <c r="AD73" s="83"/>
      <c r="AE73" s="84"/>
      <c r="AF73" s="84"/>
      <c r="AG73" s="84"/>
      <c r="AH73" s="84"/>
      <c r="AI73" s="84"/>
      <c r="AJ73" s="85"/>
      <c r="AK73" s="83"/>
      <c r="AL73" s="84"/>
      <c r="AM73" s="84"/>
      <c r="AN73" s="84"/>
      <c r="AO73" s="84"/>
      <c r="AP73" s="84"/>
      <c r="AQ73" s="85"/>
      <c r="AR73" s="83"/>
      <c r="AS73" s="84"/>
      <c r="AT73" s="85"/>
      <c r="AU73" s="484">
        <f t="shared" si="3"/>
        <v>0</v>
      </c>
      <c r="AV73" s="485"/>
      <c r="AW73" s="486">
        <f t="shared" si="1"/>
        <v>0</v>
      </c>
      <c r="AX73" s="487"/>
      <c r="AY73" s="488"/>
      <c r="AZ73" s="489"/>
      <c r="BA73" s="489"/>
      <c r="BB73" s="489"/>
      <c r="BC73" s="489"/>
      <c r="BD73" s="490"/>
    </row>
    <row r="74" spans="2:56" ht="39.950000000000003" customHeight="1" x14ac:dyDescent="0.15">
      <c r="B74" s="82">
        <f t="shared" si="2"/>
        <v>62</v>
      </c>
      <c r="C74" s="474"/>
      <c r="D74" s="475"/>
      <c r="E74" s="476"/>
      <c r="F74" s="477"/>
      <c r="G74" s="478"/>
      <c r="H74" s="479"/>
      <c r="I74" s="479"/>
      <c r="J74" s="479"/>
      <c r="K74" s="480"/>
      <c r="L74" s="481"/>
      <c r="M74" s="482"/>
      <c r="N74" s="482"/>
      <c r="O74" s="483"/>
      <c r="P74" s="83"/>
      <c r="Q74" s="84"/>
      <c r="R74" s="84"/>
      <c r="S74" s="84"/>
      <c r="T74" s="84"/>
      <c r="U74" s="84"/>
      <c r="V74" s="85"/>
      <c r="W74" s="83"/>
      <c r="X74" s="84"/>
      <c r="Y74" s="84"/>
      <c r="Z74" s="84"/>
      <c r="AA74" s="84"/>
      <c r="AB74" s="84"/>
      <c r="AC74" s="85"/>
      <c r="AD74" s="83"/>
      <c r="AE74" s="84"/>
      <c r="AF74" s="84"/>
      <c r="AG74" s="84"/>
      <c r="AH74" s="84"/>
      <c r="AI74" s="84"/>
      <c r="AJ74" s="85"/>
      <c r="AK74" s="83"/>
      <c r="AL74" s="84"/>
      <c r="AM74" s="84"/>
      <c r="AN74" s="84"/>
      <c r="AO74" s="84"/>
      <c r="AP74" s="84"/>
      <c r="AQ74" s="85"/>
      <c r="AR74" s="83"/>
      <c r="AS74" s="84"/>
      <c r="AT74" s="85"/>
      <c r="AU74" s="484">
        <f t="shared" si="3"/>
        <v>0</v>
      </c>
      <c r="AV74" s="485"/>
      <c r="AW74" s="486">
        <f t="shared" si="1"/>
        <v>0</v>
      </c>
      <c r="AX74" s="487"/>
      <c r="AY74" s="488"/>
      <c r="AZ74" s="489"/>
      <c r="BA74" s="489"/>
      <c r="BB74" s="489"/>
      <c r="BC74" s="489"/>
      <c r="BD74" s="490"/>
    </row>
    <row r="75" spans="2:56" ht="39.950000000000003" customHeight="1" x14ac:dyDescent="0.15">
      <c r="B75" s="82">
        <f t="shared" si="2"/>
        <v>63</v>
      </c>
      <c r="C75" s="474"/>
      <c r="D75" s="475"/>
      <c r="E75" s="476"/>
      <c r="F75" s="477"/>
      <c r="G75" s="478"/>
      <c r="H75" s="479"/>
      <c r="I75" s="479"/>
      <c r="J75" s="479"/>
      <c r="K75" s="480"/>
      <c r="L75" s="481"/>
      <c r="M75" s="482"/>
      <c r="N75" s="482"/>
      <c r="O75" s="483"/>
      <c r="P75" s="83"/>
      <c r="Q75" s="84"/>
      <c r="R75" s="84"/>
      <c r="S75" s="84"/>
      <c r="T75" s="84"/>
      <c r="U75" s="84"/>
      <c r="V75" s="85"/>
      <c r="W75" s="83"/>
      <c r="X75" s="84"/>
      <c r="Y75" s="84"/>
      <c r="Z75" s="84"/>
      <c r="AA75" s="84"/>
      <c r="AB75" s="84"/>
      <c r="AC75" s="85"/>
      <c r="AD75" s="83"/>
      <c r="AE75" s="84"/>
      <c r="AF75" s="84"/>
      <c r="AG75" s="84"/>
      <c r="AH75" s="84"/>
      <c r="AI75" s="84"/>
      <c r="AJ75" s="85"/>
      <c r="AK75" s="83"/>
      <c r="AL75" s="84"/>
      <c r="AM75" s="84"/>
      <c r="AN75" s="84"/>
      <c r="AO75" s="84"/>
      <c r="AP75" s="84"/>
      <c r="AQ75" s="85"/>
      <c r="AR75" s="83"/>
      <c r="AS75" s="84"/>
      <c r="AT75" s="85"/>
      <c r="AU75" s="484">
        <f t="shared" si="3"/>
        <v>0</v>
      </c>
      <c r="AV75" s="485"/>
      <c r="AW75" s="486">
        <f t="shared" si="1"/>
        <v>0</v>
      </c>
      <c r="AX75" s="487"/>
      <c r="AY75" s="488"/>
      <c r="AZ75" s="489"/>
      <c r="BA75" s="489"/>
      <c r="BB75" s="489"/>
      <c r="BC75" s="489"/>
      <c r="BD75" s="490"/>
    </row>
    <row r="76" spans="2:56" ht="39.950000000000003" customHeight="1" x14ac:dyDescent="0.15">
      <c r="B76" s="82">
        <f t="shared" si="2"/>
        <v>64</v>
      </c>
      <c r="C76" s="474"/>
      <c r="D76" s="475"/>
      <c r="E76" s="476"/>
      <c r="F76" s="477"/>
      <c r="G76" s="478"/>
      <c r="H76" s="479"/>
      <c r="I76" s="479"/>
      <c r="J76" s="479"/>
      <c r="K76" s="480"/>
      <c r="L76" s="481"/>
      <c r="M76" s="482"/>
      <c r="N76" s="482"/>
      <c r="O76" s="483"/>
      <c r="P76" s="83"/>
      <c r="Q76" s="84"/>
      <c r="R76" s="84"/>
      <c r="S76" s="84"/>
      <c r="T76" s="84"/>
      <c r="U76" s="84"/>
      <c r="V76" s="85"/>
      <c r="W76" s="83"/>
      <c r="X76" s="84"/>
      <c r="Y76" s="84"/>
      <c r="Z76" s="84"/>
      <c r="AA76" s="84"/>
      <c r="AB76" s="84"/>
      <c r="AC76" s="85"/>
      <c r="AD76" s="83"/>
      <c r="AE76" s="84"/>
      <c r="AF76" s="84"/>
      <c r="AG76" s="84"/>
      <c r="AH76" s="84"/>
      <c r="AI76" s="84"/>
      <c r="AJ76" s="85"/>
      <c r="AK76" s="83"/>
      <c r="AL76" s="84"/>
      <c r="AM76" s="84"/>
      <c r="AN76" s="84"/>
      <c r="AO76" s="84"/>
      <c r="AP76" s="84"/>
      <c r="AQ76" s="85"/>
      <c r="AR76" s="83"/>
      <c r="AS76" s="84"/>
      <c r="AT76" s="85"/>
      <c r="AU76" s="484">
        <f t="shared" si="3"/>
        <v>0</v>
      </c>
      <c r="AV76" s="485"/>
      <c r="AW76" s="486">
        <f t="shared" si="1"/>
        <v>0</v>
      </c>
      <c r="AX76" s="487"/>
      <c r="AY76" s="488"/>
      <c r="AZ76" s="489"/>
      <c r="BA76" s="489"/>
      <c r="BB76" s="489"/>
      <c r="BC76" s="489"/>
      <c r="BD76" s="490"/>
    </row>
    <row r="77" spans="2:56" ht="39.950000000000003" customHeight="1" x14ac:dyDescent="0.15">
      <c r="B77" s="82">
        <f t="shared" si="2"/>
        <v>65</v>
      </c>
      <c r="C77" s="474"/>
      <c r="D77" s="475"/>
      <c r="E77" s="476"/>
      <c r="F77" s="477"/>
      <c r="G77" s="478"/>
      <c r="H77" s="479"/>
      <c r="I77" s="479"/>
      <c r="J77" s="479"/>
      <c r="K77" s="480"/>
      <c r="L77" s="481"/>
      <c r="M77" s="482"/>
      <c r="N77" s="482"/>
      <c r="O77" s="483"/>
      <c r="P77" s="83"/>
      <c r="Q77" s="84"/>
      <c r="R77" s="84"/>
      <c r="S77" s="84"/>
      <c r="T77" s="84"/>
      <c r="U77" s="84"/>
      <c r="V77" s="85"/>
      <c r="W77" s="83"/>
      <c r="X77" s="84"/>
      <c r="Y77" s="84"/>
      <c r="Z77" s="84"/>
      <c r="AA77" s="84"/>
      <c r="AB77" s="84"/>
      <c r="AC77" s="85"/>
      <c r="AD77" s="83"/>
      <c r="AE77" s="84"/>
      <c r="AF77" s="84"/>
      <c r="AG77" s="84"/>
      <c r="AH77" s="84"/>
      <c r="AI77" s="84"/>
      <c r="AJ77" s="85"/>
      <c r="AK77" s="83"/>
      <c r="AL77" s="84"/>
      <c r="AM77" s="84"/>
      <c r="AN77" s="84"/>
      <c r="AO77" s="84"/>
      <c r="AP77" s="84"/>
      <c r="AQ77" s="85"/>
      <c r="AR77" s="83"/>
      <c r="AS77" s="84"/>
      <c r="AT77" s="85"/>
      <c r="AU77" s="484">
        <f t="shared" si="3"/>
        <v>0</v>
      </c>
      <c r="AV77" s="485"/>
      <c r="AW77" s="486">
        <f t="shared" ref="AW77:AW112" si="4">IF($AZ$3="４週",AU77/4,IF($AZ$3="暦月",AU77/($AZ$6/7),""))</f>
        <v>0</v>
      </c>
      <c r="AX77" s="487"/>
      <c r="AY77" s="488"/>
      <c r="AZ77" s="489"/>
      <c r="BA77" s="489"/>
      <c r="BB77" s="489"/>
      <c r="BC77" s="489"/>
      <c r="BD77" s="490"/>
    </row>
    <row r="78" spans="2:56" ht="39.950000000000003" customHeight="1" x14ac:dyDescent="0.15">
      <c r="B78" s="82">
        <f t="shared" ref="B78:B112" si="5">B77+1</f>
        <v>66</v>
      </c>
      <c r="C78" s="474"/>
      <c r="D78" s="475"/>
      <c r="E78" s="476"/>
      <c r="F78" s="477"/>
      <c r="G78" s="478"/>
      <c r="H78" s="479"/>
      <c r="I78" s="479"/>
      <c r="J78" s="479"/>
      <c r="K78" s="480"/>
      <c r="L78" s="481"/>
      <c r="M78" s="482"/>
      <c r="N78" s="482"/>
      <c r="O78" s="483"/>
      <c r="P78" s="83"/>
      <c r="Q78" s="84"/>
      <c r="R78" s="84"/>
      <c r="S78" s="84"/>
      <c r="T78" s="84"/>
      <c r="U78" s="84"/>
      <c r="V78" s="85"/>
      <c r="W78" s="83"/>
      <c r="X78" s="84"/>
      <c r="Y78" s="84"/>
      <c r="Z78" s="84"/>
      <c r="AA78" s="84"/>
      <c r="AB78" s="84"/>
      <c r="AC78" s="85"/>
      <c r="AD78" s="83"/>
      <c r="AE78" s="84"/>
      <c r="AF78" s="84"/>
      <c r="AG78" s="84"/>
      <c r="AH78" s="84"/>
      <c r="AI78" s="84"/>
      <c r="AJ78" s="85"/>
      <c r="AK78" s="83"/>
      <c r="AL78" s="84"/>
      <c r="AM78" s="84"/>
      <c r="AN78" s="84"/>
      <c r="AO78" s="84"/>
      <c r="AP78" s="84"/>
      <c r="AQ78" s="85"/>
      <c r="AR78" s="83"/>
      <c r="AS78" s="84"/>
      <c r="AT78" s="85"/>
      <c r="AU78" s="484">
        <f t="shared" si="3"/>
        <v>0</v>
      </c>
      <c r="AV78" s="485"/>
      <c r="AW78" s="486">
        <f t="shared" si="4"/>
        <v>0</v>
      </c>
      <c r="AX78" s="487"/>
      <c r="AY78" s="488"/>
      <c r="AZ78" s="489"/>
      <c r="BA78" s="489"/>
      <c r="BB78" s="489"/>
      <c r="BC78" s="489"/>
      <c r="BD78" s="490"/>
    </row>
    <row r="79" spans="2:56" ht="39.950000000000003" customHeight="1" x14ac:dyDescent="0.15">
      <c r="B79" s="82">
        <f t="shared" si="5"/>
        <v>67</v>
      </c>
      <c r="C79" s="474"/>
      <c r="D79" s="475"/>
      <c r="E79" s="476"/>
      <c r="F79" s="477"/>
      <c r="G79" s="478"/>
      <c r="H79" s="479"/>
      <c r="I79" s="479"/>
      <c r="J79" s="479"/>
      <c r="K79" s="480"/>
      <c r="L79" s="481"/>
      <c r="M79" s="482"/>
      <c r="N79" s="482"/>
      <c r="O79" s="483"/>
      <c r="P79" s="83"/>
      <c r="Q79" s="84"/>
      <c r="R79" s="84"/>
      <c r="S79" s="84"/>
      <c r="T79" s="84"/>
      <c r="U79" s="84"/>
      <c r="V79" s="85"/>
      <c r="W79" s="83"/>
      <c r="X79" s="84"/>
      <c r="Y79" s="84"/>
      <c r="Z79" s="84"/>
      <c r="AA79" s="84"/>
      <c r="AB79" s="84"/>
      <c r="AC79" s="85"/>
      <c r="AD79" s="83"/>
      <c r="AE79" s="84"/>
      <c r="AF79" s="84"/>
      <c r="AG79" s="84"/>
      <c r="AH79" s="84"/>
      <c r="AI79" s="84"/>
      <c r="AJ79" s="85"/>
      <c r="AK79" s="83"/>
      <c r="AL79" s="84"/>
      <c r="AM79" s="84"/>
      <c r="AN79" s="84"/>
      <c r="AO79" s="84"/>
      <c r="AP79" s="84"/>
      <c r="AQ79" s="85"/>
      <c r="AR79" s="83"/>
      <c r="AS79" s="84"/>
      <c r="AT79" s="85"/>
      <c r="AU79" s="484">
        <f t="shared" si="3"/>
        <v>0</v>
      </c>
      <c r="AV79" s="485"/>
      <c r="AW79" s="486">
        <f t="shared" si="4"/>
        <v>0</v>
      </c>
      <c r="AX79" s="487"/>
      <c r="AY79" s="488"/>
      <c r="AZ79" s="489"/>
      <c r="BA79" s="489"/>
      <c r="BB79" s="489"/>
      <c r="BC79" s="489"/>
      <c r="BD79" s="490"/>
    </row>
    <row r="80" spans="2:56" ht="39.950000000000003" customHeight="1" x14ac:dyDescent="0.15">
      <c r="B80" s="82">
        <f t="shared" si="5"/>
        <v>68</v>
      </c>
      <c r="C80" s="474"/>
      <c r="D80" s="475"/>
      <c r="E80" s="476"/>
      <c r="F80" s="477"/>
      <c r="G80" s="478"/>
      <c r="H80" s="479"/>
      <c r="I80" s="479"/>
      <c r="J80" s="479"/>
      <c r="K80" s="480"/>
      <c r="L80" s="481"/>
      <c r="M80" s="482"/>
      <c r="N80" s="482"/>
      <c r="O80" s="483"/>
      <c r="P80" s="83"/>
      <c r="Q80" s="84"/>
      <c r="R80" s="84"/>
      <c r="S80" s="84"/>
      <c r="T80" s="84"/>
      <c r="U80" s="84"/>
      <c r="V80" s="85"/>
      <c r="W80" s="83"/>
      <c r="X80" s="84"/>
      <c r="Y80" s="84"/>
      <c r="Z80" s="84"/>
      <c r="AA80" s="84"/>
      <c r="AB80" s="84"/>
      <c r="AC80" s="85"/>
      <c r="AD80" s="83"/>
      <c r="AE80" s="84"/>
      <c r="AF80" s="84"/>
      <c r="AG80" s="84"/>
      <c r="AH80" s="84"/>
      <c r="AI80" s="84"/>
      <c r="AJ80" s="85"/>
      <c r="AK80" s="83"/>
      <c r="AL80" s="84"/>
      <c r="AM80" s="84"/>
      <c r="AN80" s="84"/>
      <c r="AO80" s="84"/>
      <c r="AP80" s="84"/>
      <c r="AQ80" s="85"/>
      <c r="AR80" s="83"/>
      <c r="AS80" s="84"/>
      <c r="AT80" s="85"/>
      <c r="AU80" s="484">
        <f t="shared" si="3"/>
        <v>0</v>
      </c>
      <c r="AV80" s="485"/>
      <c r="AW80" s="486">
        <f t="shared" si="4"/>
        <v>0</v>
      </c>
      <c r="AX80" s="487"/>
      <c r="AY80" s="488"/>
      <c r="AZ80" s="489"/>
      <c r="BA80" s="489"/>
      <c r="BB80" s="489"/>
      <c r="BC80" s="489"/>
      <c r="BD80" s="490"/>
    </row>
    <row r="81" spans="2:56" ht="39.950000000000003" customHeight="1" x14ac:dyDescent="0.15">
      <c r="B81" s="82">
        <f t="shared" si="5"/>
        <v>69</v>
      </c>
      <c r="C81" s="474"/>
      <c r="D81" s="475"/>
      <c r="E81" s="476"/>
      <c r="F81" s="477"/>
      <c r="G81" s="478"/>
      <c r="H81" s="479"/>
      <c r="I81" s="479"/>
      <c r="J81" s="479"/>
      <c r="K81" s="480"/>
      <c r="L81" s="481"/>
      <c r="M81" s="482"/>
      <c r="N81" s="482"/>
      <c r="O81" s="483"/>
      <c r="P81" s="83"/>
      <c r="Q81" s="84"/>
      <c r="R81" s="84"/>
      <c r="S81" s="84"/>
      <c r="T81" s="84"/>
      <c r="U81" s="84"/>
      <c r="V81" s="85"/>
      <c r="W81" s="83"/>
      <c r="X81" s="84"/>
      <c r="Y81" s="84"/>
      <c r="Z81" s="84"/>
      <c r="AA81" s="84"/>
      <c r="AB81" s="84"/>
      <c r="AC81" s="85"/>
      <c r="AD81" s="83"/>
      <c r="AE81" s="84"/>
      <c r="AF81" s="84"/>
      <c r="AG81" s="84"/>
      <c r="AH81" s="84"/>
      <c r="AI81" s="84"/>
      <c r="AJ81" s="85"/>
      <c r="AK81" s="83"/>
      <c r="AL81" s="84"/>
      <c r="AM81" s="84"/>
      <c r="AN81" s="84"/>
      <c r="AO81" s="84"/>
      <c r="AP81" s="84"/>
      <c r="AQ81" s="85"/>
      <c r="AR81" s="83"/>
      <c r="AS81" s="84"/>
      <c r="AT81" s="85"/>
      <c r="AU81" s="484">
        <f t="shared" si="3"/>
        <v>0</v>
      </c>
      <c r="AV81" s="485"/>
      <c r="AW81" s="486">
        <f t="shared" si="4"/>
        <v>0</v>
      </c>
      <c r="AX81" s="487"/>
      <c r="AY81" s="488"/>
      <c r="AZ81" s="489"/>
      <c r="BA81" s="489"/>
      <c r="BB81" s="489"/>
      <c r="BC81" s="489"/>
      <c r="BD81" s="490"/>
    </row>
    <row r="82" spans="2:56" ht="39.950000000000003" customHeight="1" x14ac:dyDescent="0.15">
      <c r="B82" s="82">
        <f t="shared" si="5"/>
        <v>70</v>
      </c>
      <c r="C82" s="474"/>
      <c r="D82" s="475"/>
      <c r="E82" s="476"/>
      <c r="F82" s="477"/>
      <c r="G82" s="478"/>
      <c r="H82" s="479"/>
      <c r="I82" s="479"/>
      <c r="J82" s="479"/>
      <c r="K82" s="480"/>
      <c r="L82" s="481"/>
      <c r="M82" s="482"/>
      <c r="N82" s="482"/>
      <c r="O82" s="483"/>
      <c r="P82" s="83"/>
      <c r="Q82" s="84"/>
      <c r="R82" s="84"/>
      <c r="S82" s="84"/>
      <c r="T82" s="84"/>
      <c r="U82" s="84"/>
      <c r="V82" s="85"/>
      <c r="W82" s="83"/>
      <c r="X82" s="84"/>
      <c r="Y82" s="84"/>
      <c r="Z82" s="84"/>
      <c r="AA82" s="84"/>
      <c r="AB82" s="84"/>
      <c r="AC82" s="85"/>
      <c r="AD82" s="83"/>
      <c r="AE82" s="84"/>
      <c r="AF82" s="84"/>
      <c r="AG82" s="84"/>
      <c r="AH82" s="84"/>
      <c r="AI82" s="84"/>
      <c r="AJ82" s="85"/>
      <c r="AK82" s="83"/>
      <c r="AL82" s="84"/>
      <c r="AM82" s="84"/>
      <c r="AN82" s="84"/>
      <c r="AO82" s="84"/>
      <c r="AP82" s="84"/>
      <c r="AQ82" s="85"/>
      <c r="AR82" s="83"/>
      <c r="AS82" s="84"/>
      <c r="AT82" s="85"/>
      <c r="AU82" s="484">
        <f t="shared" si="3"/>
        <v>0</v>
      </c>
      <c r="AV82" s="485"/>
      <c r="AW82" s="486">
        <f t="shared" si="4"/>
        <v>0</v>
      </c>
      <c r="AX82" s="487"/>
      <c r="AY82" s="488"/>
      <c r="AZ82" s="489"/>
      <c r="BA82" s="489"/>
      <c r="BB82" s="489"/>
      <c r="BC82" s="489"/>
      <c r="BD82" s="490"/>
    </row>
    <row r="83" spans="2:56" ht="39.950000000000003" customHeight="1" x14ac:dyDescent="0.15">
      <c r="B83" s="82">
        <f t="shared" si="5"/>
        <v>71</v>
      </c>
      <c r="C83" s="474"/>
      <c r="D83" s="475"/>
      <c r="E83" s="476"/>
      <c r="F83" s="477"/>
      <c r="G83" s="478"/>
      <c r="H83" s="479"/>
      <c r="I83" s="479"/>
      <c r="J83" s="479"/>
      <c r="K83" s="480"/>
      <c r="L83" s="481"/>
      <c r="M83" s="482"/>
      <c r="N83" s="482"/>
      <c r="O83" s="483"/>
      <c r="P83" s="83"/>
      <c r="Q83" s="84"/>
      <c r="R83" s="84"/>
      <c r="S83" s="84"/>
      <c r="T83" s="84"/>
      <c r="U83" s="84"/>
      <c r="V83" s="85"/>
      <c r="W83" s="83"/>
      <c r="X83" s="84"/>
      <c r="Y83" s="84"/>
      <c r="Z83" s="84"/>
      <c r="AA83" s="84"/>
      <c r="AB83" s="84"/>
      <c r="AC83" s="85"/>
      <c r="AD83" s="83"/>
      <c r="AE83" s="84"/>
      <c r="AF83" s="84"/>
      <c r="AG83" s="84"/>
      <c r="AH83" s="84"/>
      <c r="AI83" s="84"/>
      <c r="AJ83" s="85"/>
      <c r="AK83" s="83"/>
      <c r="AL83" s="84"/>
      <c r="AM83" s="84"/>
      <c r="AN83" s="84"/>
      <c r="AO83" s="84"/>
      <c r="AP83" s="84"/>
      <c r="AQ83" s="85"/>
      <c r="AR83" s="83"/>
      <c r="AS83" s="84"/>
      <c r="AT83" s="85"/>
      <c r="AU83" s="484">
        <f t="shared" si="3"/>
        <v>0</v>
      </c>
      <c r="AV83" s="485"/>
      <c r="AW83" s="486">
        <f t="shared" si="4"/>
        <v>0</v>
      </c>
      <c r="AX83" s="487"/>
      <c r="AY83" s="488"/>
      <c r="AZ83" s="489"/>
      <c r="BA83" s="489"/>
      <c r="BB83" s="489"/>
      <c r="BC83" s="489"/>
      <c r="BD83" s="490"/>
    </row>
    <row r="84" spans="2:56" ht="39.950000000000003" customHeight="1" x14ac:dyDescent="0.15">
      <c r="B84" s="82">
        <f t="shared" si="5"/>
        <v>72</v>
      </c>
      <c r="C84" s="474"/>
      <c r="D84" s="475"/>
      <c r="E84" s="476"/>
      <c r="F84" s="477"/>
      <c r="G84" s="478"/>
      <c r="H84" s="479"/>
      <c r="I84" s="479"/>
      <c r="J84" s="479"/>
      <c r="K84" s="480"/>
      <c r="L84" s="481"/>
      <c r="M84" s="482"/>
      <c r="N84" s="482"/>
      <c r="O84" s="483"/>
      <c r="P84" s="83"/>
      <c r="Q84" s="84"/>
      <c r="R84" s="84"/>
      <c r="S84" s="84"/>
      <c r="T84" s="84"/>
      <c r="U84" s="84"/>
      <c r="V84" s="85"/>
      <c r="W84" s="83"/>
      <c r="X84" s="84"/>
      <c r="Y84" s="84"/>
      <c r="Z84" s="84"/>
      <c r="AA84" s="84"/>
      <c r="AB84" s="84"/>
      <c r="AC84" s="85"/>
      <c r="AD84" s="83"/>
      <c r="AE84" s="84"/>
      <c r="AF84" s="84"/>
      <c r="AG84" s="84"/>
      <c r="AH84" s="84"/>
      <c r="AI84" s="84"/>
      <c r="AJ84" s="85"/>
      <c r="AK84" s="83"/>
      <c r="AL84" s="84"/>
      <c r="AM84" s="84"/>
      <c r="AN84" s="84"/>
      <c r="AO84" s="84"/>
      <c r="AP84" s="84"/>
      <c r="AQ84" s="85"/>
      <c r="AR84" s="83"/>
      <c r="AS84" s="84"/>
      <c r="AT84" s="85"/>
      <c r="AU84" s="484">
        <f t="shared" si="3"/>
        <v>0</v>
      </c>
      <c r="AV84" s="485"/>
      <c r="AW84" s="486">
        <f t="shared" si="4"/>
        <v>0</v>
      </c>
      <c r="AX84" s="487"/>
      <c r="AY84" s="488"/>
      <c r="AZ84" s="489"/>
      <c r="BA84" s="489"/>
      <c r="BB84" s="489"/>
      <c r="BC84" s="489"/>
      <c r="BD84" s="490"/>
    </row>
    <row r="85" spans="2:56" ht="39.950000000000003" customHeight="1" x14ac:dyDescent="0.15">
      <c r="B85" s="82">
        <f t="shared" si="5"/>
        <v>73</v>
      </c>
      <c r="C85" s="474"/>
      <c r="D85" s="475"/>
      <c r="E85" s="476"/>
      <c r="F85" s="477"/>
      <c r="G85" s="478"/>
      <c r="H85" s="479"/>
      <c r="I85" s="479"/>
      <c r="J85" s="479"/>
      <c r="K85" s="480"/>
      <c r="L85" s="481"/>
      <c r="M85" s="482"/>
      <c r="N85" s="482"/>
      <c r="O85" s="483"/>
      <c r="P85" s="83"/>
      <c r="Q85" s="84"/>
      <c r="R85" s="84"/>
      <c r="S85" s="84"/>
      <c r="T85" s="84"/>
      <c r="U85" s="84"/>
      <c r="V85" s="85"/>
      <c r="W85" s="83"/>
      <c r="X85" s="84"/>
      <c r="Y85" s="84"/>
      <c r="Z85" s="84"/>
      <c r="AA85" s="84"/>
      <c r="AB85" s="84"/>
      <c r="AC85" s="85"/>
      <c r="AD85" s="83"/>
      <c r="AE85" s="84"/>
      <c r="AF85" s="84"/>
      <c r="AG85" s="84"/>
      <c r="AH85" s="84"/>
      <c r="AI85" s="84"/>
      <c r="AJ85" s="85"/>
      <c r="AK85" s="83"/>
      <c r="AL85" s="84"/>
      <c r="AM85" s="84"/>
      <c r="AN85" s="84"/>
      <c r="AO85" s="84"/>
      <c r="AP85" s="84"/>
      <c r="AQ85" s="85"/>
      <c r="AR85" s="83"/>
      <c r="AS85" s="84"/>
      <c r="AT85" s="85"/>
      <c r="AU85" s="484">
        <f t="shared" si="3"/>
        <v>0</v>
      </c>
      <c r="AV85" s="485"/>
      <c r="AW85" s="486">
        <f t="shared" si="4"/>
        <v>0</v>
      </c>
      <c r="AX85" s="487"/>
      <c r="AY85" s="488"/>
      <c r="AZ85" s="489"/>
      <c r="BA85" s="489"/>
      <c r="BB85" s="489"/>
      <c r="BC85" s="489"/>
      <c r="BD85" s="490"/>
    </row>
    <row r="86" spans="2:56" ht="39.950000000000003" customHeight="1" x14ac:dyDescent="0.15">
      <c r="B86" s="82">
        <f t="shared" si="5"/>
        <v>74</v>
      </c>
      <c r="C86" s="474"/>
      <c r="D86" s="475"/>
      <c r="E86" s="476"/>
      <c r="F86" s="477"/>
      <c r="G86" s="478"/>
      <c r="H86" s="479"/>
      <c r="I86" s="479"/>
      <c r="J86" s="479"/>
      <c r="K86" s="480"/>
      <c r="L86" s="481"/>
      <c r="M86" s="482"/>
      <c r="N86" s="482"/>
      <c r="O86" s="483"/>
      <c r="P86" s="83"/>
      <c r="Q86" s="84"/>
      <c r="R86" s="84"/>
      <c r="S86" s="84"/>
      <c r="T86" s="84"/>
      <c r="U86" s="84"/>
      <c r="V86" s="85"/>
      <c r="W86" s="83"/>
      <c r="X86" s="84"/>
      <c r="Y86" s="84"/>
      <c r="Z86" s="84"/>
      <c r="AA86" s="84"/>
      <c r="AB86" s="84"/>
      <c r="AC86" s="85"/>
      <c r="AD86" s="83"/>
      <c r="AE86" s="84"/>
      <c r="AF86" s="84"/>
      <c r="AG86" s="84"/>
      <c r="AH86" s="84"/>
      <c r="AI86" s="84"/>
      <c r="AJ86" s="85"/>
      <c r="AK86" s="83"/>
      <c r="AL86" s="84"/>
      <c r="AM86" s="84"/>
      <c r="AN86" s="84"/>
      <c r="AO86" s="84"/>
      <c r="AP86" s="84"/>
      <c r="AQ86" s="85"/>
      <c r="AR86" s="83"/>
      <c r="AS86" s="84"/>
      <c r="AT86" s="85"/>
      <c r="AU86" s="484">
        <f t="shared" si="3"/>
        <v>0</v>
      </c>
      <c r="AV86" s="485"/>
      <c r="AW86" s="486">
        <f t="shared" si="4"/>
        <v>0</v>
      </c>
      <c r="AX86" s="487"/>
      <c r="AY86" s="488"/>
      <c r="AZ86" s="489"/>
      <c r="BA86" s="489"/>
      <c r="BB86" s="489"/>
      <c r="BC86" s="489"/>
      <c r="BD86" s="490"/>
    </row>
    <row r="87" spans="2:56" ht="39.950000000000003" customHeight="1" x14ac:dyDescent="0.15">
      <c r="B87" s="82">
        <f t="shared" si="5"/>
        <v>75</v>
      </c>
      <c r="C87" s="474"/>
      <c r="D87" s="475"/>
      <c r="E87" s="476"/>
      <c r="F87" s="477"/>
      <c r="G87" s="478"/>
      <c r="H87" s="479"/>
      <c r="I87" s="479"/>
      <c r="J87" s="479"/>
      <c r="K87" s="480"/>
      <c r="L87" s="481"/>
      <c r="M87" s="482"/>
      <c r="N87" s="482"/>
      <c r="O87" s="483"/>
      <c r="P87" s="83"/>
      <c r="Q87" s="84"/>
      <c r="R87" s="84"/>
      <c r="S87" s="84"/>
      <c r="T87" s="84"/>
      <c r="U87" s="84"/>
      <c r="V87" s="85"/>
      <c r="W87" s="83"/>
      <c r="X87" s="84"/>
      <c r="Y87" s="84"/>
      <c r="Z87" s="84"/>
      <c r="AA87" s="84"/>
      <c r="AB87" s="84"/>
      <c r="AC87" s="85"/>
      <c r="AD87" s="83"/>
      <c r="AE87" s="84"/>
      <c r="AF87" s="84"/>
      <c r="AG87" s="84"/>
      <c r="AH87" s="84"/>
      <c r="AI87" s="84"/>
      <c r="AJ87" s="85"/>
      <c r="AK87" s="83"/>
      <c r="AL87" s="84"/>
      <c r="AM87" s="84"/>
      <c r="AN87" s="84"/>
      <c r="AO87" s="84"/>
      <c r="AP87" s="84"/>
      <c r="AQ87" s="85"/>
      <c r="AR87" s="83"/>
      <c r="AS87" s="84"/>
      <c r="AT87" s="85"/>
      <c r="AU87" s="484">
        <f t="shared" si="3"/>
        <v>0</v>
      </c>
      <c r="AV87" s="485"/>
      <c r="AW87" s="486">
        <f t="shared" si="4"/>
        <v>0</v>
      </c>
      <c r="AX87" s="487"/>
      <c r="AY87" s="488"/>
      <c r="AZ87" s="489"/>
      <c r="BA87" s="489"/>
      <c r="BB87" s="489"/>
      <c r="BC87" s="489"/>
      <c r="BD87" s="490"/>
    </row>
    <row r="88" spans="2:56" ht="39.950000000000003" customHeight="1" x14ac:dyDescent="0.15">
      <c r="B88" s="82">
        <f t="shared" si="5"/>
        <v>76</v>
      </c>
      <c r="C88" s="474"/>
      <c r="D88" s="475"/>
      <c r="E88" s="476"/>
      <c r="F88" s="477"/>
      <c r="G88" s="478"/>
      <c r="H88" s="479"/>
      <c r="I88" s="479"/>
      <c r="J88" s="479"/>
      <c r="K88" s="480"/>
      <c r="L88" s="481"/>
      <c r="M88" s="482"/>
      <c r="N88" s="482"/>
      <c r="O88" s="483"/>
      <c r="P88" s="83"/>
      <c r="Q88" s="84"/>
      <c r="R88" s="84"/>
      <c r="S88" s="84"/>
      <c r="T88" s="84"/>
      <c r="U88" s="84"/>
      <c r="V88" s="85"/>
      <c r="W88" s="83"/>
      <c r="X88" s="84"/>
      <c r="Y88" s="84"/>
      <c r="Z88" s="84"/>
      <c r="AA88" s="84"/>
      <c r="AB88" s="84"/>
      <c r="AC88" s="85"/>
      <c r="AD88" s="83"/>
      <c r="AE88" s="84"/>
      <c r="AF88" s="84"/>
      <c r="AG88" s="84"/>
      <c r="AH88" s="84"/>
      <c r="AI88" s="84"/>
      <c r="AJ88" s="85"/>
      <c r="AK88" s="83"/>
      <c r="AL88" s="84"/>
      <c r="AM88" s="84"/>
      <c r="AN88" s="84"/>
      <c r="AO88" s="84"/>
      <c r="AP88" s="84"/>
      <c r="AQ88" s="85"/>
      <c r="AR88" s="83"/>
      <c r="AS88" s="84"/>
      <c r="AT88" s="85"/>
      <c r="AU88" s="484">
        <f t="shared" si="3"/>
        <v>0</v>
      </c>
      <c r="AV88" s="485"/>
      <c r="AW88" s="486">
        <f t="shared" si="4"/>
        <v>0</v>
      </c>
      <c r="AX88" s="487"/>
      <c r="AY88" s="488"/>
      <c r="AZ88" s="489"/>
      <c r="BA88" s="489"/>
      <c r="BB88" s="489"/>
      <c r="BC88" s="489"/>
      <c r="BD88" s="490"/>
    </row>
    <row r="89" spans="2:56" ht="39.950000000000003" customHeight="1" x14ac:dyDescent="0.15">
      <c r="B89" s="82">
        <f t="shared" si="5"/>
        <v>77</v>
      </c>
      <c r="C89" s="474"/>
      <c r="D89" s="475"/>
      <c r="E89" s="476"/>
      <c r="F89" s="477"/>
      <c r="G89" s="478"/>
      <c r="H89" s="479"/>
      <c r="I89" s="479"/>
      <c r="J89" s="479"/>
      <c r="K89" s="480"/>
      <c r="L89" s="481"/>
      <c r="M89" s="482"/>
      <c r="N89" s="482"/>
      <c r="O89" s="483"/>
      <c r="P89" s="83"/>
      <c r="Q89" s="84"/>
      <c r="R89" s="84"/>
      <c r="S89" s="84"/>
      <c r="T89" s="84"/>
      <c r="U89" s="84"/>
      <c r="V89" s="85"/>
      <c r="W89" s="83"/>
      <c r="X89" s="84"/>
      <c r="Y89" s="84"/>
      <c r="Z89" s="84"/>
      <c r="AA89" s="84"/>
      <c r="AB89" s="84"/>
      <c r="AC89" s="85"/>
      <c r="AD89" s="83"/>
      <c r="AE89" s="84"/>
      <c r="AF89" s="84"/>
      <c r="AG89" s="84"/>
      <c r="AH89" s="84"/>
      <c r="AI89" s="84"/>
      <c r="AJ89" s="85"/>
      <c r="AK89" s="83"/>
      <c r="AL89" s="84"/>
      <c r="AM89" s="84"/>
      <c r="AN89" s="84"/>
      <c r="AO89" s="84"/>
      <c r="AP89" s="84"/>
      <c r="AQ89" s="85"/>
      <c r="AR89" s="83"/>
      <c r="AS89" s="84"/>
      <c r="AT89" s="85"/>
      <c r="AU89" s="484">
        <f t="shared" si="3"/>
        <v>0</v>
      </c>
      <c r="AV89" s="485"/>
      <c r="AW89" s="486">
        <f t="shared" si="4"/>
        <v>0</v>
      </c>
      <c r="AX89" s="487"/>
      <c r="AY89" s="488"/>
      <c r="AZ89" s="489"/>
      <c r="BA89" s="489"/>
      <c r="BB89" s="489"/>
      <c r="BC89" s="489"/>
      <c r="BD89" s="490"/>
    </row>
    <row r="90" spans="2:56" ht="39.950000000000003" customHeight="1" x14ac:dyDescent="0.15">
      <c r="B90" s="82">
        <f t="shared" si="5"/>
        <v>78</v>
      </c>
      <c r="C90" s="474"/>
      <c r="D90" s="475"/>
      <c r="E90" s="476"/>
      <c r="F90" s="477"/>
      <c r="G90" s="478"/>
      <c r="H90" s="479"/>
      <c r="I90" s="479"/>
      <c r="J90" s="479"/>
      <c r="K90" s="480"/>
      <c r="L90" s="481"/>
      <c r="M90" s="482"/>
      <c r="N90" s="482"/>
      <c r="O90" s="483"/>
      <c r="P90" s="83"/>
      <c r="Q90" s="84"/>
      <c r="R90" s="84"/>
      <c r="S90" s="84"/>
      <c r="T90" s="84"/>
      <c r="U90" s="84"/>
      <c r="V90" s="85"/>
      <c r="W90" s="83"/>
      <c r="X90" s="84"/>
      <c r="Y90" s="84"/>
      <c r="Z90" s="84"/>
      <c r="AA90" s="84"/>
      <c r="AB90" s="84"/>
      <c r="AC90" s="85"/>
      <c r="AD90" s="83"/>
      <c r="AE90" s="84"/>
      <c r="AF90" s="84"/>
      <c r="AG90" s="84"/>
      <c r="AH90" s="84"/>
      <c r="AI90" s="84"/>
      <c r="AJ90" s="85"/>
      <c r="AK90" s="83"/>
      <c r="AL90" s="84"/>
      <c r="AM90" s="84"/>
      <c r="AN90" s="84"/>
      <c r="AO90" s="84"/>
      <c r="AP90" s="84"/>
      <c r="AQ90" s="85"/>
      <c r="AR90" s="83"/>
      <c r="AS90" s="84"/>
      <c r="AT90" s="85"/>
      <c r="AU90" s="484">
        <f t="shared" si="3"/>
        <v>0</v>
      </c>
      <c r="AV90" s="485"/>
      <c r="AW90" s="486">
        <f t="shared" si="4"/>
        <v>0</v>
      </c>
      <c r="AX90" s="487"/>
      <c r="AY90" s="488"/>
      <c r="AZ90" s="489"/>
      <c r="BA90" s="489"/>
      <c r="BB90" s="489"/>
      <c r="BC90" s="489"/>
      <c r="BD90" s="490"/>
    </row>
    <row r="91" spans="2:56" ht="39.950000000000003" customHeight="1" x14ac:dyDescent="0.15">
      <c r="B91" s="82">
        <f t="shared" si="5"/>
        <v>79</v>
      </c>
      <c r="C91" s="474"/>
      <c r="D91" s="475"/>
      <c r="E91" s="476"/>
      <c r="F91" s="477"/>
      <c r="G91" s="478"/>
      <c r="H91" s="479"/>
      <c r="I91" s="479"/>
      <c r="J91" s="479"/>
      <c r="K91" s="480"/>
      <c r="L91" s="481"/>
      <c r="M91" s="482"/>
      <c r="N91" s="482"/>
      <c r="O91" s="483"/>
      <c r="P91" s="83"/>
      <c r="Q91" s="84"/>
      <c r="R91" s="84"/>
      <c r="S91" s="84"/>
      <c r="T91" s="84"/>
      <c r="U91" s="84"/>
      <c r="V91" s="85"/>
      <c r="W91" s="83"/>
      <c r="X91" s="84"/>
      <c r="Y91" s="84"/>
      <c r="Z91" s="84"/>
      <c r="AA91" s="84"/>
      <c r="AB91" s="84"/>
      <c r="AC91" s="85"/>
      <c r="AD91" s="83"/>
      <c r="AE91" s="84"/>
      <c r="AF91" s="84"/>
      <c r="AG91" s="84"/>
      <c r="AH91" s="84"/>
      <c r="AI91" s="84"/>
      <c r="AJ91" s="85"/>
      <c r="AK91" s="83"/>
      <c r="AL91" s="84"/>
      <c r="AM91" s="84"/>
      <c r="AN91" s="84"/>
      <c r="AO91" s="84"/>
      <c r="AP91" s="84"/>
      <c r="AQ91" s="85"/>
      <c r="AR91" s="83"/>
      <c r="AS91" s="84"/>
      <c r="AT91" s="85"/>
      <c r="AU91" s="484">
        <f t="shared" si="3"/>
        <v>0</v>
      </c>
      <c r="AV91" s="485"/>
      <c r="AW91" s="486">
        <f t="shared" si="4"/>
        <v>0</v>
      </c>
      <c r="AX91" s="487"/>
      <c r="AY91" s="488"/>
      <c r="AZ91" s="489"/>
      <c r="BA91" s="489"/>
      <c r="BB91" s="489"/>
      <c r="BC91" s="489"/>
      <c r="BD91" s="490"/>
    </row>
    <row r="92" spans="2:56" ht="39.950000000000003" customHeight="1" x14ac:dyDescent="0.15">
      <c r="B92" s="82">
        <f t="shared" si="5"/>
        <v>80</v>
      </c>
      <c r="C92" s="474"/>
      <c r="D92" s="475"/>
      <c r="E92" s="476"/>
      <c r="F92" s="477"/>
      <c r="G92" s="478"/>
      <c r="H92" s="479"/>
      <c r="I92" s="479"/>
      <c r="J92" s="479"/>
      <c r="K92" s="480"/>
      <c r="L92" s="481"/>
      <c r="M92" s="482"/>
      <c r="N92" s="482"/>
      <c r="O92" s="483"/>
      <c r="P92" s="83"/>
      <c r="Q92" s="84"/>
      <c r="R92" s="84"/>
      <c r="S92" s="84"/>
      <c r="T92" s="84"/>
      <c r="U92" s="84"/>
      <c r="V92" s="85"/>
      <c r="W92" s="83"/>
      <c r="X92" s="84"/>
      <c r="Y92" s="84"/>
      <c r="Z92" s="84"/>
      <c r="AA92" s="84"/>
      <c r="AB92" s="84"/>
      <c r="AC92" s="85"/>
      <c r="AD92" s="83"/>
      <c r="AE92" s="84"/>
      <c r="AF92" s="84"/>
      <c r="AG92" s="84"/>
      <c r="AH92" s="84"/>
      <c r="AI92" s="84"/>
      <c r="AJ92" s="85"/>
      <c r="AK92" s="83"/>
      <c r="AL92" s="84"/>
      <c r="AM92" s="84"/>
      <c r="AN92" s="84"/>
      <c r="AO92" s="84"/>
      <c r="AP92" s="84"/>
      <c r="AQ92" s="85"/>
      <c r="AR92" s="83"/>
      <c r="AS92" s="84"/>
      <c r="AT92" s="85"/>
      <c r="AU92" s="484">
        <f t="shared" si="3"/>
        <v>0</v>
      </c>
      <c r="AV92" s="485"/>
      <c r="AW92" s="486">
        <f t="shared" si="4"/>
        <v>0</v>
      </c>
      <c r="AX92" s="487"/>
      <c r="AY92" s="488"/>
      <c r="AZ92" s="489"/>
      <c r="BA92" s="489"/>
      <c r="BB92" s="489"/>
      <c r="BC92" s="489"/>
      <c r="BD92" s="490"/>
    </row>
    <row r="93" spans="2:56" ht="39.950000000000003" customHeight="1" x14ac:dyDescent="0.15">
      <c r="B93" s="82">
        <f t="shared" si="5"/>
        <v>81</v>
      </c>
      <c r="C93" s="474"/>
      <c r="D93" s="475"/>
      <c r="E93" s="476"/>
      <c r="F93" s="477"/>
      <c r="G93" s="478"/>
      <c r="H93" s="479"/>
      <c r="I93" s="479"/>
      <c r="J93" s="479"/>
      <c r="K93" s="480"/>
      <c r="L93" s="481"/>
      <c r="M93" s="482"/>
      <c r="N93" s="482"/>
      <c r="O93" s="483"/>
      <c r="P93" s="83"/>
      <c r="Q93" s="84"/>
      <c r="R93" s="84"/>
      <c r="S93" s="84"/>
      <c r="T93" s="84"/>
      <c r="U93" s="84"/>
      <c r="V93" s="85"/>
      <c r="W93" s="83"/>
      <c r="X93" s="84"/>
      <c r="Y93" s="84"/>
      <c r="Z93" s="84"/>
      <c r="AA93" s="84"/>
      <c r="AB93" s="84"/>
      <c r="AC93" s="85"/>
      <c r="AD93" s="83"/>
      <c r="AE93" s="84"/>
      <c r="AF93" s="84"/>
      <c r="AG93" s="84"/>
      <c r="AH93" s="84"/>
      <c r="AI93" s="84"/>
      <c r="AJ93" s="85"/>
      <c r="AK93" s="83"/>
      <c r="AL93" s="84"/>
      <c r="AM93" s="84"/>
      <c r="AN93" s="84"/>
      <c r="AO93" s="84"/>
      <c r="AP93" s="84"/>
      <c r="AQ93" s="85"/>
      <c r="AR93" s="83"/>
      <c r="AS93" s="84"/>
      <c r="AT93" s="85"/>
      <c r="AU93" s="484">
        <f t="shared" si="3"/>
        <v>0</v>
      </c>
      <c r="AV93" s="485"/>
      <c r="AW93" s="486">
        <f t="shared" si="4"/>
        <v>0</v>
      </c>
      <c r="AX93" s="487"/>
      <c r="AY93" s="488"/>
      <c r="AZ93" s="489"/>
      <c r="BA93" s="489"/>
      <c r="BB93" s="489"/>
      <c r="BC93" s="489"/>
      <c r="BD93" s="490"/>
    </row>
    <row r="94" spans="2:56" ht="39.950000000000003" customHeight="1" x14ac:dyDescent="0.15">
      <c r="B94" s="82">
        <f t="shared" si="5"/>
        <v>82</v>
      </c>
      <c r="C94" s="474"/>
      <c r="D94" s="475"/>
      <c r="E94" s="476"/>
      <c r="F94" s="477"/>
      <c r="G94" s="478"/>
      <c r="H94" s="479"/>
      <c r="I94" s="479"/>
      <c r="J94" s="479"/>
      <c r="K94" s="480"/>
      <c r="L94" s="481"/>
      <c r="M94" s="482"/>
      <c r="N94" s="482"/>
      <c r="O94" s="483"/>
      <c r="P94" s="83"/>
      <c r="Q94" s="84"/>
      <c r="R94" s="84"/>
      <c r="S94" s="84"/>
      <c r="T94" s="84"/>
      <c r="U94" s="84"/>
      <c r="V94" s="85"/>
      <c r="W94" s="83"/>
      <c r="X94" s="84"/>
      <c r="Y94" s="84"/>
      <c r="Z94" s="84"/>
      <c r="AA94" s="84"/>
      <c r="AB94" s="84"/>
      <c r="AC94" s="85"/>
      <c r="AD94" s="83"/>
      <c r="AE94" s="84"/>
      <c r="AF94" s="84"/>
      <c r="AG94" s="84"/>
      <c r="AH94" s="84"/>
      <c r="AI94" s="84"/>
      <c r="AJ94" s="85"/>
      <c r="AK94" s="83"/>
      <c r="AL94" s="84"/>
      <c r="AM94" s="84"/>
      <c r="AN94" s="84"/>
      <c r="AO94" s="84"/>
      <c r="AP94" s="84"/>
      <c r="AQ94" s="85"/>
      <c r="AR94" s="83"/>
      <c r="AS94" s="84"/>
      <c r="AT94" s="85"/>
      <c r="AU94" s="484">
        <f t="shared" si="3"/>
        <v>0</v>
      </c>
      <c r="AV94" s="485"/>
      <c r="AW94" s="486">
        <f t="shared" si="4"/>
        <v>0</v>
      </c>
      <c r="AX94" s="487"/>
      <c r="AY94" s="488"/>
      <c r="AZ94" s="489"/>
      <c r="BA94" s="489"/>
      <c r="BB94" s="489"/>
      <c r="BC94" s="489"/>
      <c r="BD94" s="490"/>
    </row>
    <row r="95" spans="2:56" ht="39.950000000000003" customHeight="1" x14ac:dyDescent="0.15">
      <c r="B95" s="82">
        <f t="shared" si="5"/>
        <v>83</v>
      </c>
      <c r="C95" s="474"/>
      <c r="D95" s="475"/>
      <c r="E95" s="476"/>
      <c r="F95" s="477"/>
      <c r="G95" s="478"/>
      <c r="H95" s="479"/>
      <c r="I95" s="479"/>
      <c r="J95" s="479"/>
      <c r="K95" s="480"/>
      <c r="L95" s="481"/>
      <c r="M95" s="482"/>
      <c r="N95" s="482"/>
      <c r="O95" s="483"/>
      <c r="P95" s="83"/>
      <c r="Q95" s="84"/>
      <c r="R95" s="84"/>
      <c r="S95" s="84"/>
      <c r="T95" s="84"/>
      <c r="U95" s="84"/>
      <c r="V95" s="85"/>
      <c r="W95" s="83"/>
      <c r="X95" s="84"/>
      <c r="Y95" s="84"/>
      <c r="Z95" s="84"/>
      <c r="AA95" s="84"/>
      <c r="AB95" s="84"/>
      <c r="AC95" s="85"/>
      <c r="AD95" s="83"/>
      <c r="AE95" s="84"/>
      <c r="AF95" s="84"/>
      <c r="AG95" s="84"/>
      <c r="AH95" s="84"/>
      <c r="AI95" s="84"/>
      <c r="AJ95" s="85"/>
      <c r="AK95" s="83"/>
      <c r="AL95" s="84"/>
      <c r="AM95" s="84"/>
      <c r="AN95" s="84"/>
      <c r="AO95" s="84"/>
      <c r="AP95" s="84"/>
      <c r="AQ95" s="85"/>
      <c r="AR95" s="83"/>
      <c r="AS95" s="84"/>
      <c r="AT95" s="85"/>
      <c r="AU95" s="484">
        <f t="shared" ref="AU95:AU111" si="6">IF($AZ$3="４週",SUM(P95:AQ95),IF($AZ$3="暦月",SUM(P95:AT95),""))</f>
        <v>0</v>
      </c>
      <c r="AV95" s="485"/>
      <c r="AW95" s="486">
        <f t="shared" si="4"/>
        <v>0</v>
      </c>
      <c r="AX95" s="487"/>
      <c r="AY95" s="488"/>
      <c r="AZ95" s="489"/>
      <c r="BA95" s="489"/>
      <c r="BB95" s="489"/>
      <c r="BC95" s="489"/>
      <c r="BD95" s="490"/>
    </row>
    <row r="96" spans="2:56" ht="39.950000000000003" customHeight="1" x14ac:dyDescent="0.15">
      <c r="B96" s="82">
        <f t="shared" si="5"/>
        <v>84</v>
      </c>
      <c r="C96" s="474"/>
      <c r="D96" s="475"/>
      <c r="E96" s="476"/>
      <c r="F96" s="477"/>
      <c r="G96" s="478"/>
      <c r="H96" s="479"/>
      <c r="I96" s="479"/>
      <c r="J96" s="479"/>
      <c r="K96" s="480"/>
      <c r="L96" s="481"/>
      <c r="M96" s="482"/>
      <c r="N96" s="482"/>
      <c r="O96" s="483"/>
      <c r="P96" s="116"/>
      <c r="Q96" s="117"/>
      <c r="R96" s="117"/>
      <c r="S96" s="117"/>
      <c r="T96" s="117"/>
      <c r="U96" s="117"/>
      <c r="V96" s="118"/>
      <c r="W96" s="116"/>
      <c r="X96" s="117"/>
      <c r="Y96" s="117"/>
      <c r="Z96" s="117"/>
      <c r="AA96" s="117"/>
      <c r="AB96" s="117"/>
      <c r="AC96" s="118"/>
      <c r="AD96" s="116"/>
      <c r="AE96" s="117"/>
      <c r="AF96" s="117"/>
      <c r="AG96" s="117"/>
      <c r="AH96" s="117"/>
      <c r="AI96" s="117"/>
      <c r="AJ96" s="118"/>
      <c r="AK96" s="116"/>
      <c r="AL96" s="117"/>
      <c r="AM96" s="117"/>
      <c r="AN96" s="117"/>
      <c r="AO96" s="117"/>
      <c r="AP96" s="117"/>
      <c r="AQ96" s="118"/>
      <c r="AR96" s="116"/>
      <c r="AS96" s="117"/>
      <c r="AT96" s="118"/>
      <c r="AU96" s="484">
        <f t="shared" si="6"/>
        <v>0</v>
      </c>
      <c r="AV96" s="485"/>
      <c r="AW96" s="486">
        <f t="shared" si="4"/>
        <v>0</v>
      </c>
      <c r="AX96" s="487"/>
      <c r="AY96" s="488"/>
      <c r="AZ96" s="489"/>
      <c r="BA96" s="489"/>
      <c r="BB96" s="489"/>
      <c r="BC96" s="489"/>
      <c r="BD96" s="490"/>
    </row>
    <row r="97" spans="2:56" ht="39.950000000000003" customHeight="1" x14ac:dyDescent="0.15">
      <c r="B97" s="82">
        <f t="shared" si="5"/>
        <v>85</v>
      </c>
      <c r="C97" s="474"/>
      <c r="D97" s="475"/>
      <c r="E97" s="476"/>
      <c r="F97" s="477"/>
      <c r="G97" s="478"/>
      <c r="H97" s="479"/>
      <c r="I97" s="479"/>
      <c r="J97" s="479"/>
      <c r="K97" s="480"/>
      <c r="L97" s="481"/>
      <c r="M97" s="482"/>
      <c r="N97" s="482"/>
      <c r="O97" s="483"/>
      <c r="P97" s="83"/>
      <c r="Q97" s="84"/>
      <c r="R97" s="84"/>
      <c r="S97" s="84"/>
      <c r="T97" s="84"/>
      <c r="U97" s="84"/>
      <c r="V97" s="85"/>
      <c r="W97" s="83"/>
      <c r="X97" s="84"/>
      <c r="Y97" s="84"/>
      <c r="Z97" s="84"/>
      <c r="AA97" s="84"/>
      <c r="AB97" s="84"/>
      <c r="AC97" s="85"/>
      <c r="AD97" s="83"/>
      <c r="AE97" s="84"/>
      <c r="AF97" s="84"/>
      <c r="AG97" s="84"/>
      <c r="AH97" s="84"/>
      <c r="AI97" s="84"/>
      <c r="AJ97" s="85"/>
      <c r="AK97" s="83"/>
      <c r="AL97" s="84"/>
      <c r="AM97" s="84"/>
      <c r="AN97" s="84"/>
      <c r="AO97" s="84"/>
      <c r="AP97" s="84"/>
      <c r="AQ97" s="85"/>
      <c r="AR97" s="83"/>
      <c r="AS97" s="84"/>
      <c r="AT97" s="85"/>
      <c r="AU97" s="484">
        <f t="shared" si="6"/>
        <v>0</v>
      </c>
      <c r="AV97" s="485"/>
      <c r="AW97" s="486">
        <f t="shared" si="4"/>
        <v>0</v>
      </c>
      <c r="AX97" s="487"/>
      <c r="AY97" s="488"/>
      <c r="AZ97" s="489"/>
      <c r="BA97" s="489"/>
      <c r="BB97" s="489"/>
      <c r="BC97" s="489"/>
      <c r="BD97" s="490"/>
    </row>
    <row r="98" spans="2:56" ht="39.950000000000003" customHeight="1" x14ac:dyDescent="0.15">
      <c r="B98" s="82">
        <f t="shared" si="5"/>
        <v>86</v>
      </c>
      <c r="C98" s="474"/>
      <c r="D98" s="475"/>
      <c r="E98" s="476"/>
      <c r="F98" s="477"/>
      <c r="G98" s="478"/>
      <c r="H98" s="479"/>
      <c r="I98" s="479"/>
      <c r="J98" s="479"/>
      <c r="K98" s="480"/>
      <c r="L98" s="481"/>
      <c r="M98" s="482"/>
      <c r="N98" s="482"/>
      <c r="O98" s="483"/>
      <c r="P98" s="83"/>
      <c r="Q98" s="84"/>
      <c r="R98" s="84"/>
      <c r="S98" s="84"/>
      <c r="T98" s="84"/>
      <c r="U98" s="84"/>
      <c r="V98" s="85"/>
      <c r="W98" s="83"/>
      <c r="X98" s="84"/>
      <c r="Y98" s="84"/>
      <c r="Z98" s="84"/>
      <c r="AA98" s="84"/>
      <c r="AB98" s="84"/>
      <c r="AC98" s="85"/>
      <c r="AD98" s="83"/>
      <c r="AE98" s="84"/>
      <c r="AF98" s="84"/>
      <c r="AG98" s="84"/>
      <c r="AH98" s="84"/>
      <c r="AI98" s="84"/>
      <c r="AJ98" s="85"/>
      <c r="AK98" s="83"/>
      <c r="AL98" s="84"/>
      <c r="AM98" s="84"/>
      <c r="AN98" s="84"/>
      <c r="AO98" s="84"/>
      <c r="AP98" s="84"/>
      <c r="AQ98" s="85"/>
      <c r="AR98" s="83"/>
      <c r="AS98" s="84"/>
      <c r="AT98" s="85"/>
      <c r="AU98" s="484">
        <f t="shared" si="6"/>
        <v>0</v>
      </c>
      <c r="AV98" s="485"/>
      <c r="AW98" s="486">
        <f t="shared" si="4"/>
        <v>0</v>
      </c>
      <c r="AX98" s="487"/>
      <c r="AY98" s="488"/>
      <c r="AZ98" s="489"/>
      <c r="BA98" s="489"/>
      <c r="BB98" s="489"/>
      <c r="BC98" s="489"/>
      <c r="BD98" s="490"/>
    </row>
    <row r="99" spans="2:56" ht="39.950000000000003" customHeight="1" x14ac:dyDescent="0.15">
      <c r="B99" s="82">
        <f t="shared" si="5"/>
        <v>87</v>
      </c>
      <c r="C99" s="474"/>
      <c r="D99" s="475"/>
      <c r="E99" s="476"/>
      <c r="F99" s="477"/>
      <c r="G99" s="478"/>
      <c r="H99" s="479"/>
      <c r="I99" s="479"/>
      <c r="J99" s="479"/>
      <c r="K99" s="480"/>
      <c r="L99" s="481"/>
      <c r="M99" s="482"/>
      <c r="N99" s="482"/>
      <c r="O99" s="483"/>
      <c r="P99" s="83"/>
      <c r="Q99" s="84"/>
      <c r="R99" s="84"/>
      <c r="S99" s="84"/>
      <c r="T99" s="84"/>
      <c r="U99" s="84"/>
      <c r="V99" s="85"/>
      <c r="W99" s="83"/>
      <c r="X99" s="84"/>
      <c r="Y99" s="84"/>
      <c r="Z99" s="84"/>
      <c r="AA99" s="84"/>
      <c r="AB99" s="84"/>
      <c r="AC99" s="85"/>
      <c r="AD99" s="83"/>
      <c r="AE99" s="84"/>
      <c r="AF99" s="84"/>
      <c r="AG99" s="84"/>
      <c r="AH99" s="84"/>
      <c r="AI99" s="84"/>
      <c r="AJ99" s="85"/>
      <c r="AK99" s="83"/>
      <c r="AL99" s="84"/>
      <c r="AM99" s="84"/>
      <c r="AN99" s="84"/>
      <c r="AO99" s="84"/>
      <c r="AP99" s="84"/>
      <c r="AQ99" s="85"/>
      <c r="AR99" s="83"/>
      <c r="AS99" s="84"/>
      <c r="AT99" s="85"/>
      <c r="AU99" s="484">
        <f t="shared" si="6"/>
        <v>0</v>
      </c>
      <c r="AV99" s="485"/>
      <c r="AW99" s="486">
        <f t="shared" si="4"/>
        <v>0</v>
      </c>
      <c r="AX99" s="487"/>
      <c r="AY99" s="488"/>
      <c r="AZ99" s="489"/>
      <c r="BA99" s="489"/>
      <c r="BB99" s="489"/>
      <c r="BC99" s="489"/>
      <c r="BD99" s="490"/>
    </row>
    <row r="100" spans="2:56" ht="39.950000000000003" customHeight="1" x14ac:dyDescent="0.15">
      <c r="B100" s="82">
        <f t="shared" si="5"/>
        <v>88</v>
      </c>
      <c r="C100" s="474"/>
      <c r="D100" s="475"/>
      <c r="E100" s="476"/>
      <c r="F100" s="477"/>
      <c r="G100" s="478"/>
      <c r="H100" s="479"/>
      <c r="I100" s="479"/>
      <c r="J100" s="479"/>
      <c r="K100" s="480"/>
      <c r="L100" s="481"/>
      <c r="M100" s="482"/>
      <c r="N100" s="482"/>
      <c r="O100" s="483"/>
      <c r="P100" s="83"/>
      <c r="Q100" s="84"/>
      <c r="R100" s="84"/>
      <c r="S100" s="84"/>
      <c r="T100" s="84"/>
      <c r="U100" s="84"/>
      <c r="V100" s="85"/>
      <c r="W100" s="83"/>
      <c r="X100" s="84"/>
      <c r="Y100" s="84"/>
      <c r="Z100" s="84"/>
      <c r="AA100" s="84"/>
      <c r="AB100" s="84"/>
      <c r="AC100" s="85"/>
      <c r="AD100" s="83"/>
      <c r="AE100" s="84"/>
      <c r="AF100" s="84"/>
      <c r="AG100" s="84"/>
      <c r="AH100" s="84"/>
      <c r="AI100" s="84"/>
      <c r="AJ100" s="85"/>
      <c r="AK100" s="83"/>
      <c r="AL100" s="84"/>
      <c r="AM100" s="84"/>
      <c r="AN100" s="84"/>
      <c r="AO100" s="84"/>
      <c r="AP100" s="84"/>
      <c r="AQ100" s="85"/>
      <c r="AR100" s="83"/>
      <c r="AS100" s="84"/>
      <c r="AT100" s="85"/>
      <c r="AU100" s="484">
        <f t="shared" si="6"/>
        <v>0</v>
      </c>
      <c r="AV100" s="485"/>
      <c r="AW100" s="486">
        <f t="shared" si="4"/>
        <v>0</v>
      </c>
      <c r="AX100" s="487"/>
      <c r="AY100" s="488"/>
      <c r="AZ100" s="489"/>
      <c r="BA100" s="489"/>
      <c r="BB100" s="489"/>
      <c r="BC100" s="489"/>
      <c r="BD100" s="490"/>
    </row>
    <row r="101" spans="2:56" ht="39.950000000000003" customHeight="1" x14ac:dyDescent="0.15">
      <c r="B101" s="82">
        <f t="shared" si="5"/>
        <v>89</v>
      </c>
      <c r="C101" s="474"/>
      <c r="D101" s="475"/>
      <c r="E101" s="476"/>
      <c r="F101" s="477"/>
      <c r="G101" s="478"/>
      <c r="H101" s="479"/>
      <c r="I101" s="479"/>
      <c r="J101" s="479"/>
      <c r="K101" s="480"/>
      <c r="L101" s="481"/>
      <c r="M101" s="482"/>
      <c r="N101" s="482"/>
      <c r="O101" s="483"/>
      <c r="P101" s="83"/>
      <c r="Q101" s="84"/>
      <c r="R101" s="84"/>
      <c r="S101" s="84"/>
      <c r="T101" s="84"/>
      <c r="U101" s="84"/>
      <c r="V101" s="85"/>
      <c r="W101" s="83"/>
      <c r="X101" s="84"/>
      <c r="Y101" s="84"/>
      <c r="Z101" s="84"/>
      <c r="AA101" s="84"/>
      <c r="AB101" s="84"/>
      <c r="AC101" s="85"/>
      <c r="AD101" s="83"/>
      <c r="AE101" s="84"/>
      <c r="AF101" s="84"/>
      <c r="AG101" s="84"/>
      <c r="AH101" s="84"/>
      <c r="AI101" s="84"/>
      <c r="AJ101" s="85"/>
      <c r="AK101" s="83"/>
      <c r="AL101" s="84"/>
      <c r="AM101" s="84"/>
      <c r="AN101" s="84"/>
      <c r="AO101" s="84"/>
      <c r="AP101" s="84"/>
      <c r="AQ101" s="85"/>
      <c r="AR101" s="83"/>
      <c r="AS101" s="84"/>
      <c r="AT101" s="85"/>
      <c r="AU101" s="484">
        <f t="shared" si="6"/>
        <v>0</v>
      </c>
      <c r="AV101" s="485"/>
      <c r="AW101" s="486">
        <f t="shared" si="4"/>
        <v>0</v>
      </c>
      <c r="AX101" s="487"/>
      <c r="AY101" s="488"/>
      <c r="AZ101" s="489"/>
      <c r="BA101" s="489"/>
      <c r="BB101" s="489"/>
      <c r="BC101" s="489"/>
      <c r="BD101" s="490"/>
    </row>
    <row r="102" spans="2:56" ht="39.950000000000003" customHeight="1" x14ac:dyDescent="0.15">
      <c r="B102" s="82">
        <f t="shared" si="5"/>
        <v>90</v>
      </c>
      <c r="C102" s="474"/>
      <c r="D102" s="475"/>
      <c r="E102" s="476"/>
      <c r="F102" s="477"/>
      <c r="G102" s="478"/>
      <c r="H102" s="479"/>
      <c r="I102" s="479"/>
      <c r="J102" s="479"/>
      <c r="K102" s="480"/>
      <c r="L102" s="481"/>
      <c r="M102" s="482"/>
      <c r="N102" s="482"/>
      <c r="O102" s="483"/>
      <c r="P102" s="83"/>
      <c r="Q102" s="84"/>
      <c r="R102" s="84"/>
      <c r="S102" s="84"/>
      <c r="T102" s="84"/>
      <c r="U102" s="84"/>
      <c r="V102" s="85"/>
      <c r="W102" s="83"/>
      <c r="X102" s="84"/>
      <c r="Y102" s="84"/>
      <c r="Z102" s="84"/>
      <c r="AA102" s="84"/>
      <c r="AB102" s="84"/>
      <c r="AC102" s="85"/>
      <c r="AD102" s="83"/>
      <c r="AE102" s="84"/>
      <c r="AF102" s="84"/>
      <c r="AG102" s="84"/>
      <c r="AH102" s="84"/>
      <c r="AI102" s="84"/>
      <c r="AJ102" s="85"/>
      <c r="AK102" s="83"/>
      <c r="AL102" s="84"/>
      <c r="AM102" s="84"/>
      <c r="AN102" s="84"/>
      <c r="AO102" s="84"/>
      <c r="AP102" s="84"/>
      <c r="AQ102" s="85"/>
      <c r="AR102" s="83"/>
      <c r="AS102" s="84"/>
      <c r="AT102" s="85"/>
      <c r="AU102" s="484">
        <f t="shared" si="6"/>
        <v>0</v>
      </c>
      <c r="AV102" s="485"/>
      <c r="AW102" s="486">
        <f t="shared" si="4"/>
        <v>0</v>
      </c>
      <c r="AX102" s="487"/>
      <c r="AY102" s="488"/>
      <c r="AZ102" s="489"/>
      <c r="BA102" s="489"/>
      <c r="BB102" s="489"/>
      <c r="BC102" s="489"/>
      <c r="BD102" s="490"/>
    </row>
    <row r="103" spans="2:56" ht="39.950000000000003" customHeight="1" x14ac:dyDescent="0.15">
      <c r="B103" s="82">
        <f t="shared" si="5"/>
        <v>91</v>
      </c>
      <c r="C103" s="474"/>
      <c r="D103" s="475"/>
      <c r="E103" s="476"/>
      <c r="F103" s="477"/>
      <c r="G103" s="478"/>
      <c r="H103" s="479"/>
      <c r="I103" s="479"/>
      <c r="J103" s="479"/>
      <c r="K103" s="480"/>
      <c r="L103" s="481"/>
      <c r="M103" s="482"/>
      <c r="N103" s="482"/>
      <c r="O103" s="483"/>
      <c r="P103" s="83"/>
      <c r="Q103" s="84"/>
      <c r="R103" s="84"/>
      <c r="S103" s="84"/>
      <c r="T103" s="84"/>
      <c r="U103" s="84"/>
      <c r="V103" s="85"/>
      <c r="W103" s="83"/>
      <c r="X103" s="84"/>
      <c r="Y103" s="84"/>
      <c r="Z103" s="84"/>
      <c r="AA103" s="84"/>
      <c r="AB103" s="84"/>
      <c r="AC103" s="85"/>
      <c r="AD103" s="83"/>
      <c r="AE103" s="84"/>
      <c r="AF103" s="84"/>
      <c r="AG103" s="84"/>
      <c r="AH103" s="84"/>
      <c r="AI103" s="84"/>
      <c r="AJ103" s="85"/>
      <c r="AK103" s="83"/>
      <c r="AL103" s="84"/>
      <c r="AM103" s="84"/>
      <c r="AN103" s="84"/>
      <c r="AO103" s="84"/>
      <c r="AP103" s="84"/>
      <c r="AQ103" s="85"/>
      <c r="AR103" s="83"/>
      <c r="AS103" s="84"/>
      <c r="AT103" s="85"/>
      <c r="AU103" s="484">
        <f t="shared" si="6"/>
        <v>0</v>
      </c>
      <c r="AV103" s="485"/>
      <c r="AW103" s="486">
        <f t="shared" si="4"/>
        <v>0</v>
      </c>
      <c r="AX103" s="487"/>
      <c r="AY103" s="488"/>
      <c r="AZ103" s="489"/>
      <c r="BA103" s="489"/>
      <c r="BB103" s="489"/>
      <c r="BC103" s="489"/>
      <c r="BD103" s="490"/>
    </row>
    <row r="104" spans="2:56" ht="39.950000000000003" customHeight="1" x14ac:dyDescent="0.15">
      <c r="B104" s="82">
        <f t="shared" si="5"/>
        <v>92</v>
      </c>
      <c r="C104" s="474"/>
      <c r="D104" s="475"/>
      <c r="E104" s="476"/>
      <c r="F104" s="477"/>
      <c r="G104" s="478"/>
      <c r="H104" s="479"/>
      <c r="I104" s="479"/>
      <c r="J104" s="479"/>
      <c r="K104" s="480"/>
      <c r="L104" s="481"/>
      <c r="M104" s="482"/>
      <c r="N104" s="482"/>
      <c r="O104" s="483"/>
      <c r="P104" s="83"/>
      <c r="Q104" s="84"/>
      <c r="R104" s="84"/>
      <c r="S104" s="84"/>
      <c r="T104" s="84"/>
      <c r="U104" s="84"/>
      <c r="V104" s="85"/>
      <c r="W104" s="83"/>
      <c r="X104" s="84"/>
      <c r="Y104" s="84"/>
      <c r="Z104" s="84"/>
      <c r="AA104" s="84"/>
      <c r="AB104" s="84"/>
      <c r="AC104" s="85"/>
      <c r="AD104" s="83"/>
      <c r="AE104" s="84"/>
      <c r="AF104" s="84"/>
      <c r="AG104" s="84"/>
      <c r="AH104" s="84"/>
      <c r="AI104" s="84"/>
      <c r="AJ104" s="85"/>
      <c r="AK104" s="83"/>
      <c r="AL104" s="84"/>
      <c r="AM104" s="84"/>
      <c r="AN104" s="84"/>
      <c r="AO104" s="84"/>
      <c r="AP104" s="84"/>
      <c r="AQ104" s="85"/>
      <c r="AR104" s="83"/>
      <c r="AS104" s="84"/>
      <c r="AT104" s="85"/>
      <c r="AU104" s="484">
        <f t="shared" si="6"/>
        <v>0</v>
      </c>
      <c r="AV104" s="485"/>
      <c r="AW104" s="486">
        <f t="shared" si="4"/>
        <v>0</v>
      </c>
      <c r="AX104" s="487"/>
      <c r="AY104" s="488"/>
      <c r="AZ104" s="489"/>
      <c r="BA104" s="489"/>
      <c r="BB104" s="489"/>
      <c r="BC104" s="489"/>
      <c r="BD104" s="490"/>
    </row>
    <row r="105" spans="2:56" ht="39.950000000000003" customHeight="1" x14ac:dyDescent="0.15">
      <c r="B105" s="82">
        <f t="shared" si="5"/>
        <v>93</v>
      </c>
      <c r="C105" s="474"/>
      <c r="D105" s="475"/>
      <c r="E105" s="476"/>
      <c r="F105" s="477"/>
      <c r="G105" s="478"/>
      <c r="H105" s="479"/>
      <c r="I105" s="479"/>
      <c r="J105" s="479"/>
      <c r="K105" s="480"/>
      <c r="L105" s="481"/>
      <c r="M105" s="482"/>
      <c r="N105" s="482"/>
      <c r="O105" s="483"/>
      <c r="P105" s="83"/>
      <c r="Q105" s="84"/>
      <c r="R105" s="84"/>
      <c r="S105" s="84"/>
      <c r="T105" s="84"/>
      <c r="U105" s="84"/>
      <c r="V105" s="85"/>
      <c r="W105" s="83"/>
      <c r="X105" s="84"/>
      <c r="Y105" s="84"/>
      <c r="Z105" s="84"/>
      <c r="AA105" s="84"/>
      <c r="AB105" s="84"/>
      <c r="AC105" s="85"/>
      <c r="AD105" s="83"/>
      <c r="AE105" s="84"/>
      <c r="AF105" s="84"/>
      <c r="AG105" s="84"/>
      <c r="AH105" s="84"/>
      <c r="AI105" s="84"/>
      <c r="AJ105" s="85"/>
      <c r="AK105" s="83"/>
      <c r="AL105" s="84"/>
      <c r="AM105" s="84"/>
      <c r="AN105" s="84"/>
      <c r="AO105" s="84"/>
      <c r="AP105" s="84"/>
      <c r="AQ105" s="85"/>
      <c r="AR105" s="83"/>
      <c r="AS105" s="84"/>
      <c r="AT105" s="85"/>
      <c r="AU105" s="484">
        <f t="shared" si="6"/>
        <v>0</v>
      </c>
      <c r="AV105" s="485"/>
      <c r="AW105" s="486">
        <f t="shared" si="4"/>
        <v>0</v>
      </c>
      <c r="AX105" s="487"/>
      <c r="AY105" s="488"/>
      <c r="AZ105" s="489"/>
      <c r="BA105" s="489"/>
      <c r="BB105" s="489"/>
      <c r="BC105" s="489"/>
      <c r="BD105" s="490"/>
    </row>
    <row r="106" spans="2:56" ht="39.950000000000003" customHeight="1" x14ac:dyDescent="0.15">
      <c r="B106" s="82">
        <f t="shared" si="5"/>
        <v>94</v>
      </c>
      <c r="C106" s="474"/>
      <c r="D106" s="475"/>
      <c r="E106" s="476"/>
      <c r="F106" s="477"/>
      <c r="G106" s="478"/>
      <c r="H106" s="479"/>
      <c r="I106" s="479"/>
      <c r="J106" s="479"/>
      <c r="K106" s="480"/>
      <c r="L106" s="481"/>
      <c r="M106" s="482"/>
      <c r="N106" s="482"/>
      <c r="O106" s="483"/>
      <c r="P106" s="83"/>
      <c r="Q106" s="84"/>
      <c r="R106" s="84"/>
      <c r="S106" s="84"/>
      <c r="T106" s="84"/>
      <c r="U106" s="84"/>
      <c r="V106" s="85"/>
      <c r="W106" s="83"/>
      <c r="X106" s="84"/>
      <c r="Y106" s="84"/>
      <c r="Z106" s="84"/>
      <c r="AA106" s="84"/>
      <c r="AB106" s="84"/>
      <c r="AC106" s="85"/>
      <c r="AD106" s="83"/>
      <c r="AE106" s="84"/>
      <c r="AF106" s="84"/>
      <c r="AG106" s="84"/>
      <c r="AH106" s="84"/>
      <c r="AI106" s="84"/>
      <c r="AJ106" s="85"/>
      <c r="AK106" s="83"/>
      <c r="AL106" s="84"/>
      <c r="AM106" s="84"/>
      <c r="AN106" s="84"/>
      <c r="AO106" s="84"/>
      <c r="AP106" s="84"/>
      <c r="AQ106" s="85"/>
      <c r="AR106" s="83"/>
      <c r="AS106" s="84"/>
      <c r="AT106" s="85"/>
      <c r="AU106" s="484">
        <f t="shared" si="6"/>
        <v>0</v>
      </c>
      <c r="AV106" s="485"/>
      <c r="AW106" s="486">
        <f t="shared" si="4"/>
        <v>0</v>
      </c>
      <c r="AX106" s="487"/>
      <c r="AY106" s="488"/>
      <c r="AZ106" s="489"/>
      <c r="BA106" s="489"/>
      <c r="BB106" s="489"/>
      <c r="BC106" s="489"/>
      <c r="BD106" s="490"/>
    </row>
    <row r="107" spans="2:56" ht="39.950000000000003" customHeight="1" x14ac:dyDescent="0.15">
      <c r="B107" s="82">
        <f t="shared" si="5"/>
        <v>95</v>
      </c>
      <c r="C107" s="474"/>
      <c r="D107" s="475"/>
      <c r="E107" s="476"/>
      <c r="F107" s="477"/>
      <c r="G107" s="478"/>
      <c r="H107" s="479"/>
      <c r="I107" s="479"/>
      <c r="J107" s="479"/>
      <c r="K107" s="480"/>
      <c r="L107" s="481"/>
      <c r="M107" s="482"/>
      <c r="N107" s="482"/>
      <c r="O107" s="483"/>
      <c r="P107" s="83"/>
      <c r="Q107" s="84"/>
      <c r="R107" s="84"/>
      <c r="S107" s="84"/>
      <c r="T107" s="84"/>
      <c r="U107" s="84"/>
      <c r="V107" s="85"/>
      <c r="W107" s="83"/>
      <c r="X107" s="84"/>
      <c r="Y107" s="84"/>
      <c r="Z107" s="84"/>
      <c r="AA107" s="84"/>
      <c r="AB107" s="84"/>
      <c r="AC107" s="85"/>
      <c r="AD107" s="83"/>
      <c r="AE107" s="84"/>
      <c r="AF107" s="84"/>
      <c r="AG107" s="84"/>
      <c r="AH107" s="84"/>
      <c r="AI107" s="84"/>
      <c r="AJ107" s="85"/>
      <c r="AK107" s="83"/>
      <c r="AL107" s="84"/>
      <c r="AM107" s="84"/>
      <c r="AN107" s="84"/>
      <c r="AO107" s="84"/>
      <c r="AP107" s="84"/>
      <c r="AQ107" s="85"/>
      <c r="AR107" s="83"/>
      <c r="AS107" s="84"/>
      <c r="AT107" s="85"/>
      <c r="AU107" s="484">
        <f t="shared" si="6"/>
        <v>0</v>
      </c>
      <c r="AV107" s="485"/>
      <c r="AW107" s="486">
        <f t="shared" si="4"/>
        <v>0</v>
      </c>
      <c r="AX107" s="487"/>
      <c r="AY107" s="488"/>
      <c r="AZ107" s="489"/>
      <c r="BA107" s="489"/>
      <c r="BB107" s="489"/>
      <c r="BC107" s="489"/>
      <c r="BD107" s="490"/>
    </row>
    <row r="108" spans="2:56" ht="39.950000000000003" customHeight="1" x14ac:dyDescent="0.15">
      <c r="B108" s="82">
        <f t="shared" si="5"/>
        <v>96</v>
      </c>
      <c r="C108" s="474"/>
      <c r="D108" s="475"/>
      <c r="E108" s="476"/>
      <c r="F108" s="477"/>
      <c r="G108" s="478"/>
      <c r="H108" s="479"/>
      <c r="I108" s="479"/>
      <c r="J108" s="479"/>
      <c r="K108" s="480"/>
      <c r="L108" s="481"/>
      <c r="M108" s="482"/>
      <c r="N108" s="482"/>
      <c r="O108" s="483"/>
      <c r="P108" s="83"/>
      <c r="Q108" s="84"/>
      <c r="R108" s="84"/>
      <c r="S108" s="84"/>
      <c r="T108" s="84"/>
      <c r="U108" s="84"/>
      <c r="V108" s="85"/>
      <c r="W108" s="83"/>
      <c r="X108" s="84"/>
      <c r="Y108" s="84"/>
      <c r="Z108" s="84"/>
      <c r="AA108" s="84"/>
      <c r="AB108" s="84"/>
      <c r="AC108" s="85"/>
      <c r="AD108" s="83"/>
      <c r="AE108" s="84"/>
      <c r="AF108" s="84"/>
      <c r="AG108" s="84"/>
      <c r="AH108" s="84"/>
      <c r="AI108" s="84"/>
      <c r="AJ108" s="85"/>
      <c r="AK108" s="83"/>
      <c r="AL108" s="84"/>
      <c r="AM108" s="84"/>
      <c r="AN108" s="84"/>
      <c r="AO108" s="84"/>
      <c r="AP108" s="84"/>
      <c r="AQ108" s="85"/>
      <c r="AR108" s="83"/>
      <c r="AS108" s="84"/>
      <c r="AT108" s="85"/>
      <c r="AU108" s="484">
        <f t="shared" si="6"/>
        <v>0</v>
      </c>
      <c r="AV108" s="485"/>
      <c r="AW108" s="486">
        <f t="shared" si="4"/>
        <v>0</v>
      </c>
      <c r="AX108" s="487"/>
      <c r="AY108" s="488"/>
      <c r="AZ108" s="489"/>
      <c r="BA108" s="489"/>
      <c r="BB108" s="489"/>
      <c r="BC108" s="489"/>
      <c r="BD108" s="490"/>
    </row>
    <row r="109" spans="2:56" ht="39.950000000000003" customHeight="1" x14ac:dyDescent="0.15">
      <c r="B109" s="82">
        <f t="shared" si="5"/>
        <v>97</v>
      </c>
      <c r="C109" s="474"/>
      <c r="D109" s="475"/>
      <c r="E109" s="476"/>
      <c r="F109" s="477"/>
      <c r="G109" s="478"/>
      <c r="H109" s="479"/>
      <c r="I109" s="479"/>
      <c r="J109" s="479"/>
      <c r="K109" s="480"/>
      <c r="L109" s="481"/>
      <c r="M109" s="482"/>
      <c r="N109" s="482"/>
      <c r="O109" s="483"/>
      <c r="P109" s="83"/>
      <c r="Q109" s="84"/>
      <c r="R109" s="84"/>
      <c r="S109" s="84"/>
      <c r="T109" s="84"/>
      <c r="U109" s="84"/>
      <c r="V109" s="85"/>
      <c r="W109" s="83"/>
      <c r="X109" s="84"/>
      <c r="Y109" s="84"/>
      <c r="Z109" s="84"/>
      <c r="AA109" s="84"/>
      <c r="AB109" s="84"/>
      <c r="AC109" s="85"/>
      <c r="AD109" s="83"/>
      <c r="AE109" s="84"/>
      <c r="AF109" s="84"/>
      <c r="AG109" s="84"/>
      <c r="AH109" s="84"/>
      <c r="AI109" s="84"/>
      <c r="AJ109" s="85"/>
      <c r="AK109" s="83"/>
      <c r="AL109" s="84"/>
      <c r="AM109" s="84"/>
      <c r="AN109" s="84"/>
      <c r="AO109" s="84"/>
      <c r="AP109" s="84"/>
      <c r="AQ109" s="85"/>
      <c r="AR109" s="83"/>
      <c r="AS109" s="84"/>
      <c r="AT109" s="85"/>
      <c r="AU109" s="484">
        <f t="shared" si="6"/>
        <v>0</v>
      </c>
      <c r="AV109" s="485"/>
      <c r="AW109" s="486">
        <f t="shared" si="4"/>
        <v>0</v>
      </c>
      <c r="AX109" s="487"/>
      <c r="AY109" s="488"/>
      <c r="AZ109" s="489"/>
      <c r="BA109" s="489"/>
      <c r="BB109" s="489"/>
      <c r="BC109" s="489"/>
      <c r="BD109" s="490"/>
    </row>
    <row r="110" spans="2:56" ht="39.950000000000003" customHeight="1" x14ac:dyDescent="0.15">
      <c r="B110" s="82">
        <f t="shared" si="5"/>
        <v>98</v>
      </c>
      <c r="C110" s="474"/>
      <c r="D110" s="475"/>
      <c r="E110" s="476"/>
      <c r="F110" s="477"/>
      <c r="G110" s="478"/>
      <c r="H110" s="479"/>
      <c r="I110" s="479"/>
      <c r="J110" s="479"/>
      <c r="K110" s="480"/>
      <c r="L110" s="481"/>
      <c r="M110" s="482"/>
      <c r="N110" s="482"/>
      <c r="O110" s="483"/>
      <c r="P110" s="83"/>
      <c r="Q110" s="84"/>
      <c r="R110" s="84"/>
      <c r="S110" s="84"/>
      <c r="T110" s="84"/>
      <c r="U110" s="84"/>
      <c r="V110" s="85"/>
      <c r="W110" s="83"/>
      <c r="X110" s="84"/>
      <c r="Y110" s="84"/>
      <c r="Z110" s="84"/>
      <c r="AA110" s="84"/>
      <c r="AB110" s="84"/>
      <c r="AC110" s="85"/>
      <c r="AD110" s="83"/>
      <c r="AE110" s="84"/>
      <c r="AF110" s="84"/>
      <c r="AG110" s="84"/>
      <c r="AH110" s="84"/>
      <c r="AI110" s="84"/>
      <c r="AJ110" s="85"/>
      <c r="AK110" s="83"/>
      <c r="AL110" s="84"/>
      <c r="AM110" s="84"/>
      <c r="AN110" s="84"/>
      <c r="AO110" s="84"/>
      <c r="AP110" s="84"/>
      <c r="AQ110" s="85"/>
      <c r="AR110" s="83"/>
      <c r="AS110" s="84"/>
      <c r="AT110" s="85"/>
      <c r="AU110" s="484">
        <f t="shared" si="6"/>
        <v>0</v>
      </c>
      <c r="AV110" s="485"/>
      <c r="AW110" s="486">
        <f t="shared" si="4"/>
        <v>0</v>
      </c>
      <c r="AX110" s="487"/>
      <c r="AY110" s="488"/>
      <c r="AZ110" s="489"/>
      <c r="BA110" s="489"/>
      <c r="BB110" s="489"/>
      <c r="BC110" s="489"/>
      <c r="BD110" s="490"/>
    </row>
    <row r="111" spans="2:56" ht="39.950000000000003" customHeight="1" x14ac:dyDescent="0.15">
      <c r="B111" s="82">
        <f t="shared" si="5"/>
        <v>99</v>
      </c>
      <c r="C111" s="474"/>
      <c r="D111" s="475"/>
      <c r="E111" s="476"/>
      <c r="F111" s="477"/>
      <c r="G111" s="478"/>
      <c r="H111" s="479"/>
      <c r="I111" s="479"/>
      <c r="J111" s="479"/>
      <c r="K111" s="480"/>
      <c r="L111" s="481"/>
      <c r="M111" s="482"/>
      <c r="N111" s="482"/>
      <c r="O111" s="483"/>
      <c r="P111" s="83"/>
      <c r="Q111" s="84"/>
      <c r="R111" s="84"/>
      <c r="S111" s="84"/>
      <c r="T111" s="84"/>
      <c r="U111" s="84"/>
      <c r="V111" s="85"/>
      <c r="W111" s="83"/>
      <c r="X111" s="84"/>
      <c r="Y111" s="84"/>
      <c r="Z111" s="84"/>
      <c r="AA111" s="84"/>
      <c r="AB111" s="84"/>
      <c r="AC111" s="85"/>
      <c r="AD111" s="83"/>
      <c r="AE111" s="84"/>
      <c r="AF111" s="84"/>
      <c r="AG111" s="84"/>
      <c r="AH111" s="84"/>
      <c r="AI111" s="84"/>
      <c r="AJ111" s="85"/>
      <c r="AK111" s="83"/>
      <c r="AL111" s="84"/>
      <c r="AM111" s="84"/>
      <c r="AN111" s="84"/>
      <c r="AO111" s="84"/>
      <c r="AP111" s="84"/>
      <c r="AQ111" s="85"/>
      <c r="AR111" s="83"/>
      <c r="AS111" s="84"/>
      <c r="AT111" s="85"/>
      <c r="AU111" s="484">
        <f t="shared" si="6"/>
        <v>0</v>
      </c>
      <c r="AV111" s="485"/>
      <c r="AW111" s="486">
        <f t="shared" si="4"/>
        <v>0</v>
      </c>
      <c r="AX111" s="487"/>
      <c r="AY111" s="488"/>
      <c r="AZ111" s="489"/>
      <c r="BA111" s="489"/>
      <c r="BB111" s="489"/>
      <c r="BC111" s="489"/>
      <c r="BD111" s="490"/>
    </row>
    <row r="112" spans="2:56" ht="39.950000000000003" customHeight="1" thickBot="1" x14ac:dyDescent="0.2">
      <c r="B112" s="86">
        <f t="shared" si="5"/>
        <v>100</v>
      </c>
      <c r="C112" s="505"/>
      <c r="D112" s="506"/>
      <c r="E112" s="507"/>
      <c r="F112" s="508"/>
      <c r="G112" s="509"/>
      <c r="H112" s="510"/>
      <c r="I112" s="510"/>
      <c r="J112" s="510"/>
      <c r="K112" s="511"/>
      <c r="L112" s="512"/>
      <c r="M112" s="513"/>
      <c r="N112" s="513"/>
      <c r="O112" s="514"/>
      <c r="P112" s="87"/>
      <c r="Q112" s="88"/>
      <c r="R112" s="88"/>
      <c r="S112" s="88"/>
      <c r="T112" s="88"/>
      <c r="U112" s="88"/>
      <c r="V112" s="89"/>
      <c r="W112" s="87"/>
      <c r="X112" s="88"/>
      <c r="Y112" s="88"/>
      <c r="Z112" s="88"/>
      <c r="AA112" s="88"/>
      <c r="AB112" s="88"/>
      <c r="AC112" s="89"/>
      <c r="AD112" s="87"/>
      <c r="AE112" s="88"/>
      <c r="AF112" s="88"/>
      <c r="AG112" s="88"/>
      <c r="AH112" s="88"/>
      <c r="AI112" s="88"/>
      <c r="AJ112" s="89"/>
      <c r="AK112" s="87"/>
      <c r="AL112" s="88"/>
      <c r="AM112" s="88"/>
      <c r="AN112" s="88"/>
      <c r="AO112" s="88"/>
      <c r="AP112" s="88"/>
      <c r="AQ112" s="89"/>
      <c r="AR112" s="87"/>
      <c r="AS112" s="88"/>
      <c r="AT112" s="89"/>
      <c r="AU112" s="515">
        <f t="shared" si="3"/>
        <v>0</v>
      </c>
      <c r="AV112" s="516"/>
      <c r="AW112" s="517">
        <f t="shared" si="4"/>
        <v>0</v>
      </c>
      <c r="AX112" s="518"/>
      <c r="AY112" s="519"/>
      <c r="AZ112" s="520"/>
      <c r="BA112" s="520"/>
      <c r="BB112" s="520"/>
      <c r="BC112" s="520"/>
      <c r="BD112" s="521"/>
    </row>
    <row r="113" spans="2:49" ht="20.25" customHeight="1" x14ac:dyDescent="0.15">
      <c r="B113" s="59"/>
      <c r="C113" s="49"/>
      <c r="D113" s="119"/>
      <c r="E113" s="11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65"/>
      <c r="AD113" s="59"/>
      <c r="AE113" s="59"/>
      <c r="AF113" s="59"/>
      <c r="AG113" s="59"/>
      <c r="AH113" s="59"/>
      <c r="AI113" s="59"/>
      <c r="AJ113" s="59"/>
      <c r="AK113" s="59"/>
      <c r="AL113" s="59"/>
      <c r="AM113" s="59"/>
      <c r="AN113" s="59"/>
      <c r="AO113" s="59"/>
      <c r="AP113" s="59"/>
      <c r="AQ113" s="59"/>
      <c r="AR113" s="59"/>
      <c r="AS113" s="59"/>
      <c r="AT113" s="59"/>
      <c r="AU113" s="59"/>
      <c r="AV113" s="59"/>
      <c r="AW113" s="59"/>
    </row>
    <row r="114" spans="2:49" ht="20.25" customHeight="1" x14ac:dyDescent="0.15">
      <c r="B114" s="59" t="s">
        <v>415</v>
      </c>
      <c r="C114" s="59"/>
      <c r="D114" s="59"/>
      <c r="E114" s="59"/>
      <c r="F114" s="59"/>
      <c r="G114" s="59"/>
      <c r="H114" s="59"/>
      <c r="I114" s="59"/>
      <c r="J114" s="59"/>
      <c r="K114" s="59"/>
      <c r="L114" s="65"/>
      <c r="M114" s="59"/>
      <c r="N114" s="59"/>
      <c r="O114" s="59"/>
      <c r="P114" s="59"/>
      <c r="Q114" s="59"/>
      <c r="R114" s="59"/>
      <c r="S114" s="59"/>
      <c r="T114" s="59" t="s">
        <v>416</v>
      </c>
      <c r="U114" s="59"/>
      <c r="V114" s="59"/>
      <c r="W114" s="59"/>
      <c r="X114" s="59"/>
      <c r="Y114" s="59"/>
      <c r="Z114" s="94"/>
    </row>
    <row r="115" spans="2:49" ht="20.25" customHeight="1" x14ac:dyDescent="0.15">
      <c r="B115" s="59"/>
      <c r="C115" s="531" t="s">
        <v>417</v>
      </c>
      <c r="D115" s="531"/>
      <c r="E115" s="531" t="s">
        <v>418</v>
      </c>
      <c r="F115" s="531"/>
      <c r="G115" s="531"/>
      <c r="H115" s="531"/>
      <c r="I115" s="59"/>
      <c r="J115" s="533" t="s">
        <v>419</v>
      </c>
      <c r="K115" s="533"/>
      <c r="L115" s="533"/>
      <c r="M115" s="533"/>
      <c r="N115" s="59"/>
      <c r="O115" s="59"/>
      <c r="P115" s="95" t="s">
        <v>420</v>
      </c>
      <c r="Q115" s="95"/>
      <c r="R115" s="59"/>
      <c r="S115" s="59"/>
      <c r="T115" s="522" t="s">
        <v>421</v>
      </c>
      <c r="U115" s="524"/>
      <c r="V115" s="522" t="s">
        <v>422</v>
      </c>
      <c r="W115" s="523"/>
      <c r="X115" s="523"/>
      <c r="Y115" s="524"/>
      <c r="Z115" s="94"/>
    </row>
    <row r="116" spans="2:49" ht="20.25" customHeight="1" x14ac:dyDescent="0.15">
      <c r="B116" s="59"/>
      <c r="C116" s="532"/>
      <c r="D116" s="532"/>
      <c r="E116" s="532" t="s">
        <v>423</v>
      </c>
      <c r="F116" s="532"/>
      <c r="G116" s="532" t="s">
        <v>424</v>
      </c>
      <c r="H116" s="532"/>
      <c r="I116" s="59"/>
      <c r="J116" s="532" t="s">
        <v>423</v>
      </c>
      <c r="K116" s="532"/>
      <c r="L116" s="532" t="s">
        <v>424</v>
      </c>
      <c r="M116" s="532"/>
      <c r="N116" s="59"/>
      <c r="O116" s="59"/>
      <c r="P116" s="95" t="s">
        <v>425</v>
      </c>
      <c r="Q116" s="95"/>
      <c r="R116" s="59"/>
      <c r="S116" s="59"/>
      <c r="T116" s="522" t="s">
        <v>426</v>
      </c>
      <c r="U116" s="524"/>
      <c r="V116" s="522" t="s">
        <v>427</v>
      </c>
      <c r="W116" s="523"/>
      <c r="X116" s="523"/>
      <c r="Y116" s="524"/>
      <c r="Z116" s="96"/>
    </row>
    <row r="117" spans="2:49" ht="20.25" customHeight="1" x14ac:dyDescent="0.15">
      <c r="B117" s="59"/>
      <c r="C117" s="522" t="s">
        <v>426</v>
      </c>
      <c r="D117" s="524"/>
      <c r="E117" s="525">
        <f>SUMIFS($AU$13:$AV$112,$C$13:$D$112,"看護職員",$E$13:$F$112,"A")</f>
        <v>0</v>
      </c>
      <c r="F117" s="526"/>
      <c r="G117" s="527">
        <f>SUMIFS($AW$13:$AX$112,$C$13:$D$112,"看護職員",$E$13:$F$112,"A")</f>
        <v>0</v>
      </c>
      <c r="H117" s="528"/>
      <c r="I117" s="97"/>
      <c r="J117" s="529">
        <v>0</v>
      </c>
      <c r="K117" s="530"/>
      <c r="L117" s="529">
        <v>0</v>
      </c>
      <c r="M117" s="530"/>
      <c r="N117" s="97"/>
      <c r="O117" s="97"/>
      <c r="P117" s="529">
        <v>0</v>
      </c>
      <c r="Q117" s="530"/>
      <c r="R117" s="59"/>
      <c r="S117" s="59"/>
      <c r="T117" s="522" t="s">
        <v>428</v>
      </c>
      <c r="U117" s="524"/>
      <c r="V117" s="522" t="s">
        <v>429</v>
      </c>
      <c r="W117" s="523"/>
      <c r="X117" s="523"/>
      <c r="Y117" s="524"/>
      <c r="Z117" s="98"/>
    </row>
    <row r="118" spans="2:49" ht="20.25" customHeight="1" x14ac:dyDescent="0.15">
      <c r="B118" s="59"/>
      <c r="C118" s="522" t="s">
        <v>428</v>
      </c>
      <c r="D118" s="524"/>
      <c r="E118" s="525">
        <f>SUMIFS($AU$13:$AV$112,$C$13:$D$112,"看護職員",$E$13:$F$112,"B")</f>
        <v>0</v>
      </c>
      <c r="F118" s="526"/>
      <c r="G118" s="527">
        <f>SUMIFS($AW$13:$AX$112,$C$13:$D$112,"看護職員",$E$13:$F$112,"B")</f>
        <v>0</v>
      </c>
      <c r="H118" s="528"/>
      <c r="I118" s="97"/>
      <c r="J118" s="529">
        <v>0</v>
      </c>
      <c r="K118" s="530"/>
      <c r="L118" s="529">
        <v>0</v>
      </c>
      <c r="M118" s="530"/>
      <c r="N118" s="97"/>
      <c r="O118" s="97"/>
      <c r="P118" s="529">
        <v>0</v>
      </c>
      <c r="Q118" s="530"/>
      <c r="R118" s="59"/>
      <c r="S118" s="59"/>
      <c r="T118" s="522" t="s">
        <v>430</v>
      </c>
      <c r="U118" s="524"/>
      <c r="V118" s="522" t="s">
        <v>431</v>
      </c>
      <c r="W118" s="523"/>
      <c r="X118" s="523"/>
      <c r="Y118" s="524"/>
      <c r="Z118" s="98"/>
    </row>
    <row r="119" spans="2:49" ht="20.25" customHeight="1" x14ac:dyDescent="0.15">
      <c r="B119" s="59"/>
      <c r="C119" s="522" t="s">
        <v>430</v>
      </c>
      <c r="D119" s="524"/>
      <c r="E119" s="525">
        <f>SUMIFS($AU$13:$AV$112,$C$13:$D$112,"看護職員",$E$13:$F$112,"C")</f>
        <v>0</v>
      </c>
      <c r="F119" s="526"/>
      <c r="G119" s="527">
        <f>SUMIFS($AW$13:$AX$112,$C$13:$D$112,"看護職員",$E$13:$F$112,"C")</f>
        <v>0</v>
      </c>
      <c r="H119" s="528"/>
      <c r="I119" s="97"/>
      <c r="J119" s="529">
        <v>0</v>
      </c>
      <c r="K119" s="530"/>
      <c r="L119" s="534">
        <v>0</v>
      </c>
      <c r="M119" s="535"/>
      <c r="N119" s="97"/>
      <c r="O119" s="97"/>
      <c r="P119" s="525" t="s">
        <v>432</v>
      </c>
      <c r="Q119" s="526"/>
      <c r="R119" s="59"/>
      <c r="S119" s="59"/>
      <c r="T119" s="522" t="s">
        <v>433</v>
      </c>
      <c r="U119" s="524"/>
      <c r="V119" s="522" t="s">
        <v>434</v>
      </c>
      <c r="W119" s="523"/>
      <c r="X119" s="523"/>
      <c r="Y119" s="524"/>
      <c r="Z119" s="99"/>
    </row>
    <row r="120" spans="2:49" ht="20.25" customHeight="1" x14ac:dyDescent="0.15">
      <c r="B120" s="59"/>
      <c r="C120" s="522" t="s">
        <v>433</v>
      </c>
      <c r="D120" s="524"/>
      <c r="E120" s="525">
        <f>SUMIFS($AU$13:$AV$112,$C$13:$D$112,"看護職員",$E$13:$F$112,"D")</f>
        <v>0</v>
      </c>
      <c r="F120" s="526"/>
      <c r="G120" s="527">
        <f>SUMIFS($AW$13:$AX$112,$C$13:$D$112,"看護職員",$E$13:$F$112,"D")</f>
        <v>0</v>
      </c>
      <c r="H120" s="528"/>
      <c r="I120" s="97"/>
      <c r="J120" s="529">
        <v>0</v>
      </c>
      <c r="K120" s="530"/>
      <c r="L120" s="534">
        <v>0</v>
      </c>
      <c r="M120" s="535"/>
      <c r="N120" s="97"/>
      <c r="O120" s="97"/>
      <c r="P120" s="525" t="s">
        <v>432</v>
      </c>
      <c r="Q120" s="526"/>
      <c r="R120" s="59"/>
      <c r="S120" s="59"/>
      <c r="T120" s="59"/>
      <c r="U120" s="537"/>
      <c r="V120" s="537"/>
      <c r="W120" s="538"/>
      <c r="X120" s="538"/>
      <c r="Y120" s="100"/>
      <c r="Z120" s="100"/>
    </row>
    <row r="121" spans="2:49" ht="20.25" customHeight="1" x14ac:dyDescent="0.15">
      <c r="B121" s="59"/>
      <c r="C121" s="522" t="s">
        <v>435</v>
      </c>
      <c r="D121" s="524"/>
      <c r="E121" s="525">
        <f>SUM(E117:F120)</f>
        <v>0</v>
      </c>
      <c r="F121" s="526"/>
      <c r="G121" s="527">
        <f>SUM(G117:H120)</f>
        <v>0</v>
      </c>
      <c r="H121" s="528"/>
      <c r="I121" s="97"/>
      <c r="J121" s="525">
        <f>SUM(J117:K120)</f>
        <v>0</v>
      </c>
      <c r="K121" s="526"/>
      <c r="L121" s="525">
        <f>SUM(L117:M120)</f>
        <v>0</v>
      </c>
      <c r="M121" s="526"/>
      <c r="N121" s="97"/>
      <c r="O121" s="97"/>
      <c r="P121" s="525">
        <f>SUM(P117:Q118)</f>
        <v>0</v>
      </c>
      <c r="Q121" s="526"/>
      <c r="R121" s="59"/>
      <c r="S121" s="59"/>
      <c r="T121" s="59"/>
      <c r="U121" s="537"/>
      <c r="V121" s="537"/>
      <c r="W121" s="538"/>
      <c r="X121" s="538"/>
      <c r="Y121" s="101"/>
      <c r="Z121" s="101"/>
    </row>
    <row r="122" spans="2:49" ht="20.25" customHeight="1" x14ac:dyDescent="0.15">
      <c r="B122" s="59"/>
      <c r="C122" s="59"/>
      <c r="D122" s="59"/>
      <c r="E122" s="59"/>
      <c r="F122" s="59"/>
      <c r="G122" s="59"/>
      <c r="H122" s="59"/>
      <c r="I122" s="59"/>
      <c r="J122" s="59"/>
      <c r="K122" s="59"/>
      <c r="L122" s="65"/>
      <c r="M122" s="59"/>
      <c r="N122" s="59"/>
      <c r="O122" s="59"/>
      <c r="P122" s="59"/>
      <c r="Q122" s="59"/>
      <c r="R122" s="59"/>
      <c r="S122" s="59"/>
      <c r="T122" s="59"/>
      <c r="U122" s="94"/>
      <c r="V122" s="94"/>
      <c r="W122" s="94"/>
      <c r="X122" s="94"/>
      <c r="Y122" s="94"/>
      <c r="Z122" s="94"/>
    </row>
    <row r="123" spans="2:49" ht="20.25" customHeight="1" x14ac:dyDescent="0.15">
      <c r="B123" s="59"/>
      <c r="C123" s="65" t="s">
        <v>436</v>
      </c>
      <c r="D123" s="59"/>
      <c r="E123" s="59"/>
      <c r="F123" s="59"/>
      <c r="G123" s="59"/>
      <c r="H123" s="59"/>
      <c r="I123" s="102" t="s">
        <v>437</v>
      </c>
      <c r="J123" s="545" t="s">
        <v>448</v>
      </c>
      <c r="K123" s="546"/>
      <c r="L123" s="103"/>
      <c r="M123" s="102"/>
      <c r="N123" s="59"/>
      <c r="O123" s="59"/>
      <c r="P123" s="59"/>
      <c r="Q123" s="59"/>
      <c r="R123" s="59"/>
      <c r="S123" s="59"/>
      <c r="T123" s="59"/>
      <c r="U123" s="104"/>
      <c r="V123" s="94"/>
      <c r="W123" s="94"/>
      <c r="X123" s="94"/>
      <c r="Y123" s="94"/>
      <c r="Z123" s="94"/>
    </row>
    <row r="124" spans="2:49" ht="20.25" customHeight="1" x14ac:dyDescent="0.15">
      <c r="B124" s="59"/>
      <c r="C124" s="59" t="s">
        <v>438</v>
      </c>
      <c r="D124" s="59"/>
      <c r="E124" s="59"/>
      <c r="F124" s="59"/>
      <c r="G124" s="59"/>
      <c r="H124" s="59" t="s">
        <v>439</v>
      </c>
      <c r="I124" s="59"/>
      <c r="J124" s="59"/>
      <c r="K124" s="59"/>
      <c r="L124" s="65"/>
      <c r="M124" s="59"/>
      <c r="N124" s="59"/>
      <c r="O124" s="59"/>
      <c r="P124" s="59"/>
      <c r="Q124" s="59"/>
      <c r="R124" s="59"/>
      <c r="S124" s="59"/>
      <c r="T124" s="59"/>
      <c r="U124" s="94"/>
      <c r="V124" s="94"/>
      <c r="W124" s="94"/>
      <c r="X124" s="94"/>
      <c r="Y124" s="94"/>
      <c r="Z124" s="94"/>
    </row>
    <row r="125" spans="2:49" ht="20.25" customHeight="1" x14ac:dyDescent="0.15">
      <c r="B125" s="59"/>
      <c r="C125" s="59" t="str">
        <f>IF($J$123="週","対象時間数（週平均）","対象時間数（当月合計）")</f>
        <v>対象時間数（週平均）</v>
      </c>
      <c r="D125" s="59"/>
      <c r="E125" s="59"/>
      <c r="F125" s="59"/>
      <c r="G125" s="59"/>
      <c r="H125" s="59" t="str">
        <f>IF($J$123="週","週に勤務すべき時間数","当月に勤務すべき時間数")</f>
        <v>週に勤務すべき時間数</v>
      </c>
      <c r="I125" s="59"/>
      <c r="J125" s="59"/>
      <c r="K125" s="59"/>
      <c r="L125" s="65"/>
      <c r="M125" s="532" t="s">
        <v>440</v>
      </c>
      <c r="N125" s="532"/>
      <c r="O125" s="532"/>
      <c r="P125" s="532"/>
      <c r="Q125" s="59"/>
      <c r="R125" s="59"/>
      <c r="S125" s="59"/>
      <c r="T125" s="59"/>
      <c r="U125" s="94"/>
      <c r="V125" s="94"/>
      <c r="W125" s="94"/>
      <c r="X125" s="94"/>
      <c r="Y125" s="94"/>
      <c r="Z125" s="94"/>
    </row>
    <row r="126" spans="2:49" ht="20.25" customHeight="1" x14ac:dyDescent="0.15">
      <c r="B126" s="59"/>
      <c r="C126" s="547">
        <f>IF($J$123="週",L121,J121)</f>
        <v>0</v>
      </c>
      <c r="D126" s="548"/>
      <c r="E126" s="548"/>
      <c r="F126" s="549"/>
      <c r="G126" s="105" t="s">
        <v>441</v>
      </c>
      <c r="H126" s="522">
        <f>IF($J$123="週",$AV$5,$AZ$5)</f>
        <v>0</v>
      </c>
      <c r="I126" s="523"/>
      <c r="J126" s="523"/>
      <c r="K126" s="524"/>
      <c r="L126" s="105" t="s">
        <v>442</v>
      </c>
      <c r="M126" s="539" t="e">
        <f>ROUNDDOWN(C126/H126,1)</f>
        <v>#DIV/0!</v>
      </c>
      <c r="N126" s="540"/>
      <c r="O126" s="540"/>
      <c r="P126" s="541"/>
      <c r="Q126" s="59"/>
      <c r="R126" s="59"/>
      <c r="S126" s="59"/>
      <c r="T126" s="59"/>
      <c r="U126" s="536"/>
      <c r="V126" s="536"/>
      <c r="W126" s="536"/>
      <c r="X126" s="536"/>
      <c r="Y126" s="98"/>
      <c r="Z126" s="94"/>
    </row>
    <row r="127" spans="2:49" ht="20.25" customHeight="1" x14ac:dyDescent="0.15">
      <c r="B127" s="59"/>
      <c r="C127" s="59"/>
      <c r="D127" s="59"/>
      <c r="E127" s="59"/>
      <c r="F127" s="59"/>
      <c r="G127" s="59"/>
      <c r="H127" s="59"/>
      <c r="I127" s="59"/>
      <c r="J127" s="59"/>
      <c r="K127" s="59"/>
      <c r="L127" s="65"/>
      <c r="M127" s="59" t="s">
        <v>443</v>
      </c>
      <c r="N127" s="59"/>
      <c r="O127" s="59"/>
      <c r="P127" s="59"/>
      <c r="Q127" s="59"/>
      <c r="R127" s="59"/>
      <c r="S127" s="59"/>
      <c r="T127" s="59"/>
      <c r="U127" s="94"/>
      <c r="V127" s="94"/>
      <c r="W127" s="94"/>
      <c r="X127" s="94"/>
      <c r="Y127" s="94"/>
      <c r="Z127" s="94"/>
    </row>
    <row r="128" spans="2:49" ht="20.25" customHeight="1" x14ac:dyDescent="0.15">
      <c r="B128" s="59"/>
      <c r="C128" s="59" t="s">
        <v>444</v>
      </c>
      <c r="D128" s="59"/>
      <c r="E128" s="59"/>
      <c r="F128" s="59"/>
      <c r="G128" s="59"/>
      <c r="H128" s="59"/>
      <c r="I128" s="59"/>
      <c r="J128" s="59"/>
      <c r="K128" s="59"/>
      <c r="L128" s="65"/>
      <c r="M128" s="59"/>
      <c r="N128" s="59"/>
      <c r="O128" s="59"/>
      <c r="P128" s="59"/>
      <c r="Q128" s="59"/>
      <c r="R128" s="59"/>
      <c r="S128" s="59"/>
      <c r="T128" s="59"/>
      <c r="U128" s="59"/>
      <c r="V128" s="106"/>
      <c r="W128" s="107"/>
      <c r="X128" s="107"/>
      <c r="Y128" s="59"/>
      <c r="Z128" s="59"/>
    </row>
    <row r="129" spans="2:58" ht="20.25" customHeight="1" x14ac:dyDescent="0.15">
      <c r="B129" s="59"/>
      <c r="C129" s="59" t="s">
        <v>420</v>
      </c>
      <c r="D129" s="59"/>
      <c r="E129" s="59"/>
      <c r="F129" s="59"/>
      <c r="G129" s="59"/>
      <c r="H129" s="59"/>
      <c r="I129" s="59"/>
      <c r="J129" s="59"/>
      <c r="K129" s="59"/>
      <c r="L129" s="65"/>
      <c r="M129" s="105"/>
      <c r="N129" s="105"/>
      <c r="O129" s="105"/>
      <c r="P129" s="105"/>
      <c r="Q129" s="59"/>
      <c r="R129" s="59"/>
      <c r="S129" s="59"/>
      <c r="T129" s="59"/>
      <c r="U129" s="59"/>
      <c r="V129" s="106"/>
      <c r="W129" s="107"/>
      <c r="X129" s="107"/>
      <c r="Y129" s="59"/>
      <c r="Z129" s="59"/>
    </row>
    <row r="130" spans="2:58" ht="20.25" customHeight="1" x14ac:dyDescent="0.15">
      <c r="B130" s="59"/>
      <c r="C130" s="59" t="s">
        <v>445</v>
      </c>
      <c r="D130" s="59"/>
      <c r="E130" s="59"/>
      <c r="F130" s="59"/>
      <c r="G130" s="59"/>
      <c r="H130" s="59" t="s">
        <v>446</v>
      </c>
      <c r="I130" s="59"/>
      <c r="J130" s="59"/>
      <c r="K130" s="59"/>
      <c r="L130" s="59"/>
      <c r="M130" s="532" t="s">
        <v>435</v>
      </c>
      <c r="N130" s="532"/>
      <c r="O130" s="532"/>
      <c r="P130" s="532"/>
      <c r="Q130" s="59"/>
      <c r="R130" s="59"/>
      <c r="S130" s="59"/>
      <c r="T130" s="59"/>
      <c r="U130" s="59"/>
      <c r="V130" s="106"/>
      <c r="W130" s="107"/>
      <c r="X130" s="107"/>
      <c r="Y130" s="59"/>
      <c r="Z130" s="59"/>
    </row>
    <row r="131" spans="2:58" ht="20.25" customHeight="1" x14ac:dyDescent="0.15">
      <c r="B131" s="59"/>
      <c r="C131" s="522">
        <f>P121</f>
        <v>0</v>
      </c>
      <c r="D131" s="523"/>
      <c r="E131" s="523"/>
      <c r="F131" s="524"/>
      <c r="G131" s="105" t="s">
        <v>447</v>
      </c>
      <c r="H131" s="539" t="e">
        <f>M126</f>
        <v>#DIV/0!</v>
      </c>
      <c r="I131" s="540"/>
      <c r="J131" s="540"/>
      <c r="K131" s="541"/>
      <c r="L131" s="105" t="s">
        <v>442</v>
      </c>
      <c r="M131" s="542" t="e">
        <f>ROUNDDOWN(C131+H131,1)</f>
        <v>#DIV/0!</v>
      </c>
      <c r="N131" s="543"/>
      <c r="O131" s="543"/>
      <c r="P131" s="544"/>
      <c r="Q131" s="59"/>
      <c r="R131" s="59"/>
      <c r="S131" s="59"/>
      <c r="T131" s="59"/>
      <c r="U131" s="59"/>
      <c r="V131" s="106"/>
      <c r="W131" s="107"/>
      <c r="X131" s="107"/>
      <c r="Y131" s="59"/>
      <c r="Z131" s="59"/>
    </row>
    <row r="132" spans="2:58" ht="20.25" customHeight="1" x14ac:dyDescent="0.15">
      <c r="B132" s="59"/>
      <c r="C132" s="59"/>
      <c r="D132" s="59"/>
      <c r="E132" s="59"/>
      <c r="F132" s="59"/>
      <c r="G132" s="59"/>
      <c r="H132" s="59"/>
      <c r="I132" s="59"/>
      <c r="J132" s="59"/>
      <c r="K132" s="59"/>
      <c r="L132" s="59"/>
      <c r="M132" s="59"/>
      <c r="N132" s="65"/>
      <c r="O132" s="59"/>
      <c r="P132" s="59"/>
      <c r="Q132" s="59"/>
      <c r="R132" s="59"/>
      <c r="S132" s="59"/>
      <c r="T132" s="59"/>
      <c r="U132" s="59"/>
      <c r="V132" s="106"/>
      <c r="W132" s="107"/>
      <c r="X132" s="107"/>
      <c r="Y132" s="59"/>
      <c r="Z132" s="59"/>
    </row>
    <row r="133" spans="2:58" ht="20.25" customHeight="1" x14ac:dyDescent="0.15">
      <c r="C133" s="68"/>
      <c r="D133" s="68"/>
      <c r="T133" s="68"/>
      <c r="AJ133" s="113"/>
      <c r="AK133" s="114"/>
      <c r="AL133" s="114"/>
      <c r="BE133" s="114"/>
    </row>
    <row r="134" spans="2:58" ht="20.25" customHeight="1" x14ac:dyDescent="0.15">
      <c r="C134" s="68"/>
      <c r="D134" s="68"/>
      <c r="U134" s="68"/>
      <c r="AK134" s="113"/>
      <c r="AL134" s="114"/>
      <c r="AM134" s="114"/>
      <c r="BF134" s="114"/>
    </row>
    <row r="135" spans="2:58" ht="20.25" customHeight="1" x14ac:dyDescent="0.15">
      <c r="D135" s="68"/>
      <c r="U135" s="68"/>
      <c r="AK135" s="113"/>
      <c r="AL135" s="114"/>
      <c r="AM135" s="114"/>
      <c r="BF135" s="114"/>
    </row>
    <row r="136" spans="2:58" ht="20.25" customHeight="1" x14ac:dyDescent="0.15">
      <c r="C136" s="68"/>
      <c r="D136" s="68"/>
      <c r="U136" s="68"/>
      <c r="AK136" s="113"/>
      <c r="AL136" s="114"/>
      <c r="AM136" s="114"/>
      <c r="BF136" s="114"/>
    </row>
    <row r="137" spans="2:58" ht="20.25" customHeight="1" x14ac:dyDescent="0.15">
      <c r="C137" s="113"/>
      <c r="D137" s="113"/>
      <c r="E137" s="113"/>
      <c r="F137" s="113"/>
      <c r="G137" s="113"/>
      <c r="H137" s="113"/>
      <c r="I137" s="113"/>
      <c r="J137" s="113"/>
      <c r="K137" s="113"/>
      <c r="L137" s="113"/>
      <c r="M137" s="113"/>
      <c r="N137" s="113"/>
      <c r="O137" s="113"/>
      <c r="P137" s="113"/>
      <c r="Q137" s="113"/>
      <c r="R137" s="113"/>
      <c r="S137" s="113"/>
      <c r="T137" s="113"/>
      <c r="U137" s="114"/>
      <c r="V137" s="114"/>
      <c r="W137" s="113"/>
      <c r="X137" s="113"/>
      <c r="Y137" s="113"/>
      <c r="Z137" s="113"/>
      <c r="AA137" s="113"/>
      <c r="AB137" s="113"/>
      <c r="AC137" s="113"/>
      <c r="AD137" s="113"/>
      <c r="AE137" s="113"/>
      <c r="AF137" s="113"/>
      <c r="AG137" s="113"/>
      <c r="AH137" s="113"/>
      <c r="AI137" s="113"/>
      <c r="AJ137" s="113"/>
      <c r="AK137" s="113"/>
      <c r="AL137" s="114"/>
      <c r="AM137" s="114"/>
      <c r="BF137" s="114"/>
    </row>
    <row r="138" spans="2:58" ht="20.25" customHeight="1" x14ac:dyDescent="0.15">
      <c r="C138" s="113"/>
      <c r="D138" s="113"/>
      <c r="E138" s="113"/>
      <c r="F138" s="113"/>
      <c r="G138" s="113"/>
      <c r="H138" s="113"/>
      <c r="I138" s="113"/>
      <c r="J138" s="113"/>
      <c r="K138" s="113"/>
      <c r="L138" s="113"/>
      <c r="M138" s="113"/>
      <c r="N138" s="113"/>
      <c r="O138" s="113"/>
      <c r="P138" s="113"/>
      <c r="Q138" s="113"/>
      <c r="R138" s="113"/>
      <c r="S138" s="113"/>
      <c r="T138" s="113"/>
      <c r="U138" s="114"/>
      <c r="V138" s="114"/>
      <c r="W138" s="113"/>
      <c r="X138" s="113"/>
      <c r="Y138" s="113"/>
      <c r="Z138" s="113"/>
      <c r="AA138" s="113"/>
      <c r="AB138" s="113"/>
      <c r="AC138" s="113"/>
      <c r="AD138" s="113"/>
      <c r="AE138" s="113"/>
      <c r="AF138" s="113"/>
      <c r="AG138" s="113"/>
      <c r="AH138" s="113"/>
      <c r="AI138" s="113"/>
      <c r="AJ138" s="113"/>
      <c r="AK138" s="113"/>
      <c r="AL138" s="114"/>
      <c r="AM138" s="114"/>
      <c r="BF138" s="114"/>
    </row>
  </sheetData>
  <sheetProtection sheet="1" insertRows="0"/>
  <mergeCells count="785">
    <mergeCell ref="M130:P130"/>
    <mergeCell ref="C131:F131"/>
    <mergeCell ref="H131:K131"/>
    <mergeCell ref="M131:P131"/>
    <mergeCell ref="J123:K123"/>
    <mergeCell ref="M125:P125"/>
    <mergeCell ref="C126:F126"/>
    <mergeCell ref="H126:K126"/>
    <mergeCell ref="M126:P126"/>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4"/>
  <conditionalFormatting sqref="C126:F126">
    <cfRule type="expression" dxfId="5" priority="1">
      <formula>INDIRECT(ADDRESS(ROW(),COLUMN()))=TRUNC(INDIRECT(ADDRESS(ROW(),COLUMN())))</formula>
    </cfRule>
  </conditionalFormatting>
  <conditionalFormatting sqref="E117:Q121">
    <cfRule type="expression" dxfId="4" priority="2">
      <formula>INDIRECT(ADDRESS(ROW(),COLUMN()))=TRUNC(INDIRECT(ADDRESS(ROW(),COLUMN())))</formula>
    </cfRule>
  </conditionalFormatting>
  <conditionalFormatting sqref="P13:AX112">
    <cfRule type="expression" dxfId="3" priority="3">
      <formula>INDIRECT(ADDRESS(ROW(),COLUMN()))=TRUNC(INDIRECT(ADDRESS(ROW(),COLUMN())))</formula>
    </cfRule>
  </conditionalFormatting>
  <dataValidations count="7">
    <dataValidation type="list" allowBlank="1" showInputMessage="1" sqref="E13:F112" xr:uid="{E5ED3452-C29F-41B6-9C59-BC749F488664}">
      <formula1>"A, B, C, D"</formula1>
    </dataValidation>
    <dataValidation type="list" allowBlank="1" showInputMessage="1" showErrorMessage="1" sqref="AZ4:BC4" xr:uid="{3B8BB761-8891-4A22-A288-0D963145649D}">
      <formula1>"予定,実績,予定・実績"</formula1>
    </dataValidation>
    <dataValidation type="list" errorStyle="warning" allowBlank="1" showInputMessage="1" error="リストにない場合のみ、入力してください。" sqref="G13:K112" xr:uid="{0DCF17F8-0CDD-4B76-8CBB-49AB9CB57C82}">
      <formula1>INDIRECT(C13)</formula1>
    </dataValidation>
    <dataValidation type="list" allowBlank="1" showInputMessage="1" sqref="C13:D112" xr:uid="{B939F98B-3058-4D92-928D-223DE9C87D84}">
      <formula1>職種</formula1>
    </dataValidation>
    <dataValidation type="decimal" allowBlank="1" showInputMessage="1" showErrorMessage="1" error="入力可能範囲　32～40" sqref="AV5" xr:uid="{FE2D94AA-45FE-471E-B747-EC63FD99A95B}">
      <formula1>32</formula1>
      <formula2>40</formula2>
    </dataValidation>
    <dataValidation type="list" allowBlank="1" showInputMessage="1" showErrorMessage="1" sqref="J123:K123" xr:uid="{E431764A-0C32-4CF5-AA63-F15915E06262}">
      <formula1>"週,暦月"</formula1>
    </dataValidation>
    <dataValidation type="list" allowBlank="1" showInputMessage="1" showErrorMessage="1" sqref="AZ3" xr:uid="{51645F04-AAA4-42DD-B0D0-A9BA65F7BB59}">
      <formula1>"４週,暦月"</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4D65EBC4-4958-4F64-8ED8-22079FB4AEE4}">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BBF58-43C5-49F8-8170-41A98E34AF2D}">
  <sheetPr>
    <pageSetUpPr fitToPage="1"/>
  </sheetPr>
  <dimension ref="A1:BF56"/>
  <sheetViews>
    <sheetView showGridLines="0" view="pageBreakPreview" zoomScale="75" zoomScaleNormal="55" zoomScaleSheetLayoutView="75" workbookViewId="0">
      <selection activeCell="AE19" sqref="AE19"/>
    </sheetView>
  </sheetViews>
  <sheetFormatPr defaultColWidth="4.5" defaultRowHeight="20.25" customHeight="1" x14ac:dyDescent="0.15"/>
  <cols>
    <col min="1" max="1" width="1.375" style="71" customWidth="1"/>
    <col min="2" max="56" width="5.625" style="71" customWidth="1"/>
    <col min="57" max="16384" width="4.5" style="71"/>
  </cols>
  <sheetData>
    <row r="1" spans="1:57" s="41" customFormat="1" ht="20.25" customHeight="1" x14ac:dyDescent="0.15">
      <c r="A1" s="36"/>
      <c r="B1" s="36"/>
      <c r="C1" s="37" t="s">
        <v>366</v>
      </c>
      <c r="D1" s="37"/>
      <c r="E1" s="36"/>
      <c r="F1" s="36"/>
      <c r="G1" s="38" t="s">
        <v>367</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368</v>
      </c>
      <c r="AL1" s="39" t="s">
        <v>369</v>
      </c>
      <c r="AM1" s="450" t="s">
        <v>370</v>
      </c>
      <c r="AN1" s="450"/>
      <c r="AO1" s="450"/>
      <c r="AP1" s="450"/>
      <c r="AQ1" s="450"/>
      <c r="AR1" s="450"/>
      <c r="AS1" s="450"/>
      <c r="AT1" s="450"/>
      <c r="AU1" s="450"/>
      <c r="AV1" s="450"/>
      <c r="AW1" s="450"/>
      <c r="AX1" s="450"/>
      <c r="AY1" s="450"/>
      <c r="AZ1" s="450"/>
      <c r="BA1" s="450"/>
      <c r="BB1" s="40" t="s">
        <v>371</v>
      </c>
      <c r="BC1" s="36"/>
      <c r="BD1" s="36"/>
    </row>
    <row r="2" spans="1:57" s="44" customFormat="1" ht="20.25" customHeight="1" x14ac:dyDescent="0.15">
      <c r="A2" s="42"/>
      <c r="B2" s="42"/>
      <c r="C2" s="42"/>
      <c r="D2" s="38"/>
      <c r="E2" s="42"/>
      <c r="F2" s="42"/>
      <c r="G2" s="42"/>
      <c r="H2" s="38"/>
      <c r="I2" s="39"/>
      <c r="J2" s="39"/>
      <c r="K2" s="39"/>
      <c r="L2" s="39"/>
      <c r="M2" s="39"/>
      <c r="N2" s="42"/>
      <c r="O2" s="42"/>
      <c r="P2" s="42"/>
      <c r="Q2" s="42"/>
      <c r="R2" s="42"/>
      <c r="S2" s="42"/>
      <c r="T2" s="39" t="s">
        <v>372</v>
      </c>
      <c r="U2" s="451">
        <v>8</v>
      </c>
      <c r="V2" s="451"/>
      <c r="W2" s="39" t="s">
        <v>369</v>
      </c>
      <c r="X2" s="452">
        <f>IF(U2=0,"",YEAR(DATE(2018+U2,1,1)))</f>
        <v>2026</v>
      </c>
      <c r="Y2" s="452"/>
      <c r="Z2" s="42" t="s">
        <v>373</v>
      </c>
      <c r="AA2" s="42" t="s">
        <v>374</v>
      </c>
      <c r="AB2" s="451">
        <v>6</v>
      </c>
      <c r="AC2" s="451"/>
      <c r="AD2" s="42" t="s">
        <v>375</v>
      </c>
      <c r="AE2" s="42"/>
      <c r="AF2" s="42"/>
      <c r="AG2" s="42"/>
      <c r="AH2" s="42"/>
      <c r="AI2" s="42"/>
      <c r="AJ2" s="40"/>
      <c r="AK2" s="39" t="s">
        <v>376</v>
      </c>
      <c r="AL2" s="39" t="s">
        <v>369</v>
      </c>
      <c r="AM2" s="451" t="s">
        <v>377</v>
      </c>
      <c r="AN2" s="451"/>
      <c r="AO2" s="451"/>
      <c r="AP2" s="451"/>
      <c r="AQ2" s="451"/>
      <c r="AR2" s="451"/>
      <c r="AS2" s="451"/>
      <c r="AT2" s="451"/>
      <c r="AU2" s="451"/>
      <c r="AV2" s="451"/>
      <c r="AW2" s="451"/>
      <c r="AX2" s="451"/>
      <c r="AY2" s="451"/>
      <c r="AZ2" s="451"/>
      <c r="BA2" s="451"/>
      <c r="BB2" s="40" t="s">
        <v>371</v>
      </c>
      <c r="BC2" s="39"/>
      <c r="BD2" s="39"/>
      <c r="BE2" s="43"/>
    </row>
    <row r="3" spans="1:57" s="44" customFormat="1" ht="20.25" customHeight="1" x14ac:dyDescent="0.15">
      <c r="A3" s="42"/>
      <c r="B3" s="42"/>
      <c r="C3" s="42"/>
      <c r="D3" s="38"/>
      <c r="E3" s="42"/>
      <c r="F3" s="42"/>
      <c r="G3" s="42"/>
      <c r="H3" s="38"/>
      <c r="I3" s="39"/>
      <c r="J3" s="39"/>
      <c r="K3" s="39"/>
      <c r="L3" s="39"/>
      <c r="M3" s="39"/>
      <c r="N3" s="42"/>
      <c r="O3" s="42"/>
      <c r="P3" s="42"/>
      <c r="Q3" s="42"/>
      <c r="R3" s="42"/>
      <c r="S3" s="42"/>
      <c r="T3" s="45"/>
      <c r="U3" s="46"/>
      <c r="V3" s="46"/>
      <c r="W3" s="47"/>
      <c r="X3" s="46"/>
      <c r="Y3" s="46"/>
      <c r="Z3" s="48"/>
      <c r="AA3" s="48"/>
      <c r="AB3" s="46"/>
      <c r="AC3" s="46"/>
      <c r="AD3" s="49"/>
      <c r="AE3" s="42"/>
      <c r="AF3" s="42"/>
      <c r="AG3" s="42"/>
      <c r="AH3" s="42"/>
      <c r="AI3" s="42"/>
      <c r="AJ3" s="40"/>
      <c r="AK3" s="39"/>
      <c r="AL3" s="39"/>
      <c r="AM3" s="50"/>
      <c r="AN3" s="50"/>
      <c r="AO3" s="50"/>
      <c r="AP3" s="50"/>
      <c r="AQ3" s="50"/>
      <c r="AR3" s="50"/>
      <c r="AS3" s="50"/>
      <c r="AT3" s="50"/>
      <c r="AU3" s="50"/>
      <c r="AV3" s="50"/>
      <c r="AW3" s="50"/>
      <c r="AX3" s="50"/>
      <c r="AY3" s="51" t="s">
        <v>378</v>
      </c>
      <c r="AZ3" s="453" t="s">
        <v>379</v>
      </c>
      <c r="BA3" s="453"/>
      <c r="BB3" s="453"/>
      <c r="BC3" s="453"/>
      <c r="BD3" s="39"/>
      <c r="BE3" s="43"/>
    </row>
    <row r="4" spans="1:57" s="44" customFormat="1" ht="20.25" customHeight="1" x14ac:dyDescent="0.15">
      <c r="A4" s="42"/>
      <c r="B4" s="52"/>
      <c r="C4" s="52"/>
      <c r="D4" s="52"/>
      <c r="E4" s="52"/>
      <c r="F4" s="52"/>
      <c r="G4" s="52"/>
      <c r="H4" s="52"/>
      <c r="I4" s="52"/>
      <c r="J4" s="53"/>
      <c r="K4" s="54"/>
      <c r="L4" s="54"/>
      <c r="M4" s="54"/>
      <c r="N4" s="54"/>
      <c r="O4" s="54"/>
      <c r="P4" s="55"/>
      <c r="Q4" s="54"/>
      <c r="R4" s="54"/>
      <c r="S4" s="42"/>
      <c r="T4" s="42"/>
      <c r="U4" s="42"/>
      <c r="V4" s="42"/>
      <c r="W4" s="42"/>
      <c r="X4" s="42"/>
      <c r="Y4" s="42"/>
      <c r="Z4" s="48"/>
      <c r="AA4" s="48"/>
      <c r="AB4" s="46"/>
      <c r="AC4" s="46"/>
      <c r="AD4" s="49"/>
      <c r="AE4" s="42"/>
      <c r="AF4" s="42"/>
      <c r="AG4" s="42"/>
      <c r="AH4" s="42"/>
      <c r="AI4" s="42"/>
      <c r="AJ4" s="40"/>
      <c r="AK4" s="39"/>
      <c r="AL4" s="39"/>
      <c r="AM4" s="50"/>
      <c r="AN4" s="50"/>
      <c r="AO4" s="50"/>
      <c r="AP4" s="50"/>
      <c r="AQ4" s="50"/>
      <c r="AR4" s="50"/>
      <c r="AS4" s="50"/>
      <c r="AT4" s="50"/>
      <c r="AU4" s="50"/>
      <c r="AV4" s="50"/>
      <c r="AW4" s="50"/>
      <c r="AX4" s="50"/>
      <c r="AY4" s="51" t="s">
        <v>380</v>
      </c>
      <c r="AZ4" s="453" t="s">
        <v>381</v>
      </c>
      <c r="BA4" s="453"/>
      <c r="BB4" s="453"/>
      <c r="BC4" s="453"/>
      <c r="BD4" s="39"/>
      <c r="BE4" s="43"/>
    </row>
    <row r="5" spans="1:57" s="44" customFormat="1" ht="20.25" customHeight="1" x14ac:dyDescent="0.15">
      <c r="A5" s="42"/>
      <c r="B5" s="56"/>
      <c r="C5" s="56"/>
      <c r="D5" s="56"/>
      <c r="E5" s="56"/>
      <c r="F5" s="56"/>
      <c r="G5" s="56"/>
      <c r="H5" s="56"/>
      <c r="I5" s="56"/>
      <c r="J5" s="54"/>
      <c r="K5" s="57"/>
      <c r="L5" s="58"/>
      <c r="M5" s="58"/>
      <c r="N5" s="58"/>
      <c r="O5" s="58"/>
      <c r="P5" s="56"/>
      <c r="Q5" s="52"/>
      <c r="R5" s="52"/>
      <c r="S5" s="36"/>
      <c r="T5" s="42"/>
      <c r="U5" s="42"/>
      <c r="V5" s="42"/>
      <c r="W5" s="42"/>
      <c r="X5" s="42"/>
      <c r="Y5" s="42"/>
      <c r="Z5" s="48"/>
      <c r="AA5" s="48"/>
      <c r="AB5" s="46"/>
      <c r="AC5" s="46"/>
      <c r="AD5" s="36"/>
      <c r="AE5" s="36"/>
      <c r="AF5" s="36"/>
      <c r="AG5" s="36"/>
      <c r="AH5" s="42"/>
      <c r="AI5" s="42"/>
      <c r="AJ5" s="36" t="s">
        <v>382</v>
      </c>
      <c r="AK5" s="36"/>
      <c r="AL5" s="36"/>
      <c r="AM5" s="36"/>
      <c r="AN5" s="36"/>
      <c r="AO5" s="36"/>
      <c r="AP5" s="36"/>
      <c r="AQ5" s="36"/>
      <c r="AR5" s="52"/>
      <c r="AS5" s="52"/>
      <c r="AT5" s="59"/>
      <c r="AU5" s="36"/>
      <c r="AV5" s="467">
        <v>40</v>
      </c>
      <c r="AW5" s="468"/>
      <c r="AX5" s="59" t="s">
        <v>383</v>
      </c>
      <c r="AY5" s="36"/>
      <c r="AZ5" s="550">
        <v>176</v>
      </c>
      <c r="BA5" s="551"/>
      <c r="BB5" s="59" t="s">
        <v>384</v>
      </c>
      <c r="BC5" s="36"/>
      <c r="BD5" s="42"/>
      <c r="BE5" s="43"/>
    </row>
    <row r="6" spans="1:57" s="44" customFormat="1" ht="20.25" customHeight="1" x14ac:dyDescent="0.15">
      <c r="A6" s="42"/>
      <c r="B6" s="56"/>
      <c r="C6" s="56"/>
      <c r="D6" s="56"/>
      <c r="E6" s="56"/>
      <c r="F6" s="56"/>
      <c r="G6" s="56"/>
      <c r="H6" s="56"/>
      <c r="I6" s="56"/>
      <c r="J6" s="56"/>
      <c r="K6" s="60"/>
      <c r="L6" s="60"/>
      <c r="M6" s="60"/>
      <c r="N6" s="56"/>
      <c r="O6" s="61"/>
      <c r="P6" s="62"/>
      <c r="Q6" s="62"/>
      <c r="R6" s="63"/>
      <c r="S6" s="64"/>
      <c r="T6" s="42"/>
      <c r="U6" s="42"/>
      <c r="V6" s="42"/>
      <c r="W6" s="42"/>
      <c r="X6" s="42"/>
      <c r="Y6" s="42"/>
      <c r="Z6" s="48"/>
      <c r="AA6" s="48"/>
      <c r="AB6" s="46"/>
      <c r="AC6" s="46"/>
      <c r="AD6" s="59"/>
      <c r="AE6" s="36"/>
      <c r="AF6" s="36"/>
      <c r="AG6" s="36"/>
      <c r="AH6" s="42"/>
      <c r="AI6" s="42"/>
      <c r="AJ6" s="42"/>
      <c r="AK6" s="42"/>
      <c r="AL6" s="36"/>
      <c r="AM6" s="36"/>
      <c r="AN6" s="65"/>
      <c r="AO6" s="66"/>
      <c r="AP6" s="66"/>
      <c r="AQ6" s="64"/>
      <c r="AR6" s="64"/>
      <c r="AS6" s="64"/>
      <c r="AT6" s="64"/>
      <c r="AU6" s="64"/>
      <c r="AV6" s="64"/>
      <c r="AW6" s="36" t="s">
        <v>385</v>
      </c>
      <c r="AX6" s="36"/>
      <c r="AY6" s="36"/>
      <c r="AZ6" s="469">
        <f>DAY(EOMONTH(DATE(X2,AB2,1),0))</f>
        <v>30</v>
      </c>
      <c r="BA6" s="470"/>
      <c r="BB6" s="59" t="s">
        <v>386</v>
      </c>
      <c r="BC6" s="42"/>
      <c r="BD6" s="42"/>
      <c r="BE6" s="43"/>
    </row>
    <row r="7" spans="1:57" ht="20.25" customHeight="1" thickBot="1" x14ac:dyDescent="0.2">
      <c r="A7" s="67"/>
      <c r="B7" s="67"/>
      <c r="C7" s="68"/>
      <c r="D7" s="68"/>
      <c r="E7" s="67"/>
      <c r="F7" s="67"/>
      <c r="G7" s="67"/>
      <c r="H7" s="67"/>
      <c r="I7" s="67"/>
      <c r="J7" s="67"/>
      <c r="K7" s="67"/>
      <c r="L7" s="67"/>
      <c r="M7" s="67"/>
      <c r="N7" s="67"/>
      <c r="O7" s="67"/>
      <c r="P7" s="67"/>
      <c r="Q7" s="67"/>
      <c r="R7" s="67"/>
      <c r="S7" s="68"/>
      <c r="T7" s="67"/>
      <c r="U7" s="67"/>
      <c r="V7" s="67"/>
      <c r="W7" s="67"/>
      <c r="X7" s="67"/>
      <c r="Y7" s="67"/>
      <c r="Z7" s="67"/>
      <c r="AA7" s="67"/>
      <c r="AB7" s="67"/>
      <c r="AC7" s="67"/>
      <c r="AD7" s="67"/>
      <c r="AE7" s="67"/>
      <c r="AF7" s="67"/>
      <c r="AG7" s="67"/>
      <c r="AH7" s="67"/>
      <c r="AI7" s="67"/>
      <c r="AJ7" s="68"/>
      <c r="AK7" s="67"/>
      <c r="AL7" s="67"/>
      <c r="AM7" s="67"/>
      <c r="AN7" s="67"/>
      <c r="AO7" s="67"/>
      <c r="AP7" s="67"/>
      <c r="AQ7" s="67"/>
      <c r="AR7" s="67"/>
      <c r="AS7" s="67"/>
      <c r="AT7" s="67"/>
      <c r="AU7" s="67"/>
      <c r="AV7" s="67"/>
      <c r="AW7" s="67"/>
      <c r="AX7" s="67"/>
      <c r="AY7" s="67"/>
      <c r="AZ7" s="67"/>
      <c r="BA7" s="67"/>
      <c r="BB7" s="67"/>
      <c r="BC7" s="69"/>
      <c r="BD7" s="69"/>
      <c r="BE7" s="70"/>
    </row>
    <row r="8" spans="1:57" ht="20.25" customHeight="1" thickBot="1" x14ac:dyDescent="0.2">
      <c r="A8" s="67"/>
      <c r="B8" s="433" t="s">
        <v>387</v>
      </c>
      <c r="C8" s="436" t="s">
        <v>388</v>
      </c>
      <c r="D8" s="437"/>
      <c r="E8" s="442" t="s">
        <v>389</v>
      </c>
      <c r="F8" s="437"/>
      <c r="G8" s="442" t="s">
        <v>390</v>
      </c>
      <c r="H8" s="436"/>
      <c r="I8" s="436"/>
      <c r="J8" s="436"/>
      <c r="K8" s="437"/>
      <c r="L8" s="442" t="s">
        <v>391</v>
      </c>
      <c r="M8" s="436"/>
      <c r="N8" s="436"/>
      <c r="O8" s="445"/>
      <c r="P8" s="448" t="s">
        <v>392</v>
      </c>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54" t="str">
        <f>IF(AZ3="４週","(9)1～4週目の勤務時間数合計","(9)1か月の勤務時間数合計")</f>
        <v>(9)1か月の勤務時間数合計</v>
      </c>
      <c r="AV8" s="455"/>
      <c r="AW8" s="454" t="s">
        <v>393</v>
      </c>
      <c r="AX8" s="455"/>
      <c r="AY8" s="462" t="s">
        <v>394</v>
      </c>
      <c r="AZ8" s="462"/>
      <c r="BA8" s="462"/>
      <c r="BB8" s="462"/>
      <c r="BC8" s="462"/>
      <c r="BD8" s="462"/>
    </row>
    <row r="9" spans="1:57" ht="20.25" customHeight="1" thickBot="1" x14ac:dyDescent="0.2">
      <c r="A9" s="67"/>
      <c r="B9" s="434"/>
      <c r="C9" s="438"/>
      <c r="D9" s="439"/>
      <c r="E9" s="443"/>
      <c r="F9" s="439"/>
      <c r="G9" s="443"/>
      <c r="H9" s="438"/>
      <c r="I9" s="438"/>
      <c r="J9" s="438"/>
      <c r="K9" s="439"/>
      <c r="L9" s="443"/>
      <c r="M9" s="438"/>
      <c r="N9" s="438"/>
      <c r="O9" s="446"/>
      <c r="P9" s="464" t="s">
        <v>395</v>
      </c>
      <c r="Q9" s="465"/>
      <c r="R9" s="465"/>
      <c r="S9" s="465"/>
      <c r="T9" s="465"/>
      <c r="U9" s="465"/>
      <c r="V9" s="466"/>
      <c r="W9" s="464" t="s">
        <v>396</v>
      </c>
      <c r="X9" s="465"/>
      <c r="Y9" s="465"/>
      <c r="Z9" s="465"/>
      <c r="AA9" s="465"/>
      <c r="AB9" s="465"/>
      <c r="AC9" s="466"/>
      <c r="AD9" s="464" t="s">
        <v>397</v>
      </c>
      <c r="AE9" s="465"/>
      <c r="AF9" s="465"/>
      <c r="AG9" s="465"/>
      <c r="AH9" s="465"/>
      <c r="AI9" s="465"/>
      <c r="AJ9" s="466"/>
      <c r="AK9" s="464" t="s">
        <v>398</v>
      </c>
      <c r="AL9" s="465"/>
      <c r="AM9" s="465"/>
      <c r="AN9" s="465"/>
      <c r="AO9" s="465"/>
      <c r="AP9" s="465"/>
      <c r="AQ9" s="466"/>
      <c r="AR9" s="464" t="s">
        <v>399</v>
      </c>
      <c r="AS9" s="465"/>
      <c r="AT9" s="466"/>
      <c r="AU9" s="456"/>
      <c r="AV9" s="457"/>
      <c r="AW9" s="456"/>
      <c r="AX9" s="457"/>
      <c r="AY9" s="462"/>
      <c r="AZ9" s="462"/>
      <c r="BA9" s="462"/>
      <c r="BB9" s="462"/>
      <c r="BC9" s="462"/>
      <c r="BD9" s="462"/>
    </row>
    <row r="10" spans="1:57" ht="20.25" customHeight="1" thickBot="1" x14ac:dyDescent="0.2">
      <c r="A10" s="67"/>
      <c r="B10" s="434"/>
      <c r="C10" s="438"/>
      <c r="D10" s="439"/>
      <c r="E10" s="443"/>
      <c r="F10" s="439"/>
      <c r="G10" s="443"/>
      <c r="H10" s="438"/>
      <c r="I10" s="438"/>
      <c r="J10" s="438"/>
      <c r="K10" s="439"/>
      <c r="L10" s="443"/>
      <c r="M10" s="438"/>
      <c r="N10" s="438"/>
      <c r="O10" s="446"/>
      <c r="P10" s="72">
        <f>DAY(DATE($X$2,$AB$2,1))</f>
        <v>1</v>
      </c>
      <c r="Q10" s="73">
        <f>DAY(DATE($X$2,$AB$2,2))</f>
        <v>2</v>
      </c>
      <c r="R10" s="73">
        <f>DAY(DATE($X$2,$AB$2,3))</f>
        <v>3</v>
      </c>
      <c r="S10" s="73">
        <f>DAY(DATE($X$2,$AB$2,4))</f>
        <v>4</v>
      </c>
      <c r="T10" s="73">
        <f>DAY(DATE($X$2,$AB$2,5))</f>
        <v>5</v>
      </c>
      <c r="U10" s="73">
        <f>DAY(DATE($X$2,$AB$2,6))</f>
        <v>6</v>
      </c>
      <c r="V10" s="74">
        <f>DAY(DATE($X$2,$AB$2,7))</f>
        <v>7</v>
      </c>
      <c r="W10" s="72">
        <f>DAY(DATE($X$2,$AB$2,8))</f>
        <v>8</v>
      </c>
      <c r="X10" s="73">
        <f>DAY(DATE($X$2,$AB$2,9))</f>
        <v>9</v>
      </c>
      <c r="Y10" s="73">
        <f>DAY(DATE($X$2,$AB$2,10))</f>
        <v>10</v>
      </c>
      <c r="Z10" s="73">
        <f>DAY(DATE($X$2,$AB$2,11))</f>
        <v>11</v>
      </c>
      <c r="AA10" s="73">
        <f>DAY(DATE($X$2,$AB$2,12))</f>
        <v>12</v>
      </c>
      <c r="AB10" s="73">
        <f>DAY(DATE($X$2,$AB$2,13))</f>
        <v>13</v>
      </c>
      <c r="AC10" s="74">
        <f>DAY(DATE($X$2,$AB$2,14))</f>
        <v>14</v>
      </c>
      <c r="AD10" s="72">
        <f>DAY(DATE($X$2,$AB$2,15))</f>
        <v>15</v>
      </c>
      <c r="AE10" s="73">
        <f>DAY(DATE($X$2,$AB$2,16))</f>
        <v>16</v>
      </c>
      <c r="AF10" s="73">
        <f>DAY(DATE($X$2,$AB$2,17))</f>
        <v>17</v>
      </c>
      <c r="AG10" s="73">
        <f>DAY(DATE($X$2,$AB$2,18))</f>
        <v>18</v>
      </c>
      <c r="AH10" s="73">
        <f>DAY(DATE($X$2,$AB$2,19))</f>
        <v>19</v>
      </c>
      <c r="AI10" s="73">
        <f>DAY(DATE($X$2,$AB$2,20))</f>
        <v>20</v>
      </c>
      <c r="AJ10" s="74">
        <f>DAY(DATE($X$2,$AB$2,21))</f>
        <v>21</v>
      </c>
      <c r="AK10" s="72">
        <f>DAY(DATE($X$2,$AB$2,22))</f>
        <v>22</v>
      </c>
      <c r="AL10" s="73">
        <f>DAY(DATE($X$2,$AB$2,23))</f>
        <v>23</v>
      </c>
      <c r="AM10" s="73">
        <f>DAY(DATE($X$2,$AB$2,24))</f>
        <v>24</v>
      </c>
      <c r="AN10" s="73">
        <f>DAY(DATE($X$2,$AB$2,25))</f>
        <v>25</v>
      </c>
      <c r="AO10" s="73">
        <f>DAY(DATE($X$2,$AB$2,26))</f>
        <v>26</v>
      </c>
      <c r="AP10" s="73">
        <f>DAY(DATE($X$2,$AB$2,27))</f>
        <v>27</v>
      </c>
      <c r="AQ10" s="74">
        <f>DAY(DATE($X$2,$AB$2,28))</f>
        <v>28</v>
      </c>
      <c r="AR10" s="72">
        <f>IF(AZ3="暦月",IF(DAY(DATE($X$2,$AB$2,29))=29,29,""),"")</f>
        <v>29</v>
      </c>
      <c r="AS10" s="73">
        <f>IF(AZ3="暦月",IF(DAY(DATE($X$2,$AB$2,30))=30,30,""),"")</f>
        <v>30</v>
      </c>
      <c r="AT10" s="74" t="str">
        <f>IF(AZ3="暦月",IF(DAY(DATE($X$2,$AB$2,31))=31,31,""),"")</f>
        <v/>
      </c>
      <c r="AU10" s="456"/>
      <c r="AV10" s="457"/>
      <c r="AW10" s="456"/>
      <c r="AX10" s="457"/>
      <c r="AY10" s="462"/>
      <c r="AZ10" s="462"/>
      <c r="BA10" s="462"/>
      <c r="BB10" s="462"/>
      <c r="BC10" s="462"/>
      <c r="BD10" s="462"/>
    </row>
    <row r="11" spans="1:57" ht="20.25" hidden="1" customHeight="1" thickBot="1" x14ac:dyDescent="0.2">
      <c r="A11" s="67"/>
      <c r="B11" s="434"/>
      <c r="C11" s="438"/>
      <c r="D11" s="439"/>
      <c r="E11" s="443"/>
      <c r="F11" s="439"/>
      <c r="G11" s="443"/>
      <c r="H11" s="438"/>
      <c r="I11" s="438"/>
      <c r="J11" s="438"/>
      <c r="K11" s="439"/>
      <c r="L11" s="443"/>
      <c r="M11" s="438"/>
      <c r="N11" s="438"/>
      <c r="O11" s="446"/>
      <c r="P11" s="72">
        <f>WEEKDAY(DATE($X$2,$AB$2,1))</f>
        <v>2</v>
      </c>
      <c r="Q11" s="73">
        <f>WEEKDAY(DATE($X$2,$AB$2,2))</f>
        <v>3</v>
      </c>
      <c r="R11" s="73">
        <f>WEEKDAY(DATE($X$2,$AB$2,3))</f>
        <v>4</v>
      </c>
      <c r="S11" s="73">
        <f>WEEKDAY(DATE($X$2,$AB$2,4))</f>
        <v>5</v>
      </c>
      <c r="T11" s="73">
        <f>WEEKDAY(DATE($X$2,$AB$2,5))</f>
        <v>6</v>
      </c>
      <c r="U11" s="73">
        <f>WEEKDAY(DATE($X$2,$AB$2,6))</f>
        <v>7</v>
      </c>
      <c r="V11" s="74">
        <f>WEEKDAY(DATE($X$2,$AB$2,7))</f>
        <v>1</v>
      </c>
      <c r="W11" s="72">
        <f>WEEKDAY(DATE($X$2,$AB$2,8))</f>
        <v>2</v>
      </c>
      <c r="X11" s="73">
        <f>WEEKDAY(DATE($X$2,$AB$2,9))</f>
        <v>3</v>
      </c>
      <c r="Y11" s="73">
        <f>WEEKDAY(DATE($X$2,$AB$2,10))</f>
        <v>4</v>
      </c>
      <c r="Z11" s="73">
        <f>WEEKDAY(DATE($X$2,$AB$2,11))</f>
        <v>5</v>
      </c>
      <c r="AA11" s="73">
        <f>WEEKDAY(DATE($X$2,$AB$2,12))</f>
        <v>6</v>
      </c>
      <c r="AB11" s="73">
        <f>WEEKDAY(DATE($X$2,$AB$2,13))</f>
        <v>7</v>
      </c>
      <c r="AC11" s="74">
        <f>WEEKDAY(DATE($X$2,$AB$2,14))</f>
        <v>1</v>
      </c>
      <c r="AD11" s="72">
        <f>WEEKDAY(DATE($X$2,$AB$2,15))</f>
        <v>2</v>
      </c>
      <c r="AE11" s="73">
        <f>WEEKDAY(DATE($X$2,$AB$2,16))</f>
        <v>3</v>
      </c>
      <c r="AF11" s="73">
        <f>WEEKDAY(DATE($X$2,$AB$2,17))</f>
        <v>4</v>
      </c>
      <c r="AG11" s="73">
        <f>WEEKDAY(DATE($X$2,$AB$2,18))</f>
        <v>5</v>
      </c>
      <c r="AH11" s="73">
        <f>WEEKDAY(DATE($X$2,$AB$2,19))</f>
        <v>6</v>
      </c>
      <c r="AI11" s="73">
        <f>WEEKDAY(DATE($X$2,$AB$2,20))</f>
        <v>7</v>
      </c>
      <c r="AJ11" s="74">
        <f>WEEKDAY(DATE($X$2,$AB$2,21))</f>
        <v>1</v>
      </c>
      <c r="AK11" s="72">
        <f>WEEKDAY(DATE($X$2,$AB$2,22))</f>
        <v>2</v>
      </c>
      <c r="AL11" s="73">
        <f>WEEKDAY(DATE($X$2,$AB$2,23))</f>
        <v>3</v>
      </c>
      <c r="AM11" s="73">
        <f>WEEKDAY(DATE($X$2,$AB$2,24))</f>
        <v>4</v>
      </c>
      <c r="AN11" s="73">
        <f>WEEKDAY(DATE($X$2,$AB$2,25))</f>
        <v>5</v>
      </c>
      <c r="AO11" s="73">
        <f>WEEKDAY(DATE($X$2,$AB$2,26))</f>
        <v>6</v>
      </c>
      <c r="AP11" s="73">
        <f>WEEKDAY(DATE($X$2,$AB$2,27))</f>
        <v>7</v>
      </c>
      <c r="AQ11" s="74">
        <f>WEEKDAY(DATE($X$2,$AB$2,28))</f>
        <v>1</v>
      </c>
      <c r="AR11" s="72">
        <f>IF(AR10=29,WEEKDAY(DATE($X$2,$AB$2,29)),0)</f>
        <v>2</v>
      </c>
      <c r="AS11" s="73">
        <f>IF(AS10=30,WEEKDAY(DATE($X$2,$AB$2,30)),0)</f>
        <v>3</v>
      </c>
      <c r="AT11" s="74">
        <f>IF(AT10=31,WEEKDAY(DATE($X$2,$AB$2,31)),0)</f>
        <v>0</v>
      </c>
      <c r="AU11" s="458"/>
      <c r="AV11" s="459"/>
      <c r="AW11" s="458"/>
      <c r="AX11" s="459"/>
      <c r="AY11" s="463"/>
      <c r="AZ11" s="463"/>
      <c r="BA11" s="463"/>
      <c r="BB11" s="463"/>
      <c r="BC11" s="463"/>
      <c r="BD11" s="463"/>
    </row>
    <row r="12" spans="1:57" ht="20.25" customHeight="1" thickBot="1" x14ac:dyDescent="0.2">
      <c r="A12" s="67"/>
      <c r="B12" s="435"/>
      <c r="C12" s="440"/>
      <c r="D12" s="441"/>
      <c r="E12" s="444"/>
      <c r="F12" s="441"/>
      <c r="G12" s="444"/>
      <c r="H12" s="440"/>
      <c r="I12" s="440"/>
      <c r="J12" s="440"/>
      <c r="K12" s="441"/>
      <c r="L12" s="444"/>
      <c r="M12" s="440"/>
      <c r="N12" s="440"/>
      <c r="O12" s="447"/>
      <c r="P12" s="75" t="str">
        <f t="shared" ref="P12:AQ12" si="0">IF(P11=1,"日",IF(P11=2,"月",IF(P11=3,"火",IF(P11=4,"水",IF(P11=5,"木",IF(P11=6,"金","土"))))))</f>
        <v>月</v>
      </c>
      <c r="Q12" s="76" t="str">
        <f t="shared" si="0"/>
        <v>火</v>
      </c>
      <c r="R12" s="76" t="str">
        <f t="shared" si="0"/>
        <v>水</v>
      </c>
      <c r="S12" s="76" t="str">
        <f t="shared" si="0"/>
        <v>木</v>
      </c>
      <c r="T12" s="76" t="str">
        <f t="shared" si="0"/>
        <v>金</v>
      </c>
      <c r="U12" s="76" t="str">
        <f t="shared" si="0"/>
        <v>土</v>
      </c>
      <c r="V12" s="77" t="str">
        <f t="shared" si="0"/>
        <v>日</v>
      </c>
      <c r="W12" s="75" t="str">
        <f t="shared" si="0"/>
        <v>月</v>
      </c>
      <c r="X12" s="76" t="str">
        <f t="shared" si="0"/>
        <v>火</v>
      </c>
      <c r="Y12" s="76" t="str">
        <f t="shared" si="0"/>
        <v>水</v>
      </c>
      <c r="Z12" s="76" t="str">
        <f t="shared" si="0"/>
        <v>木</v>
      </c>
      <c r="AA12" s="76" t="str">
        <f t="shared" si="0"/>
        <v>金</v>
      </c>
      <c r="AB12" s="76" t="str">
        <f t="shared" si="0"/>
        <v>土</v>
      </c>
      <c r="AC12" s="77" t="str">
        <f t="shared" si="0"/>
        <v>日</v>
      </c>
      <c r="AD12" s="75" t="str">
        <f t="shared" si="0"/>
        <v>月</v>
      </c>
      <c r="AE12" s="76" t="str">
        <f t="shared" si="0"/>
        <v>火</v>
      </c>
      <c r="AF12" s="76" t="str">
        <f t="shared" si="0"/>
        <v>水</v>
      </c>
      <c r="AG12" s="76" t="str">
        <f t="shared" si="0"/>
        <v>木</v>
      </c>
      <c r="AH12" s="76" t="str">
        <f t="shared" si="0"/>
        <v>金</v>
      </c>
      <c r="AI12" s="76" t="str">
        <f t="shared" si="0"/>
        <v>土</v>
      </c>
      <c r="AJ12" s="77" t="str">
        <f t="shared" si="0"/>
        <v>日</v>
      </c>
      <c r="AK12" s="75" t="str">
        <f t="shared" si="0"/>
        <v>月</v>
      </c>
      <c r="AL12" s="76" t="str">
        <f t="shared" si="0"/>
        <v>火</v>
      </c>
      <c r="AM12" s="76" t="str">
        <f t="shared" si="0"/>
        <v>水</v>
      </c>
      <c r="AN12" s="76" t="str">
        <f t="shared" si="0"/>
        <v>木</v>
      </c>
      <c r="AO12" s="76" t="str">
        <f t="shared" si="0"/>
        <v>金</v>
      </c>
      <c r="AP12" s="76" t="str">
        <f t="shared" si="0"/>
        <v>土</v>
      </c>
      <c r="AQ12" s="77" t="str">
        <f t="shared" si="0"/>
        <v>日</v>
      </c>
      <c r="AR12" s="76" t="str">
        <f>IF(AR11=1,"日",IF(AR11=2,"月",IF(AR11=3,"火",IF(AR11=4,"水",IF(AR11=5,"木",IF(AR11=6,"金",IF(AR11=0,"","土")))))))</f>
        <v>月</v>
      </c>
      <c r="AS12" s="76" t="str">
        <f>IF(AS11=1,"日",IF(AS11=2,"月",IF(AS11=3,"火",IF(AS11=4,"水",IF(AS11=5,"木",IF(AS11=6,"金",IF(AS11=0,"","土")))))))</f>
        <v>火</v>
      </c>
      <c r="AT12" s="76" t="str">
        <f>IF(AT11=1,"日",IF(AT11=2,"月",IF(AT11=3,"火",IF(AT11=4,"水",IF(AT11=5,"木",IF(AT11=6,"金",IF(AT11=0,"","土")))))))</f>
        <v/>
      </c>
      <c r="AU12" s="460"/>
      <c r="AV12" s="461"/>
      <c r="AW12" s="460"/>
      <c r="AX12" s="461"/>
      <c r="AY12" s="463"/>
      <c r="AZ12" s="463"/>
      <c r="BA12" s="463"/>
      <c r="BB12" s="463"/>
      <c r="BC12" s="463"/>
      <c r="BD12" s="463"/>
    </row>
    <row r="13" spans="1:57" ht="39.950000000000003" customHeight="1" x14ac:dyDescent="0.15">
      <c r="A13" s="67"/>
      <c r="B13" s="78">
        <v>1</v>
      </c>
      <c r="C13" s="491" t="s">
        <v>400</v>
      </c>
      <c r="D13" s="492"/>
      <c r="E13" s="493" t="s">
        <v>401</v>
      </c>
      <c r="F13" s="494"/>
      <c r="G13" s="495" t="s">
        <v>402</v>
      </c>
      <c r="H13" s="496"/>
      <c r="I13" s="496"/>
      <c r="J13" s="496"/>
      <c r="K13" s="497"/>
      <c r="L13" s="498" t="s">
        <v>403</v>
      </c>
      <c r="M13" s="499"/>
      <c r="N13" s="499"/>
      <c r="O13" s="500"/>
      <c r="P13" s="79">
        <v>4</v>
      </c>
      <c r="Q13" s="80">
        <v>4</v>
      </c>
      <c r="R13" s="80">
        <v>4</v>
      </c>
      <c r="S13" s="80">
        <v>4</v>
      </c>
      <c r="T13" s="80">
        <v>4</v>
      </c>
      <c r="U13" s="80"/>
      <c r="V13" s="81"/>
      <c r="W13" s="79">
        <v>4</v>
      </c>
      <c r="X13" s="80">
        <v>4</v>
      </c>
      <c r="Y13" s="80">
        <v>4</v>
      </c>
      <c r="Z13" s="80">
        <v>4</v>
      </c>
      <c r="AA13" s="80">
        <v>4</v>
      </c>
      <c r="AB13" s="80"/>
      <c r="AC13" s="81"/>
      <c r="AD13" s="79">
        <v>4</v>
      </c>
      <c r="AE13" s="80">
        <v>4</v>
      </c>
      <c r="AF13" s="80">
        <v>4</v>
      </c>
      <c r="AG13" s="80">
        <v>4</v>
      </c>
      <c r="AH13" s="80">
        <v>4</v>
      </c>
      <c r="AI13" s="80"/>
      <c r="AJ13" s="81"/>
      <c r="AK13" s="79">
        <v>4</v>
      </c>
      <c r="AL13" s="80">
        <v>4</v>
      </c>
      <c r="AM13" s="80">
        <v>4</v>
      </c>
      <c r="AN13" s="80">
        <v>4</v>
      </c>
      <c r="AO13" s="80">
        <v>4</v>
      </c>
      <c r="AP13" s="80"/>
      <c r="AQ13" s="81"/>
      <c r="AR13" s="79">
        <v>4</v>
      </c>
      <c r="AS13" s="80">
        <v>4</v>
      </c>
      <c r="AT13" s="81"/>
      <c r="AU13" s="501">
        <f t="shared" ref="AU13:AU30" si="1">IF($AZ$3="４週",SUM(P13:AQ13),IF($AZ$3="暦月",SUM(P13:AT13),""))</f>
        <v>88</v>
      </c>
      <c r="AV13" s="502"/>
      <c r="AW13" s="503">
        <f t="shared" ref="AW13:AW30" si="2">IF($AZ$3="４週",AU13/4,IF($AZ$3="暦月",AU13/($AZ$6/7),""))</f>
        <v>20.533333333333335</v>
      </c>
      <c r="AX13" s="504"/>
      <c r="AY13" s="471" t="s">
        <v>565</v>
      </c>
      <c r="AZ13" s="472"/>
      <c r="BA13" s="472"/>
      <c r="BB13" s="472"/>
      <c r="BC13" s="472"/>
      <c r="BD13" s="473"/>
    </row>
    <row r="14" spans="1:57" ht="39.950000000000003" customHeight="1" x14ac:dyDescent="0.15">
      <c r="A14" s="67"/>
      <c r="B14" s="82">
        <f t="shared" ref="B14:B30" si="3">B13+1</f>
        <v>2</v>
      </c>
      <c r="C14" s="474" t="s">
        <v>404</v>
      </c>
      <c r="D14" s="475"/>
      <c r="E14" s="476" t="s">
        <v>401</v>
      </c>
      <c r="F14" s="477"/>
      <c r="G14" s="478" t="s">
        <v>402</v>
      </c>
      <c r="H14" s="479"/>
      <c r="I14" s="479"/>
      <c r="J14" s="479"/>
      <c r="K14" s="480"/>
      <c r="L14" s="481" t="s">
        <v>403</v>
      </c>
      <c r="M14" s="482"/>
      <c r="N14" s="482"/>
      <c r="O14" s="483"/>
      <c r="P14" s="83">
        <v>4</v>
      </c>
      <c r="Q14" s="84">
        <v>4</v>
      </c>
      <c r="R14" s="84">
        <v>4</v>
      </c>
      <c r="S14" s="84">
        <v>4</v>
      </c>
      <c r="T14" s="84">
        <v>4</v>
      </c>
      <c r="U14" s="84"/>
      <c r="V14" s="85"/>
      <c r="W14" s="83">
        <v>4</v>
      </c>
      <c r="X14" s="84">
        <v>4</v>
      </c>
      <c r="Y14" s="84">
        <v>4</v>
      </c>
      <c r="Z14" s="84">
        <v>4</v>
      </c>
      <c r="AA14" s="84">
        <v>4</v>
      </c>
      <c r="AB14" s="84"/>
      <c r="AC14" s="85"/>
      <c r="AD14" s="83">
        <v>4</v>
      </c>
      <c r="AE14" s="84">
        <v>4</v>
      </c>
      <c r="AF14" s="84">
        <v>4</v>
      </c>
      <c r="AG14" s="84">
        <v>4</v>
      </c>
      <c r="AH14" s="84">
        <v>4</v>
      </c>
      <c r="AI14" s="84"/>
      <c r="AJ14" s="85"/>
      <c r="AK14" s="83">
        <v>4</v>
      </c>
      <c r="AL14" s="84">
        <v>4</v>
      </c>
      <c r="AM14" s="84">
        <v>4</v>
      </c>
      <c r="AN14" s="84">
        <v>4</v>
      </c>
      <c r="AO14" s="84">
        <v>4</v>
      </c>
      <c r="AP14" s="84"/>
      <c r="AQ14" s="85"/>
      <c r="AR14" s="83">
        <v>4</v>
      </c>
      <c r="AS14" s="84">
        <v>4</v>
      </c>
      <c r="AT14" s="85"/>
      <c r="AU14" s="484">
        <f t="shared" si="1"/>
        <v>88</v>
      </c>
      <c r="AV14" s="485"/>
      <c r="AW14" s="486">
        <f t="shared" si="2"/>
        <v>20.533333333333335</v>
      </c>
      <c r="AX14" s="487"/>
      <c r="AY14" s="488" t="s">
        <v>564</v>
      </c>
      <c r="AZ14" s="489"/>
      <c r="BA14" s="489"/>
      <c r="BB14" s="489"/>
      <c r="BC14" s="489"/>
      <c r="BD14" s="490"/>
    </row>
    <row r="15" spans="1:57" ht="39.950000000000003" customHeight="1" x14ac:dyDescent="0.15">
      <c r="A15" s="67"/>
      <c r="B15" s="82">
        <f t="shared" si="3"/>
        <v>3</v>
      </c>
      <c r="C15" s="474" t="s">
        <v>404</v>
      </c>
      <c r="D15" s="475"/>
      <c r="E15" s="476" t="s">
        <v>405</v>
      </c>
      <c r="F15" s="477"/>
      <c r="G15" s="478" t="s">
        <v>402</v>
      </c>
      <c r="H15" s="479"/>
      <c r="I15" s="479"/>
      <c r="J15" s="479"/>
      <c r="K15" s="480"/>
      <c r="L15" s="481" t="s">
        <v>406</v>
      </c>
      <c r="M15" s="482"/>
      <c r="N15" s="482"/>
      <c r="O15" s="483"/>
      <c r="P15" s="83">
        <v>8</v>
      </c>
      <c r="Q15" s="84">
        <v>8</v>
      </c>
      <c r="R15" s="84">
        <v>8</v>
      </c>
      <c r="S15" s="84">
        <v>8</v>
      </c>
      <c r="T15" s="84">
        <v>8</v>
      </c>
      <c r="U15" s="84"/>
      <c r="V15" s="85"/>
      <c r="W15" s="83">
        <v>8</v>
      </c>
      <c r="X15" s="84">
        <v>8</v>
      </c>
      <c r="Y15" s="84">
        <v>8</v>
      </c>
      <c r="Z15" s="84">
        <v>8</v>
      </c>
      <c r="AA15" s="84">
        <v>8</v>
      </c>
      <c r="AB15" s="84"/>
      <c r="AC15" s="85"/>
      <c r="AD15" s="83">
        <v>8</v>
      </c>
      <c r="AE15" s="84">
        <v>8</v>
      </c>
      <c r="AF15" s="84">
        <v>8</v>
      </c>
      <c r="AG15" s="84">
        <v>8</v>
      </c>
      <c r="AH15" s="84">
        <v>8</v>
      </c>
      <c r="AI15" s="84"/>
      <c r="AJ15" s="85"/>
      <c r="AK15" s="83">
        <v>8</v>
      </c>
      <c r="AL15" s="84">
        <v>8</v>
      </c>
      <c r="AM15" s="84">
        <v>8</v>
      </c>
      <c r="AN15" s="84">
        <v>8</v>
      </c>
      <c r="AO15" s="84">
        <v>8</v>
      </c>
      <c r="AP15" s="84"/>
      <c r="AQ15" s="85"/>
      <c r="AR15" s="83">
        <v>8</v>
      </c>
      <c r="AS15" s="84">
        <v>8</v>
      </c>
      <c r="AT15" s="85"/>
      <c r="AU15" s="484">
        <f t="shared" si="1"/>
        <v>176</v>
      </c>
      <c r="AV15" s="485"/>
      <c r="AW15" s="486">
        <f t="shared" si="2"/>
        <v>41.06666666666667</v>
      </c>
      <c r="AX15" s="487"/>
      <c r="AY15" s="488"/>
      <c r="AZ15" s="489"/>
      <c r="BA15" s="489"/>
      <c r="BB15" s="489"/>
      <c r="BC15" s="489"/>
      <c r="BD15" s="490"/>
    </row>
    <row r="16" spans="1:57" ht="39.950000000000003" customHeight="1" x14ac:dyDescent="0.15">
      <c r="A16" s="67"/>
      <c r="B16" s="82">
        <f t="shared" si="3"/>
        <v>4</v>
      </c>
      <c r="C16" s="474" t="s">
        <v>404</v>
      </c>
      <c r="D16" s="475"/>
      <c r="E16" s="476" t="s">
        <v>405</v>
      </c>
      <c r="F16" s="477"/>
      <c r="G16" s="478" t="s">
        <v>407</v>
      </c>
      <c r="H16" s="479"/>
      <c r="I16" s="479"/>
      <c r="J16" s="479"/>
      <c r="K16" s="480"/>
      <c r="L16" s="481" t="s">
        <v>408</v>
      </c>
      <c r="M16" s="482"/>
      <c r="N16" s="482"/>
      <c r="O16" s="483"/>
      <c r="P16" s="83">
        <v>8</v>
      </c>
      <c r="Q16" s="84">
        <v>8</v>
      </c>
      <c r="R16" s="84">
        <v>8</v>
      </c>
      <c r="S16" s="84">
        <v>8</v>
      </c>
      <c r="T16" s="84">
        <v>8</v>
      </c>
      <c r="U16" s="84"/>
      <c r="V16" s="85"/>
      <c r="W16" s="83">
        <v>8</v>
      </c>
      <c r="X16" s="84">
        <v>8</v>
      </c>
      <c r="Y16" s="84" t="s">
        <v>409</v>
      </c>
      <c r="Z16" s="84">
        <v>8</v>
      </c>
      <c r="AA16" s="84">
        <v>8</v>
      </c>
      <c r="AB16" s="84"/>
      <c r="AC16" s="85"/>
      <c r="AD16" s="83">
        <v>8</v>
      </c>
      <c r="AE16" s="84">
        <v>8</v>
      </c>
      <c r="AF16" s="84">
        <v>8</v>
      </c>
      <c r="AG16" s="84">
        <v>8</v>
      </c>
      <c r="AH16" s="84">
        <v>8</v>
      </c>
      <c r="AI16" s="84"/>
      <c r="AJ16" s="85"/>
      <c r="AK16" s="83">
        <v>8</v>
      </c>
      <c r="AL16" s="84">
        <v>8</v>
      </c>
      <c r="AM16" s="84">
        <v>8</v>
      </c>
      <c r="AN16" s="84">
        <v>8</v>
      </c>
      <c r="AO16" s="84">
        <v>8</v>
      </c>
      <c r="AP16" s="84"/>
      <c r="AQ16" s="85"/>
      <c r="AR16" s="83">
        <v>8</v>
      </c>
      <c r="AS16" s="84">
        <v>8</v>
      </c>
      <c r="AT16" s="85"/>
      <c r="AU16" s="484">
        <f t="shared" si="1"/>
        <v>168</v>
      </c>
      <c r="AV16" s="485"/>
      <c r="AW16" s="486">
        <f t="shared" si="2"/>
        <v>39.200000000000003</v>
      </c>
      <c r="AX16" s="487"/>
      <c r="AY16" s="488"/>
      <c r="AZ16" s="489"/>
      <c r="BA16" s="489"/>
      <c r="BB16" s="489"/>
      <c r="BC16" s="489"/>
      <c r="BD16" s="490"/>
    </row>
    <row r="17" spans="1:56" ht="39.950000000000003" customHeight="1" x14ac:dyDescent="0.15">
      <c r="A17" s="67"/>
      <c r="B17" s="82">
        <f t="shared" si="3"/>
        <v>5</v>
      </c>
      <c r="C17" s="474" t="s">
        <v>404</v>
      </c>
      <c r="D17" s="475"/>
      <c r="E17" s="476" t="s">
        <v>410</v>
      </c>
      <c r="F17" s="477"/>
      <c r="G17" s="478" t="s">
        <v>411</v>
      </c>
      <c r="H17" s="479"/>
      <c r="I17" s="479"/>
      <c r="J17" s="479"/>
      <c r="K17" s="480"/>
      <c r="L17" s="481" t="s">
        <v>412</v>
      </c>
      <c r="M17" s="482"/>
      <c r="N17" s="482"/>
      <c r="O17" s="483"/>
      <c r="P17" s="83">
        <v>4</v>
      </c>
      <c r="Q17" s="84">
        <v>4</v>
      </c>
      <c r="R17" s="84">
        <v>4</v>
      </c>
      <c r="S17" s="84">
        <v>4</v>
      </c>
      <c r="T17" s="84">
        <v>4</v>
      </c>
      <c r="U17" s="84"/>
      <c r="V17" s="85"/>
      <c r="W17" s="83">
        <v>4</v>
      </c>
      <c r="X17" s="84">
        <v>4</v>
      </c>
      <c r="Y17" s="84">
        <v>4</v>
      </c>
      <c r="Z17" s="84">
        <v>4</v>
      </c>
      <c r="AA17" s="84">
        <v>4</v>
      </c>
      <c r="AB17" s="84"/>
      <c r="AC17" s="85"/>
      <c r="AD17" s="83">
        <v>4</v>
      </c>
      <c r="AE17" s="84">
        <v>4</v>
      </c>
      <c r="AF17" s="84">
        <v>4</v>
      </c>
      <c r="AG17" s="84">
        <v>4</v>
      </c>
      <c r="AH17" s="84">
        <v>4</v>
      </c>
      <c r="AI17" s="84"/>
      <c r="AJ17" s="85"/>
      <c r="AK17" s="83">
        <v>4</v>
      </c>
      <c r="AL17" s="84">
        <v>4</v>
      </c>
      <c r="AM17" s="84">
        <v>4</v>
      </c>
      <c r="AN17" s="84">
        <v>4</v>
      </c>
      <c r="AO17" s="84">
        <v>4</v>
      </c>
      <c r="AP17" s="84"/>
      <c r="AQ17" s="85"/>
      <c r="AR17" s="83">
        <v>4</v>
      </c>
      <c r="AS17" s="84">
        <v>4</v>
      </c>
      <c r="AT17" s="85"/>
      <c r="AU17" s="484">
        <f t="shared" si="1"/>
        <v>88</v>
      </c>
      <c r="AV17" s="485"/>
      <c r="AW17" s="486">
        <f t="shared" si="2"/>
        <v>20.533333333333335</v>
      </c>
      <c r="AX17" s="487"/>
      <c r="AY17" s="488"/>
      <c r="AZ17" s="489"/>
      <c r="BA17" s="489"/>
      <c r="BB17" s="489"/>
      <c r="BC17" s="489"/>
      <c r="BD17" s="490"/>
    </row>
    <row r="18" spans="1:56" ht="39.950000000000003" customHeight="1" x14ac:dyDescent="0.15">
      <c r="A18" s="67"/>
      <c r="B18" s="82">
        <f t="shared" si="3"/>
        <v>6</v>
      </c>
      <c r="C18" s="474" t="s">
        <v>413</v>
      </c>
      <c r="D18" s="475"/>
      <c r="E18" s="476" t="s">
        <v>405</v>
      </c>
      <c r="F18" s="477"/>
      <c r="G18" s="478" t="s">
        <v>413</v>
      </c>
      <c r="H18" s="479"/>
      <c r="I18" s="479"/>
      <c r="J18" s="479"/>
      <c r="K18" s="480"/>
      <c r="L18" s="481" t="s">
        <v>414</v>
      </c>
      <c r="M18" s="482"/>
      <c r="N18" s="482"/>
      <c r="O18" s="483"/>
      <c r="P18" s="83">
        <v>8</v>
      </c>
      <c r="Q18" s="84">
        <v>8</v>
      </c>
      <c r="R18" s="84">
        <v>8</v>
      </c>
      <c r="S18" s="84">
        <v>8</v>
      </c>
      <c r="T18" s="84">
        <v>8</v>
      </c>
      <c r="U18" s="84"/>
      <c r="V18" s="85"/>
      <c r="W18" s="83">
        <v>8</v>
      </c>
      <c r="X18" s="84">
        <v>8</v>
      </c>
      <c r="Y18" s="84">
        <v>8</v>
      </c>
      <c r="Z18" s="84">
        <v>8</v>
      </c>
      <c r="AA18" s="84">
        <v>8</v>
      </c>
      <c r="AB18" s="84"/>
      <c r="AC18" s="85"/>
      <c r="AD18" s="83">
        <v>8</v>
      </c>
      <c r="AE18" s="84">
        <v>8</v>
      </c>
      <c r="AF18" s="84">
        <v>8</v>
      </c>
      <c r="AG18" s="84">
        <v>8</v>
      </c>
      <c r="AH18" s="84">
        <v>8</v>
      </c>
      <c r="AI18" s="84"/>
      <c r="AJ18" s="85"/>
      <c r="AK18" s="83">
        <v>8</v>
      </c>
      <c r="AL18" s="84">
        <v>8</v>
      </c>
      <c r="AM18" s="84">
        <v>8</v>
      </c>
      <c r="AN18" s="84">
        <v>8</v>
      </c>
      <c r="AO18" s="84">
        <v>8</v>
      </c>
      <c r="AP18" s="84"/>
      <c r="AQ18" s="85"/>
      <c r="AR18" s="83">
        <v>8</v>
      </c>
      <c r="AS18" s="84">
        <v>8</v>
      </c>
      <c r="AT18" s="85"/>
      <c r="AU18" s="484">
        <f t="shared" si="1"/>
        <v>176</v>
      </c>
      <c r="AV18" s="485"/>
      <c r="AW18" s="486">
        <f t="shared" si="2"/>
        <v>41.06666666666667</v>
      </c>
      <c r="AX18" s="487"/>
      <c r="AY18" s="488"/>
      <c r="AZ18" s="489"/>
      <c r="BA18" s="489"/>
      <c r="BB18" s="489"/>
      <c r="BC18" s="489"/>
      <c r="BD18" s="490"/>
    </row>
    <row r="19" spans="1:56" ht="39.950000000000003" customHeight="1" x14ac:dyDescent="0.15">
      <c r="A19" s="67"/>
      <c r="B19" s="82">
        <f t="shared" si="3"/>
        <v>7</v>
      </c>
      <c r="C19" s="474"/>
      <c r="D19" s="475"/>
      <c r="E19" s="476"/>
      <c r="F19" s="477"/>
      <c r="G19" s="478"/>
      <c r="H19" s="479"/>
      <c r="I19" s="479"/>
      <c r="J19" s="479"/>
      <c r="K19" s="480"/>
      <c r="L19" s="481"/>
      <c r="M19" s="482"/>
      <c r="N19" s="482"/>
      <c r="O19" s="483"/>
      <c r="P19" s="83"/>
      <c r="Q19" s="84"/>
      <c r="R19" s="84"/>
      <c r="S19" s="84"/>
      <c r="T19" s="84"/>
      <c r="U19" s="84"/>
      <c r="V19" s="85"/>
      <c r="W19" s="83"/>
      <c r="X19" s="84"/>
      <c r="Y19" s="84"/>
      <c r="Z19" s="84"/>
      <c r="AA19" s="84"/>
      <c r="AB19" s="84"/>
      <c r="AC19" s="85"/>
      <c r="AD19" s="83"/>
      <c r="AE19" s="84"/>
      <c r="AF19" s="84"/>
      <c r="AG19" s="84"/>
      <c r="AH19" s="84"/>
      <c r="AI19" s="84"/>
      <c r="AJ19" s="85"/>
      <c r="AK19" s="83"/>
      <c r="AL19" s="84"/>
      <c r="AM19" s="84"/>
      <c r="AN19" s="84"/>
      <c r="AO19" s="84"/>
      <c r="AP19" s="84"/>
      <c r="AQ19" s="85"/>
      <c r="AR19" s="83"/>
      <c r="AS19" s="84"/>
      <c r="AT19" s="85"/>
      <c r="AU19" s="484">
        <f t="shared" si="1"/>
        <v>0</v>
      </c>
      <c r="AV19" s="485"/>
      <c r="AW19" s="486">
        <f t="shared" si="2"/>
        <v>0</v>
      </c>
      <c r="AX19" s="487"/>
      <c r="AY19" s="488"/>
      <c r="AZ19" s="489"/>
      <c r="BA19" s="489"/>
      <c r="BB19" s="489"/>
      <c r="BC19" s="489"/>
      <c r="BD19" s="490"/>
    </row>
    <row r="20" spans="1:56" ht="39.950000000000003" customHeight="1" x14ac:dyDescent="0.15">
      <c r="A20" s="67"/>
      <c r="B20" s="82">
        <f t="shared" si="3"/>
        <v>8</v>
      </c>
      <c r="C20" s="474"/>
      <c r="D20" s="475"/>
      <c r="E20" s="476"/>
      <c r="F20" s="477"/>
      <c r="G20" s="478"/>
      <c r="H20" s="479"/>
      <c r="I20" s="479"/>
      <c r="J20" s="479"/>
      <c r="K20" s="480"/>
      <c r="L20" s="481"/>
      <c r="M20" s="482"/>
      <c r="N20" s="482"/>
      <c r="O20" s="483"/>
      <c r="P20" s="83"/>
      <c r="Q20" s="84"/>
      <c r="R20" s="84"/>
      <c r="S20" s="84"/>
      <c r="T20" s="84"/>
      <c r="U20" s="84"/>
      <c r="V20" s="85"/>
      <c r="W20" s="83"/>
      <c r="X20" s="84"/>
      <c r="Y20" s="84"/>
      <c r="Z20" s="84"/>
      <c r="AA20" s="84"/>
      <c r="AB20" s="84"/>
      <c r="AC20" s="85"/>
      <c r="AD20" s="83"/>
      <c r="AE20" s="84"/>
      <c r="AF20" s="84"/>
      <c r="AG20" s="84"/>
      <c r="AH20" s="84"/>
      <c r="AI20" s="84"/>
      <c r="AJ20" s="85"/>
      <c r="AK20" s="83"/>
      <c r="AL20" s="84"/>
      <c r="AM20" s="84"/>
      <c r="AN20" s="84"/>
      <c r="AO20" s="84"/>
      <c r="AP20" s="84"/>
      <c r="AQ20" s="85"/>
      <c r="AR20" s="83"/>
      <c r="AS20" s="84"/>
      <c r="AT20" s="85"/>
      <c r="AU20" s="484">
        <f t="shared" si="1"/>
        <v>0</v>
      </c>
      <c r="AV20" s="485"/>
      <c r="AW20" s="486">
        <f t="shared" si="2"/>
        <v>0</v>
      </c>
      <c r="AX20" s="487"/>
      <c r="AY20" s="488"/>
      <c r="AZ20" s="489"/>
      <c r="BA20" s="489"/>
      <c r="BB20" s="489"/>
      <c r="BC20" s="489"/>
      <c r="BD20" s="490"/>
    </row>
    <row r="21" spans="1:56" ht="39.950000000000003" customHeight="1" x14ac:dyDescent="0.15">
      <c r="A21" s="67"/>
      <c r="B21" s="82">
        <f t="shared" si="3"/>
        <v>9</v>
      </c>
      <c r="C21" s="474"/>
      <c r="D21" s="475"/>
      <c r="E21" s="476"/>
      <c r="F21" s="477"/>
      <c r="G21" s="478"/>
      <c r="H21" s="479"/>
      <c r="I21" s="479"/>
      <c r="J21" s="479"/>
      <c r="K21" s="480"/>
      <c r="L21" s="481"/>
      <c r="M21" s="482"/>
      <c r="N21" s="482"/>
      <c r="O21" s="483"/>
      <c r="P21" s="83"/>
      <c r="Q21" s="84"/>
      <c r="R21" s="84"/>
      <c r="S21" s="84"/>
      <c r="T21" s="84"/>
      <c r="U21" s="84"/>
      <c r="V21" s="85"/>
      <c r="W21" s="83"/>
      <c r="X21" s="84"/>
      <c r="Y21" s="84"/>
      <c r="Z21" s="84"/>
      <c r="AA21" s="84"/>
      <c r="AB21" s="84"/>
      <c r="AC21" s="85"/>
      <c r="AD21" s="83"/>
      <c r="AE21" s="84"/>
      <c r="AF21" s="84"/>
      <c r="AG21" s="84"/>
      <c r="AH21" s="84"/>
      <c r="AI21" s="84"/>
      <c r="AJ21" s="85"/>
      <c r="AK21" s="83"/>
      <c r="AL21" s="84"/>
      <c r="AM21" s="84"/>
      <c r="AN21" s="84"/>
      <c r="AO21" s="84"/>
      <c r="AP21" s="84"/>
      <c r="AQ21" s="85"/>
      <c r="AR21" s="83"/>
      <c r="AS21" s="84"/>
      <c r="AT21" s="85"/>
      <c r="AU21" s="484">
        <f t="shared" si="1"/>
        <v>0</v>
      </c>
      <c r="AV21" s="485"/>
      <c r="AW21" s="486">
        <f t="shared" si="2"/>
        <v>0</v>
      </c>
      <c r="AX21" s="487"/>
      <c r="AY21" s="488"/>
      <c r="AZ21" s="489"/>
      <c r="BA21" s="489"/>
      <c r="BB21" s="489"/>
      <c r="BC21" s="489"/>
      <c r="BD21" s="490"/>
    </row>
    <row r="22" spans="1:56" ht="39.950000000000003" customHeight="1" x14ac:dyDescent="0.15">
      <c r="A22" s="67"/>
      <c r="B22" s="82">
        <f t="shared" si="3"/>
        <v>10</v>
      </c>
      <c r="C22" s="474"/>
      <c r="D22" s="475"/>
      <c r="E22" s="476"/>
      <c r="F22" s="477"/>
      <c r="G22" s="478"/>
      <c r="H22" s="479"/>
      <c r="I22" s="479"/>
      <c r="J22" s="479"/>
      <c r="K22" s="480"/>
      <c r="L22" s="481"/>
      <c r="M22" s="482"/>
      <c r="N22" s="482"/>
      <c r="O22" s="483"/>
      <c r="P22" s="83"/>
      <c r="Q22" s="84"/>
      <c r="R22" s="84"/>
      <c r="S22" s="84"/>
      <c r="T22" s="84"/>
      <c r="U22" s="84"/>
      <c r="V22" s="85"/>
      <c r="W22" s="83"/>
      <c r="X22" s="84"/>
      <c r="Y22" s="84"/>
      <c r="Z22" s="84"/>
      <c r="AA22" s="84"/>
      <c r="AB22" s="84"/>
      <c r="AC22" s="85"/>
      <c r="AD22" s="83"/>
      <c r="AE22" s="84"/>
      <c r="AF22" s="84"/>
      <c r="AG22" s="84"/>
      <c r="AH22" s="84"/>
      <c r="AI22" s="84"/>
      <c r="AJ22" s="85"/>
      <c r="AK22" s="83"/>
      <c r="AL22" s="84"/>
      <c r="AM22" s="84"/>
      <c r="AN22" s="84"/>
      <c r="AO22" s="84"/>
      <c r="AP22" s="84"/>
      <c r="AQ22" s="85"/>
      <c r="AR22" s="83"/>
      <c r="AS22" s="84"/>
      <c r="AT22" s="85"/>
      <c r="AU22" s="484">
        <f t="shared" si="1"/>
        <v>0</v>
      </c>
      <c r="AV22" s="485"/>
      <c r="AW22" s="486">
        <f t="shared" si="2"/>
        <v>0</v>
      </c>
      <c r="AX22" s="487"/>
      <c r="AY22" s="488"/>
      <c r="AZ22" s="489"/>
      <c r="BA22" s="489"/>
      <c r="BB22" s="489"/>
      <c r="BC22" s="489"/>
      <c r="BD22" s="490"/>
    </row>
    <row r="23" spans="1:56" ht="39.950000000000003" customHeight="1" x14ac:dyDescent="0.15">
      <c r="A23" s="67"/>
      <c r="B23" s="82">
        <f t="shared" si="3"/>
        <v>11</v>
      </c>
      <c r="C23" s="474"/>
      <c r="D23" s="475"/>
      <c r="E23" s="476"/>
      <c r="F23" s="477"/>
      <c r="G23" s="478"/>
      <c r="H23" s="479"/>
      <c r="I23" s="479"/>
      <c r="J23" s="479"/>
      <c r="K23" s="480"/>
      <c r="L23" s="481"/>
      <c r="M23" s="482"/>
      <c r="N23" s="482"/>
      <c r="O23" s="483"/>
      <c r="P23" s="83"/>
      <c r="Q23" s="84"/>
      <c r="R23" s="84"/>
      <c r="S23" s="84"/>
      <c r="T23" s="84"/>
      <c r="U23" s="84"/>
      <c r="V23" s="85"/>
      <c r="W23" s="83"/>
      <c r="X23" s="84"/>
      <c r="Y23" s="84"/>
      <c r="Z23" s="84"/>
      <c r="AA23" s="84"/>
      <c r="AB23" s="84"/>
      <c r="AC23" s="85"/>
      <c r="AD23" s="83"/>
      <c r="AE23" s="84"/>
      <c r="AF23" s="84"/>
      <c r="AG23" s="84"/>
      <c r="AH23" s="84"/>
      <c r="AI23" s="84"/>
      <c r="AJ23" s="85"/>
      <c r="AK23" s="83"/>
      <c r="AL23" s="84"/>
      <c r="AM23" s="84"/>
      <c r="AN23" s="84"/>
      <c r="AO23" s="84"/>
      <c r="AP23" s="84"/>
      <c r="AQ23" s="85"/>
      <c r="AR23" s="83"/>
      <c r="AS23" s="84"/>
      <c r="AT23" s="85"/>
      <c r="AU23" s="484">
        <f t="shared" si="1"/>
        <v>0</v>
      </c>
      <c r="AV23" s="485"/>
      <c r="AW23" s="486">
        <f t="shared" si="2"/>
        <v>0</v>
      </c>
      <c r="AX23" s="487"/>
      <c r="AY23" s="488"/>
      <c r="AZ23" s="489"/>
      <c r="BA23" s="489"/>
      <c r="BB23" s="489"/>
      <c r="BC23" s="489"/>
      <c r="BD23" s="490"/>
    </row>
    <row r="24" spans="1:56" ht="39.950000000000003" customHeight="1" x14ac:dyDescent="0.15">
      <c r="A24" s="67"/>
      <c r="B24" s="82">
        <f t="shared" si="3"/>
        <v>12</v>
      </c>
      <c r="C24" s="474"/>
      <c r="D24" s="475"/>
      <c r="E24" s="476"/>
      <c r="F24" s="477"/>
      <c r="G24" s="478"/>
      <c r="H24" s="479"/>
      <c r="I24" s="479"/>
      <c r="J24" s="479"/>
      <c r="K24" s="480"/>
      <c r="L24" s="481"/>
      <c r="M24" s="482"/>
      <c r="N24" s="482"/>
      <c r="O24" s="483"/>
      <c r="P24" s="83"/>
      <c r="Q24" s="84"/>
      <c r="R24" s="84"/>
      <c r="S24" s="84"/>
      <c r="T24" s="84"/>
      <c r="U24" s="84"/>
      <c r="V24" s="85"/>
      <c r="W24" s="83"/>
      <c r="X24" s="84"/>
      <c r="Y24" s="84"/>
      <c r="Z24" s="84"/>
      <c r="AA24" s="84"/>
      <c r="AB24" s="84"/>
      <c r="AC24" s="85"/>
      <c r="AD24" s="83"/>
      <c r="AE24" s="84"/>
      <c r="AF24" s="84"/>
      <c r="AG24" s="84"/>
      <c r="AH24" s="84"/>
      <c r="AI24" s="84"/>
      <c r="AJ24" s="85"/>
      <c r="AK24" s="83"/>
      <c r="AL24" s="84"/>
      <c r="AM24" s="84"/>
      <c r="AN24" s="84"/>
      <c r="AO24" s="84"/>
      <c r="AP24" s="84"/>
      <c r="AQ24" s="85"/>
      <c r="AR24" s="83"/>
      <c r="AS24" s="84"/>
      <c r="AT24" s="85"/>
      <c r="AU24" s="484">
        <f t="shared" si="1"/>
        <v>0</v>
      </c>
      <c r="AV24" s="485"/>
      <c r="AW24" s="486">
        <f t="shared" si="2"/>
        <v>0</v>
      </c>
      <c r="AX24" s="487"/>
      <c r="AY24" s="488"/>
      <c r="AZ24" s="489"/>
      <c r="BA24" s="489"/>
      <c r="BB24" s="489"/>
      <c r="BC24" s="489"/>
      <c r="BD24" s="490"/>
    </row>
    <row r="25" spans="1:56" ht="39.950000000000003" customHeight="1" x14ac:dyDescent="0.15">
      <c r="A25" s="67"/>
      <c r="B25" s="82">
        <f t="shared" si="3"/>
        <v>13</v>
      </c>
      <c r="C25" s="474"/>
      <c r="D25" s="475"/>
      <c r="E25" s="476"/>
      <c r="F25" s="477"/>
      <c r="G25" s="478"/>
      <c r="H25" s="479"/>
      <c r="I25" s="479"/>
      <c r="J25" s="479"/>
      <c r="K25" s="480"/>
      <c r="L25" s="481"/>
      <c r="M25" s="482"/>
      <c r="N25" s="482"/>
      <c r="O25" s="483"/>
      <c r="P25" s="83"/>
      <c r="Q25" s="84"/>
      <c r="R25" s="84"/>
      <c r="S25" s="84"/>
      <c r="T25" s="84"/>
      <c r="U25" s="84"/>
      <c r="V25" s="85"/>
      <c r="W25" s="83"/>
      <c r="X25" s="84"/>
      <c r="Y25" s="84"/>
      <c r="Z25" s="84"/>
      <c r="AA25" s="84"/>
      <c r="AB25" s="84"/>
      <c r="AC25" s="85"/>
      <c r="AD25" s="83"/>
      <c r="AE25" s="84"/>
      <c r="AF25" s="84"/>
      <c r="AG25" s="84"/>
      <c r="AH25" s="84"/>
      <c r="AI25" s="84"/>
      <c r="AJ25" s="85"/>
      <c r="AK25" s="83"/>
      <c r="AL25" s="84"/>
      <c r="AM25" s="84"/>
      <c r="AN25" s="84"/>
      <c r="AO25" s="84"/>
      <c r="AP25" s="84"/>
      <c r="AQ25" s="85"/>
      <c r="AR25" s="83"/>
      <c r="AS25" s="84"/>
      <c r="AT25" s="85"/>
      <c r="AU25" s="484">
        <f t="shared" si="1"/>
        <v>0</v>
      </c>
      <c r="AV25" s="485"/>
      <c r="AW25" s="486">
        <f t="shared" si="2"/>
        <v>0</v>
      </c>
      <c r="AX25" s="487"/>
      <c r="AY25" s="488"/>
      <c r="AZ25" s="489"/>
      <c r="BA25" s="489"/>
      <c r="BB25" s="489"/>
      <c r="BC25" s="489"/>
      <c r="BD25" s="490"/>
    </row>
    <row r="26" spans="1:56" ht="39.950000000000003" customHeight="1" x14ac:dyDescent="0.15">
      <c r="A26" s="67"/>
      <c r="B26" s="82">
        <f t="shared" si="3"/>
        <v>14</v>
      </c>
      <c r="C26" s="474"/>
      <c r="D26" s="475"/>
      <c r="E26" s="476"/>
      <c r="F26" s="477"/>
      <c r="G26" s="478"/>
      <c r="H26" s="479"/>
      <c r="I26" s="479"/>
      <c r="J26" s="479"/>
      <c r="K26" s="480"/>
      <c r="L26" s="481"/>
      <c r="M26" s="482"/>
      <c r="N26" s="482"/>
      <c r="O26" s="483"/>
      <c r="P26" s="83"/>
      <c r="Q26" s="84"/>
      <c r="R26" s="84"/>
      <c r="S26" s="84"/>
      <c r="T26" s="84"/>
      <c r="U26" s="84"/>
      <c r="V26" s="85"/>
      <c r="W26" s="83"/>
      <c r="X26" s="84"/>
      <c r="Y26" s="84"/>
      <c r="Z26" s="84"/>
      <c r="AA26" s="84"/>
      <c r="AB26" s="84"/>
      <c r="AC26" s="85"/>
      <c r="AD26" s="83"/>
      <c r="AE26" s="84"/>
      <c r="AF26" s="84"/>
      <c r="AG26" s="84"/>
      <c r="AH26" s="84"/>
      <c r="AI26" s="84"/>
      <c r="AJ26" s="85"/>
      <c r="AK26" s="83"/>
      <c r="AL26" s="84"/>
      <c r="AM26" s="84"/>
      <c r="AN26" s="84"/>
      <c r="AO26" s="84"/>
      <c r="AP26" s="84"/>
      <c r="AQ26" s="85"/>
      <c r="AR26" s="83"/>
      <c r="AS26" s="84"/>
      <c r="AT26" s="85"/>
      <c r="AU26" s="484">
        <f t="shared" si="1"/>
        <v>0</v>
      </c>
      <c r="AV26" s="485"/>
      <c r="AW26" s="486">
        <f t="shared" si="2"/>
        <v>0</v>
      </c>
      <c r="AX26" s="487"/>
      <c r="AY26" s="488"/>
      <c r="AZ26" s="489"/>
      <c r="BA26" s="489"/>
      <c r="BB26" s="489"/>
      <c r="BC26" s="489"/>
      <c r="BD26" s="490"/>
    </row>
    <row r="27" spans="1:56" ht="39.950000000000003" customHeight="1" x14ac:dyDescent="0.15">
      <c r="A27" s="67"/>
      <c r="B27" s="82">
        <f t="shared" si="3"/>
        <v>15</v>
      </c>
      <c r="C27" s="474"/>
      <c r="D27" s="475"/>
      <c r="E27" s="476"/>
      <c r="F27" s="477"/>
      <c r="G27" s="478"/>
      <c r="H27" s="479"/>
      <c r="I27" s="479"/>
      <c r="J27" s="479"/>
      <c r="K27" s="480"/>
      <c r="L27" s="481"/>
      <c r="M27" s="482"/>
      <c r="N27" s="482"/>
      <c r="O27" s="483"/>
      <c r="P27" s="83"/>
      <c r="Q27" s="84"/>
      <c r="R27" s="84"/>
      <c r="S27" s="84"/>
      <c r="T27" s="84"/>
      <c r="U27" s="84"/>
      <c r="V27" s="85"/>
      <c r="W27" s="83"/>
      <c r="X27" s="84"/>
      <c r="Y27" s="84"/>
      <c r="Z27" s="84"/>
      <c r="AA27" s="84"/>
      <c r="AB27" s="84"/>
      <c r="AC27" s="85"/>
      <c r="AD27" s="83"/>
      <c r="AE27" s="84"/>
      <c r="AF27" s="84"/>
      <c r="AG27" s="84"/>
      <c r="AH27" s="84"/>
      <c r="AI27" s="84"/>
      <c r="AJ27" s="85"/>
      <c r="AK27" s="83"/>
      <c r="AL27" s="84"/>
      <c r="AM27" s="84"/>
      <c r="AN27" s="84"/>
      <c r="AO27" s="84"/>
      <c r="AP27" s="84"/>
      <c r="AQ27" s="85"/>
      <c r="AR27" s="83"/>
      <c r="AS27" s="84"/>
      <c r="AT27" s="85"/>
      <c r="AU27" s="484">
        <f t="shared" si="1"/>
        <v>0</v>
      </c>
      <c r="AV27" s="485"/>
      <c r="AW27" s="486">
        <f t="shared" si="2"/>
        <v>0</v>
      </c>
      <c r="AX27" s="487"/>
      <c r="AY27" s="488"/>
      <c r="AZ27" s="489"/>
      <c r="BA27" s="489"/>
      <c r="BB27" s="489"/>
      <c r="BC27" s="489"/>
      <c r="BD27" s="490"/>
    </row>
    <row r="28" spans="1:56" ht="39.950000000000003" customHeight="1" x14ac:dyDescent="0.15">
      <c r="A28" s="67"/>
      <c r="B28" s="82">
        <f t="shared" si="3"/>
        <v>16</v>
      </c>
      <c r="C28" s="474"/>
      <c r="D28" s="475"/>
      <c r="E28" s="476"/>
      <c r="F28" s="477"/>
      <c r="G28" s="478"/>
      <c r="H28" s="479"/>
      <c r="I28" s="479"/>
      <c r="J28" s="479"/>
      <c r="K28" s="480"/>
      <c r="L28" s="481"/>
      <c r="M28" s="482"/>
      <c r="N28" s="482"/>
      <c r="O28" s="483"/>
      <c r="P28" s="83"/>
      <c r="Q28" s="84"/>
      <c r="R28" s="84"/>
      <c r="S28" s="84"/>
      <c r="T28" s="84"/>
      <c r="U28" s="84"/>
      <c r="V28" s="85"/>
      <c r="W28" s="83"/>
      <c r="X28" s="84"/>
      <c r="Y28" s="84"/>
      <c r="Z28" s="84"/>
      <c r="AA28" s="84"/>
      <c r="AB28" s="84"/>
      <c r="AC28" s="85"/>
      <c r="AD28" s="83"/>
      <c r="AE28" s="84"/>
      <c r="AF28" s="84"/>
      <c r="AG28" s="84"/>
      <c r="AH28" s="84"/>
      <c r="AI28" s="84"/>
      <c r="AJ28" s="85"/>
      <c r="AK28" s="83"/>
      <c r="AL28" s="84"/>
      <c r="AM28" s="84"/>
      <c r="AN28" s="84"/>
      <c r="AO28" s="84"/>
      <c r="AP28" s="84"/>
      <c r="AQ28" s="85"/>
      <c r="AR28" s="83"/>
      <c r="AS28" s="84"/>
      <c r="AT28" s="85"/>
      <c r="AU28" s="484">
        <f t="shared" si="1"/>
        <v>0</v>
      </c>
      <c r="AV28" s="485"/>
      <c r="AW28" s="486">
        <f t="shared" si="2"/>
        <v>0</v>
      </c>
      <c r="AX28" s="487"/>
      <c r="AY28" s="488"/>
      <c r="AZ28" s="489"/>
      <c r="BA28" s="489"/>
      <c r="BB28" s="489"/>
      <c r="BC28" s="489"/>
      <c r="BD28" s="490"/>
    </row>
    <row r="29" spans="1:56" ht="39.950000000000003" customHeight="1" x14ac:dyDescent="0.15">
      <c r="A29" s="67"/>
      <c r="B29" s="82">
        <f t="shared" si="3"/>
        <v>17</v>
      </c>
      <c r="C29" s="474"/>
      <c r="D29" s="475"/>
      <c r="E29" s="476"/>
      <c r="F29" s="477"/>
      <c r="G29" s="478"/>
      <c r="H29" s="479"/>
      <c r="I29" s="479"/>
      <c r="J29" s="479"/>
      <c r="K29" s="480"/>
      <c r="L29" s="481"/>
      <c r="M29" s="482"/>
      <c r="N29" s="482"/>
      <c r="O29" s="483"/>
      <c r="P29" s="83"/>
      <c r="Q29" s="84"/>
      <c r="R29" s="84"/>
      <c r="S29" s="84"/>
      <c r="T29" s="84"/>
      <c r="U29" s="84"/>
      <c r="V29" s="85"/>
      <c r="W29" s="83"/>
      <c r="X29" s="84"/>
      <c r="Y29" s="84"/>
      <c r="Z29" s="84"/>
      <c r="AA29" s="84"/>
      <c r="AB29" s="84"/>
      <c r="AC29" s="85"/>
      <c r="AD29" s="83"/>
      <c r="AE29" s="84"/>
      <c r="AF29" s="84"/>
      <c r="AG29" s="84"/>
      <c r="AH29" s="84"/>
      <c r="AI29" s="84"/>
      <c r="AJ29" s="85"/>
      <c r="AK29" s="83"/>
      <c r="AL29" s="84"/>
      <c r="AM29" s="84"/>
      <c r="AN29" s="84"/>
      <c r="AO29" s="84"/>
      <c r="AP29" s="84"/>
      <c r="AQ29" s="85"/>
      <c r="AR29" s="83"/>
      <c r="AS29" s="84"/>
      <c r="AT29" s="85"/>
      <c r="AU29" s="484">
        <f t="shared" si="1"/>
        <v>0</v>
      </c>
      <c r="AV29" s="485"/>
      <c r="AW29" s="486">
        <f t="shared" si="2"/>
        <v>0</v>
      </c>
      <c r="AX29" s="487"/>
      <c r="AY29" s="488"/>
      <c r="AZ29" s="489"/>
      <c r="BA29" s="489"/>
      <c r="BB29" s="489"/>
      <c r="BC29" s="489"/>
      <c r="BD29" s="490"/>
    </row>
    <row r="30" spans="1:56" ht="39.950000000000003" customHeight="1" thickBot="1" x14ac:dyDescent="0.2">
      <c r="A30" s="67"/>
      <c r="B30" s="86">
        <f t="shared" si="3"/>
        <v>18</v>
      </c>
      <c r="C30" s="505"/>
      <c r="D30" s="506"/>
      <c r="E30" s="507"/>
      <c r="F30" s="508"/>
      <c r="G30" s="509"/>
      <c r="H30" s="510"/>
      <c r="I30" s="510"/>
      <c r="J30" s="510"/>
      <c r="K30" s="511"/>
      <c r="L30" s="512"/>
      <c r="M30" s="513"/>
      <c r="N30" s="513"/>
      <c r="O30" s="514"/>
      <c r="P30" s="87"/>
      <c r="Q30" s="88"/>
      <c r="R30" s="88"/>
      <c r="S30" s="88"/>
      <c r="T30" s="88"/>
      <c r="U30" s="88"/>
      <c r="V30" s="89"/>
      <c r="W30" s="87"/>
      <c r="X30" s="88"/>
      <c r="Y30" s="88"/>
      <c r="Z30" s="88"/>
      <c r="AA30" s="88"/>
      <c r="AB30" s="88"/>
      <c r="AC30" s="89"/>
      <c r="AD30" s="87"/>
      <c r="AE30" s="88"/>
      <c r="AF30" s="88"/>
      <c r="AG30" s="88"/>
      <c r="AH30" s="88"/>
      <c r="AI30" s="88"/>
      <c r="AJ30" s="89"/>
      <c r="AK30" s="87"/>
      <c r="AL30" s="88"/>
      <c r="AM30" s="88"/>
      <c r="AN30" s="88"/>
      <c r="AO30" s="88"/>
      <c r="AP30" s="88"/>
      <c r="AQ30" s="89"/>
      <c r="AR30" s="87"/>
      <c r="AS30" s="88"/>
      <c r="AT30" s="89"/>
      <c r="AU30" s="515">
        <f t="shared" si="1"/>
        <v>0</v>
      </c>
      <c r="AV30" s="516"/>
      <c r="AW30" s="517">
        <f t="shared" si="2"/>
        <v>0</v>
      </c>
      <c r="AX30" s="518"/>
      <c r="AY30" s="519"/>
      <c r="AZ30" s="520"/>
      <c r="BA30" s="520"/>
      <c r="BB30" s="520"/>
      <c r="BC30" s="520"/>
      <c r="BD30" s="521"/>
    </row>
    <row r="31" spans="1:56" ht="20.25" customHeight="1" x14ac:dyDescent="0.15">
      <c r="A31" s="67"/>
      <c r="B31" s="67"/>
      <c r="C31" s="90"/>
      <c r="D31" s="91"/>
      <c r="E31" s="92"/>
      <c r="F31" s="67"/>
      <c r="G31" s="67"/>
      <c r="H31" s="67"/>
      <c r="I31" s="67"/>
      <c r="J31" s="67"/>
      <c r="K31" s="67"/>
      <c r="L31" s="67"/>
      <c r="M31" s="67"/>
      <c r="N31" s="67"/>
      <c r="O31" s="67"/>
      <c r="P31" s="67"/>
      <c r="Q31" s="67"/>
      <c r="R31" s="67"/>
      <c r="S31" s="67"/>
      <c r="T31" s="67"/>
      <c r="U31" s="67"/>
      <c r="V31" s="67"/>
      <c r="W31" s="67"/>
      <c r="X31" s="67"/>
      <c r="Y31" s="67"/>
      <c r="Z31" s="67"/>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row>
    <row r="32" spans="1:56" ht="20.25" customHeight="1" x14ac:dyDescent="0.15">
      <c r="A32" s="67"/>
      <c r="B32" s="59" t="s">
        <v>415</v>
      </c>
      <c r="C32" s="59"/>
      <c r="D32" s="59"/>
      <c r="E32" s="59"/>
      <c r="F32" s="59"/>
      <c r="G32" s="59"/>
      <c r="H32" s="59"/>
      <c r="I32" s="59"/>
      <c r="J32" s="59"/>
      <c r="K32" s="59"/>
      <c r="L32" s="65"/>
      <c r="M32" s="59"/>
      <c r="N32" s="59"/>
      <c r="O32" s="59"/>
      <c r="P32" s="59"/>
      <c r="Q32" s="59"/>
      <c r="R32" s="59"/>
      <c r="S32" s="59"/>
      <c r="T32" s="59" t="s">
        <v>416</v>
      </c>
      <c r="U32" s="59"/>
      <c r="V32" s="59"/>
      <c r="W32" s="59"/>
      <c r="X32" s="59"/>
      <c r="Y32" s="59"/>
      <c r="Z32" s="94"/>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row>
    <row r="33" spans="1:56" ht="20.25" customHeight="1" x14ac:dyDescent="0.15">
      <c r="A33" s="67"/>
      <c r="B33" s="59"/>
      <c r="C33" s="531" t="s">
        <v>417</v>
      </c>
      <c r="D33" s="531"/>
      <c r="E33" s="531" t="s">
        <v>418</v>
      </c>
      <c r="F33" s="531"/>
      <c r="G33" s="531"/>
      <c r="H33" s="531"/>
      <c r="I33" s="59"/>
      <c r="J33" s="533" t="s">
        <v>419</v>
      </c>
      <c r="K33" s="533"/>
      <c r="L33" s="533"/>
      <c r="M33" s="533"/>
      <c r="N33" s="59"/>
      <c r="O33" s="59"/>
      <c r="P33" s="95" t="s">
        <v>420</v>
      </c>
      <c r="Q33" s="95"/>
      <c r="R33" s="59"/>
      <c r="S33" s="59"/>
      <c r="T33" s="522" t="s">
        <v>421</v>
      </c>
      <c r="U33" s="524"/>
      <c r="V33" s="522" t="s">
        <v>422</v>
      </c>
      <c r="W33" s="523"/>
      <c r="X33" s="523"/>
      <c r="Y33" s="524"/>
      <c r="Z33" s="94"/>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row>
    <row r="34" spans="1:56" ht="20.25" customHeight="1" x14ac:dyDescent="0.15">
      <c r="A34" s="67"/>
      <c r="B34" s="59"/>
      <c r="C34" s="532"/>
      <c r="D34" s="532"/>
      <c r="E34" s="532" t="s">
        <v>423</v>
      </c>
      <c r="F34" s="532"/>
      <c r="G34" s="532" t="s">
        <v>424</v>
      </c>
      <c r="H34" s="532"/>
      <c r="I34" s="59"/>
      <c r="J34" s="532" t="s">
        <v>423</v>
      </c>
      <c r="K34" s="532"/>
      <c r="L34" s="532" t="s">
        <v>424</v>
      </c>
      <c r="M34" s="532"/>
      <c r="N34" s="59"/>
      <c r="O34" s="59"/>
      <c r="P34" s="95" t="s">
        <v>425</v>
      </c>
      <c r="Q34" s="95"/>
      <c r="R34" s="59"/>
      <c r="S34" s="59"/>
      <c r="T34" s="522" t="s">
        <v>426</v>
      </c>
      <c r="U34" s="524"/>
      <c r="V34" s="522" t="s">
        <v>427</v>
      </c>
      <c r="W34" s="523"/>
      <c r="X34" s="523"/>
      <c r="Y34" s="524"/>
      <c r="Z34" s="96"/>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row>
    <row r="35" spans="1:56" ht="20.25" customHeight="1" x14ac:dyDescent="0.15">
      <c r="A35" s="67"/>
      <c r="B35" s="59"/>
      <c r="C35" s="522" t="s">
        <v>426</v>
      </c>
      <c r="D35" s="524"/>
      <c r="E35" s="525">
        <f>SUMIFS($AU$13:$AV$30,$C$13:$D$30,"看護職員",$E$13:$F$30,"A")</f>
        <v>344</v>
      </c>
      <c r="F35" s="526"/>
      <c r="G35" s="527">
        <f>SUMIFS($AW$13:$AX$30,$C$13:$D$30,"看護職員",$E$13:$F$30,"A")</f>
        <v>80.26666666666668</v>
      </c>
      <c r="H35" s="528"/>
      <c r="I35" s="97"/>
      <c r="J35" s="529">
        <v>0</v>
      </c>
      <c r="K35" s="530"/>
      <c r="L35" s="529">
        <v>0</v>
      </c>
      <c r="M35" s="530"/>
      <c r="N35" s="97"/>
      <c r="O35" s="97"/>
      <c r="P35" s="529">
        <v>2</v>
      </c>
      <c r="Q35" s="530"/>
      <c r="R35" s="59"/>
      <c r="S35" s="59"/>
      <c r="T35" s="522" t="s">
        <v>428</v>
      </c>
      <c r="U35" s="524"/>
      <c r="V35" s="522" t="s">
        <v>429</v>
      </c>
      <c r="W35" s="523"/>
      <c r="X35" s="523"/>
      <c r="Y35" s="524"/>
      <c r="Z35" s="98"/>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row>
    <row r="36" spans="1:56" ht="20.25" customHeight="1" x14ac:dyDescent="0.15">
      <c r="A36" s="67"/>
      <c r="B36" s="59"/>
      <c r="C36" s="522" t="s">
        <v>428</v>
      </c>
      <c r="D36" s="524"/>
      <c r="E36" s="525">
        <f>SUMIFS($AU$13:$AV$30,$C$13:$D$30,"看護職員",$E$13:$F$30,"B")</f>
        <v>88</v>
      </c>
      <c r="F36" s="526"/>
      <c r="G36" s="527">
        <f>SUMIFS($AW$13:$AX$30,$C$13:$D$30,"看護職員",$E$13:$F$30,"B")</f>
        <v>20.533333333333335</v>
      </c>
      <c r="H36" s="528"/>
      <c r="I36" s="97"/>
      <c r="J36" s="529">
        <v>88</v>
      </c>
      <c r="K36" s="530"/>
      <c r="L36" s="529">
        <v>0</v>
      </c>
      <c r="M36" s="530"/>
      <c r="N36" s="97"/>
      <c r="O36" s="97"/>
      <c r="P36" s="529">
        <v>0</v>
      </c>
      <c r="Q36" s="530"/>
      <c r="R36" s="59"/>
      <c r="S36" s="59"/>
      <c r="T36" s="522" t="s">
        <v>430</v>
      </c>
      <c r="U36" s="524"/>
      <c r="V36" s="522" t="s">
        <v>431</v>
      </c>
      <c r="W36" s="523"/>
      <c r="X36" s="523"/>
      <c r="Y36" s="524"/>
      <c r="Z36" s="98"/>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row>
    <row r="37" spans="1:56" ht="20.25" customHeight="1" x14ac:dyDescent="0.15">
      <c r="A37" s="67"/>
      <c r="B37" s="59"/>
      <c r="C37" s="522" t="s">
        <v>430</v>
      </c>
      <c r="D37" s="524"/>
      <c r="E37" s="525">
        <f>SUMIFS($AU$13:$AV$30,$C$13:$D$30,"看護職員",$E$13:$F$30,"C")</f>
        <v>88</v>
      </c>
      <c r="F37" s="526"/>
      <c r="G37" s="527">
        <f>SUMIFS($AW$13:$AX$30,$C$13:$D$30,"看護職員",$E$13:$F$30,"C")</f>
        <v>20.533333333333335</v>
      </c>
      <c r="H37" s="528"/>
      <c r="I37" s="97"/>
      <c r="J37" s="529">
        <v>88</v>
      </c>
      <c r="K37" s="530"/>
      <c r="L37" s="534">
        <v>0</v>
      </c>
      <c r="M37" s="535"/>
      <c r="N37" s="97"/>
      <c r="O37" s="97"/>
      <c r="P37" s="525" t="s">
        <v>432</v>
      </c>
      <c r="Q37" s="526"/>
      <c r="R37" s="59"/>
      <c r="S37" s="59"/>
      <c r="T37" s="522" t="s">
        <v>433</v>
      </c>
      <c r="U37" s="524"/>
      <c r="V37" s="522" t="s">
        <v>434</v>
      </c>
      <c r="W37" s="523"/>
      <c r="X37" s="523"/>
      <c r="Y37" s="524"/>
      <c r="Z37" s="99"/>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row>
    <row r="38" spans="1:56" ht="20.25" customHeight="1" x14ac:dyDescent="0.15">
      <c r="A38" s="67"/>
      <c r="B38" s="59"/>
      <c r="C38" s="522" t="s">
        <v>433</v>
      </c>
      <c r="D38" s="524"/>
      <c r="E38" s="525">
        <f>SUMIFS($AU$13:$AV$30,$C$13:$D$30,"看護職員",$E$13:$F$30,"D")</f>
        <v>0</v>
      </c>
      <c r="F38" s="526"/>
      <c r="G38" s="527">
        <f>SUMIFS($AW$13:$AX$30,$C$13:$D$30,"看護職員",$E$13:$F$30,"D")</f>
        <v>0</v>
      </c>
      <c r="H38" s="528"/>
      <c r="I38" s="97"/>
      <c r="J38" s="529">
        <v>0</v>
      </c>
      <c r="K38" s="530"/>
      <c r="L38" s="534">
        <v>0</v>
      </c>
      <c r="M38" s="535"/>
      <c r="N38" s="97"/>
      <c r="O38" s="97"/>
      <c r="P38" s="525" t="s">
        <v>432</v>
      </c>
      <c r="Q38" s="526"/>
      <c r="R38" s="59"/>
      <c r="S38" s="59"/>
      <c r="T38" s="59"/>
      <c r="U38" s="537"/>
      <c r="V38" s="537"/>
      <c r="W38" s="538"/>
      <c r="X38" s="538"/>
      <c r="Y38" s="100"/>
      <c r="Z38" s="100"/>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row>
    <row r="39" spans="1:56" ht="20.25" customHeight="1" x14ac:dyDescent="0.15">
      <c r="A39" s="67"/>
      <c r="B39" s="59"/>
      <c r="C39" s="522" t="s">
        <v>435</v>
      </c>
      <c r="D39" s="524"/>
      <c r="E39" s="525">
        <f>SUM(E35:F38)</f>
        <v>520</v>
      </c>
      <c r="F39" s="526"/>
      <c r="G39" s="527">
        <f>SUM(G35:H38)</f>
        <v>121.33333333333334</v>
      </c>
      <c r="H39" s="528"/>
      <c r="I39" s="97"/>
      <c r="J39" s="525">
        <f>SUM(J35:K38)</f>
        <v>176</v>
      </c>
      <c r="K39" s="526"/>
      <c r="L39" s="525">
        <f>SUM(L35:M38)</f>
        <v>0</v>
      </c>
      <c r="M39" s="526"/>
      <c r="N39" s="97"/>
      <c r="O39" s="97"/>
      <c r="P39" s="525">
        <f>SUM(P35:Q36)</f>
        <v>2</v>
      </c>
      <c r="Q39" s="526"/>
      <c r="R39" s="59"/>
      <c r="S39" s="59"/>
      <c r="T39" s="59"/>
      <c r="U39" s="537"/>
      <c r="V39" s="537"/>
      <c r="W39" s="538"/>
      <c r="X39" s="538"/>
      <c r="Y39" s="101"/>
      <c r="Z39" s="101"/>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row>
    <row r="40" spans="1:56" ht="20.25" customHeight="1" x14ac:dyDescent="0.15">
      <c r="A40" s="67"/>
      <c r="B40" s="59"/>
      <c r="C40" s="59"/>
      <c r="D40" s="59"/>
      <c r="E40" s="59"/>
      <c r="F40" s="59"/>
      <c r="G40" s="59"/>
      <c r="H40" s="59"/>
      <c r="I40" s="59"/>
      <c r="J40" s="59"/>
      <c r="K40" s="59"/>
      <c r="L40" s="65"/>
      <c r="M40" s="59"/>
      <c r="N40" s="59"/>
      <c r="O40" s="59"/>
      <c r="P40" s="59"/>
      <c r="Q40" s="59"/>
      <c r="R40" s="59"/>
      <c r="S40" s="59"/>
      <c r="T40" s="59"/>
      <c r="U40" s="94"/>
      <c r="V40" s="94"/>
      <c r="W40" s="94"/>
      <c r="X40" s="94"/>
      <c r="Y40" s="94"/>
      <c r="Z40" s="94"/>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row>
    <row r="41" spans="1:56" ht="20.25" customHeight="1" x14ac:dyDescent="0.15">
      <c r="A41" s="67"/>
      <c r="B41" s="59"/>
      <c r="C41" s="65" t="s">
        <v>436</v>
      </c>
      <c r="D41" s="59"/>
      <c r="E41" s="59"/>
      <c r="F41" s="59"/>
      <c r="G41" s="59"/>
      <c r="H41" s="59"/>
      <c r="I41" s="102" t="s">
        <v>437</v>
      </c>
      <c r="J41" s="545" t="s">
        <v>379</v>
      </c>
      <c r="K41" s="546"/>
      <c r="L41" s="103"/>
      <c r="M41" s="102"/>
      <c r="N41" s="59"/>
      <c r="O41" s="59"/>
      <c r="P41" s="59"/>
      <c r="Q41" s="59"/>
      <c r="R41" s="59"/>
      <c r="S41" s="59"/>
      <c r="T41" s="59"/>
      <c r="U41" s="104"/>
      <c r="V41" s="94"/>
      <c r="W41" s="94"/>
      <c r="X41" s="94"/>
      <c r="Y41" s="94"/>
      <c r="Z41" s="94"/>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row>
    <row r="42" spans="1:56" ht="20.25" customHeight="1" x14ac:dyDescent="0.15">
      <c r="A42" s="67"/>
      <c r="B42" s="59"/>
      <c r="C42" s="59" t="s">
        <v>438</v>
      </c>
      <c r="D42" s="59"/>
      <c r="E42" s="59"/>
      <c r="F42" s="59"/>
      <c r="G42" s="59"/>
      <c r="H42" s="59" t="s">
        <v>439</v>
      </c>
      <c r="I42" s="59"/>
      <c r="J42" s="59"/>
      <c r="K42" s="59"/>
      <c r="L42" s="65"/>
      <c r="M42" s="59"/>
      <c r="N42" s="59"/>
      <c r="O42" s="59"/>
      <c r="P42" s="59"/>
      <c r="Q42" s="59"/>
      <c r="R42" s="59"/>
      <c r="S42" s="59"/>
      <c r="T42" s="59"/>
      <c r="U42" s="94"/>
      <c r="V42" s="94"/>
      <c r="W42" s="94"/>
      <c r="X42" s="94"/>
      <c r="Y42" s="94"/>
      <c r="Z42" s="94"/>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row>
    <row r="43" spans="1:56" ht="20.25" customHeight="1" x14ac:dyDescent="0.15">
      <c r="A43" s="67"/>
      <c r="B43" s="59"/>
      <c r="C43" s="59" t="str">
        <f>IF($J$41="週","対象時間数（週平均）","対象時間数（当月合計）")</f>
        <v>対象時間数（当月合計）</v>
      </c>
      <c r="D43" s="59"/>
      <c r="E43" s="59"/>
      <c r="F43" s="59"/>
      <c r="G43" s="59"/>
      <c r="H43" s="59" t="str">
        <f>IF($J$41="週","週に勤務すべき時間数","当月に勤務すべき時間数")</f>
        <v>当月に勤務すべき時間数</v>
      </c>
      <c r="I43" s="59"/>
      <c r="J43" s="59"/>
      <c r="K43" s="59"/>
      <c r="L43" s="65"/>
      <c r="M43" s="532" t="s">
        <v>440</v>
      </c>
      <c r="N43" s="532"/>
      <c r="O43" s="532"/>
      <c r="P43" s="532"/>
      <c r="Q43" s="59"/>
      <c r="R43" s="59"/>
      <c r="S43" s="59"/>
      <c r="T43" s="59"/>
      <c r="U43" s="94"/>
      <c r="V43" s="94"/>
      <c r="W43" s="94"/>
      <c r="X43" s="94"/>
      <c r="Y43" s="94"/>
      <c r="Z43" s="94"/>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row>
    <row r="44" spans="1:56" ht="20.25" customHeight="1" x14ac:dyDescent="0.15">
      <c r="A44" s="67"/>
      <c r="B44" s="59"/>
      <c r="C44" s="547">
        <f>IF($J$41="週",L39,J39)</f>
        <v>176</v>
      </c>
      <c r="D44" s="548"/>
      <c r="E44" s="548"/>
      <c r="F44" s="549"/>
      <c r="G44" s="105" t="s">
        <v>441</v>
      </c>
      <c r="H44" s="522">
        <f>IF($J$41="週",$AV$5,$AZ$5)</f>
        <v>176</v>
      </c>
      <c r="I44" s="523"/>
      <c r="J44" s="523"/>
      <c r="K44" s="524"/>
      <c r="L44" s="105" t="s">
        <v>442</v>
      </c>
      <c r="M44" s="539">
        <f>ROUNDDOWN(C44/H44,1)</f>
        <v>1</v>
      </c>
      <c r="N44" s="540"/>
      <c r="O44" s="540"/>
      <c r="P44" s="541"/>
      <c r="Q44" s="59"/>
      <c r="R44" s="59"/>
      <c r="S44" s="59"/>
      <c r="T44" s="59"/>
      <c r="U44" s="536"/>
      <c r="V44" s="536"/>
      <c r="W44" s="536"/>
      <c r="X44" s="536"/>
      <c r="Y44" s="98"/>
      <c r="Z44" s="94"/>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row>
    <row r="45" spans="1:56" ht="20.25" customHeight="1" x14ac:dyDescent="0.15">
      <c r="A45" s="67"/>
      <c r="B45" s="59"/>
      <c r="C45" s="59"/>
      <c r="D45" s="59"/>
      <c r="E45" s="59"/>
      <c r="F45" s="59"/>
      <c r="G45" s="59"/>
      <c r="H45" s="59"/>
      <c r="I45" s="59"/>
      <c r="J45" s="59"/>
      <c r="K45" s="59"/>
      <c r="L45" s="65"/>
      <c r="M45" s="59" t="s">
        <v>443</v>
      </c>
      <c r="N45" s="59"/>
      <c r="O45" s="59"/>
      <c r="P45" s="59"/>
      <c r="Q45" s="59"/>
      <c r="R45" s="59"/>
      <c r="S45" s="59"/>
      <c r="T45" s="59"/>
      <c r="U45" s="94"/>
      <c r="V45" s="94"/>
      <c r="W45" s="94"/>
      <c r="X45" s="94"/>
      <c r="Y45" s="94"/>
      <c r="Z45" s="94"/>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row>
    <row r="46" spans="1:56" ht="20.25" customHeight="1" x14ac:dyDescent="0.15">
      <c r="A46" s="67"/>
      <c r="B46" s="59"/>
      <c r="C46" s="59" t="s">
        <v>444</v>
      </c>
      <c r="D46" s="59"/>
      <c r="E46" s="59"/>
      <c r="F46" s="59"/>
      <c r="G46" s="59"/>
      <c r="H46" s="59"/>
      <c r="I46" s="59"/>
      <c r="J46" s="59"/>
      <c r="K46" s="59"/>
      <c r="L46" s="65"/>
      <c r="M46" s="59"/>
      <c r="N46" s="59"/>
      <c r="O46" s="59"/>
      <c r="P46" s="59"/>
      <c r="Q46" s="59"/>
      <c r="R46" s="59"/>
      <c r="S46" s="59"/>
      <c r="T46" s="59"/>
      <c r="U46" s="59"/>
      <c r="V46" s="106"/>
      <c r="W46" s="107"/>
      <c r="X46" s="107"/>
      <c r="Y46" s="59"/>
      <c r="Z46" s="59"/>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row>
    <row r="47" spans="1:56" ht="20.25" customHeight="1" x14ac:dyDescent="0.15">
      <c r="A47" s="67"/>
      <c r="B47" s="59"/>
      <c r="C47" s="59" t="s">
        <v>420</v>
      </c>
      <c r="D47" s="59"/>
      <c r="E47" s="59"/>
      <c r="F47" s="59"/>
      <c r="G47" s="59"/>
      <c r="H47" s="59"/>
      <c r="I47" s="59"/>
      <c r="J47" s="59"/>
      <c r="K47" s="59"/>
      <c r="L47" s="65"/>
      <c r="M47" s="105"/>
      <c r="N47" s="105"/>
      <c r="O47" s="105"/>
      <c r="P47" s="105"/>
      <c r="Q47" s="59"/>
      <c r="R47" s="59"/>
      <c r="S47" s="59"/>
      <c r="T47" s="59"/>
      <c r="U47" s="59"/>
      <c r="V47" s="106"/>
      <c r="W47" s="107"/>
      <c r="X47" s="107"/>
      <c r="Y47" s="59"/>
      <c r="Z47" s="59"/>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row>
    <row r="48" spans="1:56" ht="20.25" customHeight="1" x14ac:dyDescent="0.15">
      <c r="A48" s="67"/>
      <c r="B48" s="59"/>
      <c r="C48" s="59" t="s">
        <v>445</v>
      </c>
      <c r="D48" s="59"/>
      <c r="E48" s="59"/>
      <c r="F48" s="59"/>
      <c r="G48" s="59"/>
      <c r="H48" s="59" t="s">
        <v>446</v>
      </c>
      <c r="I48" s="59"/>
      <c r="J48" s="59"/>
      <c r="K48" s="59"/>
      <c r="L48" s="59"/>
      <c r="M48" s="532" t="s">
        <v>435</v>
      </c>
      <c r="N48" s="532"/>
      <c r="O48" s="532"/>
      <c r="P48" s="532"/>
      <c r="Q48" s="59"/>
      <c r="R48" s="59"/>
      <c r="S48" s="59"/>
      <c r="T48" s="59"/>
      <c r="U48" s="59"/>
      <c r="V48" s="106"/>
      <c r="W48" s="107"/>
      <c r="X48" s="107"/>
      <c r="Y48" s="59"/>
      <c r="Z48" s="59"/>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row>
    <row r="49" spans="1:58" ht="20.25" customHeight="1" x14ac:dyDescent="0.15">
      <c r="A49" s="67"/>
      <c r="B49" s="59"/>
      <c r="C49" s="522">
        <f>P39</f>
        <v>2</v>
      </c>
      <c r="D49" s="523"/>
      <c r="E49" s="523"/>
      <c r="F49" s="524"/>
      <c r="G49" s="105" t="s">
        <v>447</v>
      </c>
      <c r="H49" s="539">
        <f>M44</f>
        <v>1</v>
      </c>
      <c r="I49" s="540"/>
      <c r="J49" s="540"/>
      <c r="K49" s="541"/>
      <c r="L49" s="105" t="s">
        <v>442</v>
      </c>
      <c r="M49" s="542">
        <f>ROUNDDOWN(C49+H49,1)</f>
        <v>3</v>
      </c>
      <c r="N49" s="543"/>
      <c r="O49" s="543"/>
      <c r="P49" s="544"/>
      <c r="Q49" s="59"/>
      <c r="R49" s="59"/>
      <c r="S49" s="59"/>
      <c r="T49" s="59"/>
      <c r="U49" s="59"/>
      <c r="V49" s="106"/>
      <c r="W49" s="107"/>
      <c r="X49" s="107"/>
      <c r="Y49" s="59"/>
      <c r="Z49" s="59"/>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row>
    <row r="50" spans="1:58" ht="20.25" customHeight="1" x14ac:dyDescent="0.15">
      <c r="A50" s="67"/>
      <c r="B50" s="59"/>
      <c r="C50" s="59"/>
      <c r="D50" s="59"/>
      <c r="E50" s="59"/>
      <c r="F50" s="59"/>
      <c r="G50" s="59"/>
      <c r="H50" s="59"/>
      <c r="I50" s="59"/>
      <c r="J50" s="59"/>
      <c r="K50" s="59"/>
      <c r="L50" s="59"/>
      <c r="M50" s="59"/>
      <c r="N50" s="65"/>
      <c r="O50" s="59"/>
      <c r="P50" s="59"/>
      <c r="Q50" s="59"/>
      <c r="R50" s="59"/>
      <c r="S50" s="59"/>
      <c r="T50" s="59"/>
      <c r="U50" s="59"/>
      <c r="V50" s="106"/>
      <c r="W50" s="107"/>
      <c r="X50" s="107"/>
      <c r="Y50" s="59"/>
      <c r="Z50" s="59"/>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row>
    <row r="51" spans="1:58" ht="20.25" customHeight="1" x14ac:dyDescent="0.15">
      <c r="C51" s="108"/>
      <c r="D51" s="108"/>
      <c r="T51" s="108"/>
      <c r="AJ51" s="109"/>
      <c r="AK51" s="110"/>
      <c r="AL51" s="110"/>
      <c r="BE51" s="110"/>
    </row>
    <row r="52" spans="1:58" ht="20.25" customHeight="1" x14ac:dyDescent="0.15">
      <c r="C52" s="108"/>
      <c r="D52" s="108"/>
      <c r="U52" s="108"/>
      <c r="AK52" s="109"/>
      <c r="AL52" s="110"/>
      <c r="AM52" s="110"/>
      <c r="BF52" s="110"/>
    </row>
    <row r="53" spans="1:58" ht="20.25" customHeight="1" x14ac:dyDescent="0.15">
      <c r="D53" s="108"/>
      <c r="U53" s="108"/>
      <c r="AK53" s="109"/>
      <c r="AL53" s="110"/>
      <c r="AM53" s="110"/>
      <c r="BF53" s="110"/>
    </row>
    <row r="54" spans="1:58" ht="20.25" customHeight="1" x14ac:dyDescent="0.15">
      <c r="C54" s="108"/>
      <c r="D54" s="108"/>
      <c r="U54" s="108"/>
      <c r="AK54" s="109"/>
      <c r="AL54" s="110"/>
      <c r="AM54" s="110"/>
      <c r="BF54" s="110"/>
    </row>
    <row r="55" spans="1:58" ht="20.25" customHeight="1" x14ac:dyDescent="0.15">
      <c r="C55" s="109"/>
      <c r="D55" s="109"/>
      <c r="E55" s="109"/>
      <c r="F55" s="109"/>
      <c r="G55" s="109"/>
      <c r="H55" s="109"/>
      <c r="I55" s="109"/>
      <c r="J55" s="109"/>
      <c r="K55" s="109"/>
      <c r="L55" s="109"/>
      <c r="M55" s="109"/>
      <c r="N55" s="109"/>
      <c r="O55" s="109"/>
      <c r="P55" s="109"/>
      <c r="Q55" s="109"/>
      <c r="R55" s="109"/>
      <c r="S55" s="109"/>
      <c r="T55" s="109"/>
      <c r="U55" s="110"/>
      <c r="V55" s="110"/>
      <c r="W55" s="109"/>
      <c r="X55" s="109"/>
      <c r="Y55" s="109"/>
      <c r="Z55" s="109"/>
      <c r="AA55" s="109"/>
      <c r="AB55" s="109"/>
      <c r="AC55" s="109"/>
      <c r="AD55" s="109"/>
      <c r="AE55" s="109"/>
      <c r="AF55" s="109"/>
      <c r="AG55" s="109"/>
      <c r="AH55" s="109"/>
      <c r="AI55" s="109"/>
      <c r="AJ55" s="109"/>
      <c r="AK55" s="109"/>
      <c r="AL55" s="110"/>
      <c r="AM55" s="110"/>
      <c r="BF55" s="110"/>
    </row>
    <row r="56" spans="1:58" ht="20.25" customHeight="1" x14ac:dyDescent="0.15">
      <c r="C56" s="109"/>
      <c r="D56" s="109"/>
      <c r="E56" s="109"/>
      <c r="F56" s="109"/>
      <c r="G56" s="109"/>
      <c r="H56" s="109"/>
      <c r="I56" s="109"/>
      <c r="J56" s="109"/>
      <c r="K56" s="109"/>
      <c r="L56" s="109"/>
      <c r="M56" s="109"/>
      <c r="N56" s="109"/>
      <c r="O56" s="109"/>
      <c r="P56" s="109"/>
      <c r="Q56" s="109"/>
      <c r="R56" s="109"/>
      <c r="S56" s="109"/>
      <c r="T56" s="109"/>
      <c r="U56" s="110"/>
      <c r="V56" s="110"/>
      <c r="W56" s="109"/>
      <c r="X56" s="109"/>
      <c r="Y56" s="109"/>
      <c r="Z56" s="109"/>
      <c r="AA56" s="109"/>
      <c r="AB56" s="109"/>
      <c r="AC56" s="109"/>
      <c r="AD56" s="109"/>
      <c r="AE56" s="109"/>
      <c r="AF56" s="109"/>
      <c r="AG56" s="109"/>
      <c r="AH56" s="109"/>
      <c r="AI56" s="109"/>
      <c r="AJ56" s="109"/>
      <c r="AK56" s="109"/>
      <c r="AL56" s="110"/>
      <c r="AM56" s="110"/>
      <c r="BF56" s="110"/>
    </row>
  </sheetData>
  <sheetProtection sheet="1" insertRows="0"/>
  <mergeCells count="211">
    <mergeCell ref="M48:P48"/>
    <mergeCell ref="C49:F49"/>
    <mergeCell ref="H49:K49"/>
    <mergeCell ref="M49:P49"/>
    <mergeCell ref="J41:K41"/>
    <mergeCell ref="M43:P43"/>
    <mergeCell ref="C44:F44"/>
    <mergeCell ref="U39:V39"/>
    <mergeCell ref="E38:F38"/>
    <mergeCell ref="G38:H38"/>
    <mergeCell ref="J38:K38"/>
    <mergeCell ref="W39:X39"/>
    <mergeCell ref="U44:X44"/>
    <mergeCell ref="W38:X38"/>
    <mergeCell ref="C39:D39"/>
    <mergeCell ref="E39:F39"/>
    <mergeCell ref="G39:H39"/>
    <mergeCell ref="J39:K39"/>
    <mergeCell ref="L39:M39"/>
    <mergeCell ref="P39:Q39"/>
    <mergeCell ref="C38:D38"/>
    <mergeCell ref="H44:K44"/>
    <mergeCell ref="M44:P44"/>
    <mergeCell ref="L38:M38"/>
    <mergeCell ref="P38:Q38"/>
    <mergeCell ref="U38:V38"/>
    <mergeCell ref="V37:Y37"/>
    <mergeCell ref="T37:U37"/>
    <mergeCell ref="C36:D36"/>
    <mergeCell ref="E36:F36"/>
    <mergeCell ref="G36:H36"/>
    <mergeCell ref="J36:K36"/>
    <mergeCell ref="G35:H35"/>
    <mergeCell ref="J35:K35"/>
    <mergeCell ref="E37:F37"/>
    <mergeCell ref="G37:H37"/>
    <mergeCell ref="J37:K37"/>
    <mergeCell ref="L37:M37"/>
    <mergeCell ref="P37:Q37"/>
    <mergeCell ref="C37:D37"/>
    <mergeCell ref="T36:U36"/>
    <mergeCell ref="V36:Y36"/>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4"/>
  <conditionalFormatting sqref="C44:F44">
    <cfRule type="expression" dxfId="2" priority="1">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P13:AX30">
    <cfRule type="expression" dxfId="0" priority="3">
      <formula>INDIRECT(ADDRESS(ROW(),COLUMN()))=TRUNC(INDIRECT(ADDRESS(ROW(),COLUMN())))</formula>
    </cfRule>
  </conditionalFormatting>
  <dataValidations count="7">
    <dataValidation type="list" allowBlank="1" showInputMessage="1" sqref="E13:F30" xr:uid="{00000000-0002-0000-0000-000006000000}">
      <formula1>"A, B, C, D"</formula1>
    </dataValidation>
    <dataValidation type="list" allowBlank="1" showInputMessage="1" showErrorMessage="1" sqref="AZ4:BC4" xr:uid="{00000000-0002-0000-0000-000005000000}">
      <formula1>"予定,実績,予定・実績"</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qref="C13:D30" xr:uid="{00000000-0002-0000-0000-000003000000}">
      <formula1>職種</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howErrorMessage="1" sqref="J41:K41" xr:uid="{00000000-0002-0000-0000-000001000000}">
      <formula1>"週,暦月"</formula1>
    </dataValidation>
    <dataValidation type="list" allowBlank="1" showInputMessage="1" showErrorMessage="1" sqref="AZ3" xr:uid="{00000000-0002-0000-0000-000000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30" orientation="portrait" r:id="rId1"/>
  <colBreaks count="1" manualBreakCount="1">
    <brk id="58"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4A161-B82D-4F7B-8179-A44C56F5AC2E}">
  <sheetPr>
    <pageSetUpPr fitToPage="1"/>
  </sheetPr>
  <dimension ref="A1:BC71"/>
  <sheetViews>
    <sheetView workbookViewId="0"/>
  </sheetViews>
  <sheetFormatPr defaultRowHeight="13.5" x14ac:dyDescent="0.15"/>
  <cols>
    <col min="1" max="2" width="9" style="120"/>
    <col min="3" max="3" width="44.25" style="120" customWidth="1"/>
    <col min="4" max="16384" width="9" style="120"/>
  </cols>
  <sheetData>
    <row r="1" spans="1:10" x14ac:dyDescent="0.15">
      <c r="A1" s="120" t="s">
        <v>449</v>
      </c>
    </row>
    <row r="2" spans="1:10" s="123" customFormat="1" ht="20.25" customHeight="1" x14ac:dyDescent="0.15">
      <c r="A2" s="121" t="s">
        <v>450</v>
      </c>
      <c r="B2" s="121"/>
      <c r="C2" s="122"/>
    </row>
    <row r="3" spans="1:10" s="123" customFormat="1" ht="20.25" customHeight="1" x14ac:dyDescent="0.15">
      <c r="A3" s="122"/>
      <c r="B3" s="122"/>
      <c r="C3" s="122"/>
    </row>
    <row r="4" spans="1:10" s="123" customFormat="1" ht="20.25" customHeight="1" x14ac:dyDescent="0.15">
      <c r="A4" s="124"/>
      <c r="B4" s="122" t="s">
        <v>451</v>
      </c>
      <c r="C4" s="122"/>
      <c r="E4" s="552" t="s">
        <v>452</v>
      </c>
      <c r="F4" s="552"/>
      <c r="G4" s="552"/>
      <c r="H4" s="552"/>
      <c r="I4" s="552"/>
      <c r="J4" s="552"/>
    </row>
    <row r="5" spans="1:10" s="123" customFormat="1" ht="20.25" customHeight="1" x14ac:dyDescent="0.15">
      <c r="A5" s="125"/>
      <c r="B5" s="122" t="s">
        <v>453</v>
      </c>
      <c r="C5" s="122"/>
      <c r="E5" s="552"/>
      <c r="F5" s="552"/>
      <c r="G5" s="552"/>
      <c r="H5" s="552"/>
      <c r="I5" s="552"/>
      <c r="J5" s="552"/>
    </row>
    <row r="6" spans="1:10" s="123" customFormat="1" ht="20.25" customHeight="1" x14ac:dyDescent="0.15">
      <c r="A6" s="126" t="s">
        <v>454</v>
      </c>
      <c r="B6" s="122"/>
      <c r="C6" s="122"/>
    </row>
    <row r="7" spans="1:10" s="123" customFormat="1" ht="20.25" customHeight="1" x14ac:dyDescent="0.15">
      <c r="A7" s="126"/>
      <c r="B7" s="122"/>
      <c r="C7" s="122"/>
    </row>
    <row r="8" spans="1:10" s="123" customFormat="1" ht="20.25" customHeight="1" x14ac:dyDescent="0.15">
      <c r="A8" s="122" t="s">
        <v>455</v>
      </c>
      <c r="B8" s="122"/>
      <c r="C8" s="122"/>
    </row>
    <row r="9" spans="1:10" s="123" customFormat="1" ht="20.25" customHeight="1" x14ac:dyDescent="0.15">
      <c r="A9" s="126"/>
      <c r="B9" s="122"/>
      <c r="C9" s="122"/>
    </row>
    <row r="10" spans="1:10" s="123" customFormat="1" ht="20.25" customHeight="1" x14ac:dyDescent="0.15">
      <c r="A10" s="122" t="s">
        <v>456</v>
      </c>
      <c r="B10" s="122"/>
      <c r="C10" s="122"/>
    </row>
    <row r="11" spans="1:10" s="123" customFormat="1" ht="20.25" customHeight="1" x14ac:dyDescent="0.15">
      <c r="A11" s="122"/>
      <c r="B11" s="122"/>
      <c r="C11" s="122"/>
    </row>
    <row r="12" spans="1:10" s="123" customFormat="1" ht="20.25" customHeight="1" x14ac:dyDescent="0.15">
      <c r="A12" s="122" t="s">
        <v>457</v>
      </c>
      <c r="B12" s="122"/>
      <c r="C12" s="122"/>
    </row>
    <row r="13" spans="1:10" s="123" customFormat="1" ht="20.25" customHeight="1" x14ac:dyDescent="0.15">
      <c r="A13" s="122"/>
      <c r="B13" s="122"/>
      <c r="C13" s="122"/>
    </row>
    <row r="14" spans="1:10" s="123" customFormat="1" ht="20.25" customHeight="1" x14ac:dyDescent="0.15">
      <c r="A14" s="122" t="s">
        <v>458</v>
      </c>
      <c r="B14" s="122"/>
      <c r="C14" s="122"/>
    </row>
    <row r="15" spans="1:10" s="123" customFormat="1" ht="20.25" customHeight="1" x14ac:dyDescent="0.15">
      <c r="A15" s="122"/>
      <c r="B15" s="122"/>
      <c r="C15" s="122"/>
    </row>
    <row r="16" spans="1:10" s="123" customFormat="1" ht="20.25" customHeight="1" x14ac:dyDescent="0.15">
      <c r="A16" s="122" t="s">
        <v>459</v>
      </c>
      <c r="B16" s="122"/>
      <c r="C16" s="122"/>
    </row>
    <row r="17" spans="1:3" s="123" customFormat="1" ht="20.25" customHeight="1" x14ac:dyDescent="0.15">
      <c r="A17" s="122" t="s">
        <v>460</v>
      </c>
      <c r="B17" s="122"/>
      <c r="C17" s="122"/>
    </row>
    <row r="18" spans="1:3" s="123" customFormat="1" ht="20.25" customHeight="1" x14ac:dyDescent="0.15">
      <c r="A18" s="122"/>
      <c r="B18" s="122"/>
      <c r="C18" s="122"/>
    </row>
    <row r="19" spans="1:3" s="123" customFormat="1" ht="20.25" customHeight="1" x14ac:dyDescent="0.15">
      <c r="A19" s="122"/>
      <c r="B19" s="127" t="s">
        <v>387</v>
      </c>
      <c r="C19" s="127" t="s">
        <v>461</v>
      </c>
    </row>
    <row r="20" spans="1:3" s="123" customFormat="1" ht="20.25" customHeight="1" x14ac:dyDescent="0.15">
      <c r="A20" s="122"/>
      <c r="B20" s="127">
        <v>1</v>
      </c>
      <c r="C20" s="128" t="s">
        <v>400</v>
      </c>
    </row>
    <row r="21" spans="1:3" s="123" customFormat="1" ht="20.25" customHeight="1" x14ac:dyDescent="0.15">
      <c r="A21" s="122"/>
      <c r="B21" s="127">
        <v>2</v>
      </c>
      <c r="C21" s="128" t="s">
        <v>404</v>
      </c>
    </row>
    <row r="22" spans="1:3" s="123" customFormat="1" ht="20.25" customHeight="1" x14ac:dyDescent="0.15">
      <c r="A22" s="122"/>
      <c r="B22" s="127">
        <v>3</v>
      </c>
      <c r="C22" s="128" t="s">
        <v>413</v>
      </c>
    </row>
    <row r="23" spans="1:3" s="123" customFormat="1" ht="20.25" customHeight="1" x14ac:dyDescent="0.15">
      <c r="A23" s="122"/>
      <c r="B23" s="127">
        <v>4</v>
      </c>
      <c r="C23" s="128" t="s">
        <v>462</v>
      </c>
    </row>
    <row r="24" spans="1:3" s="123" customFormat="1" ht="20.25" customHeight="1" x14ac:dyDescent="0.15">
      <c r="A24" s="122"/>
      <c r="B24" s="127">
        <v>5</v>
      </c>
      <c r="C24" s="128" t="s">
        <v>463</v>
      </c>
    </row>
    <row r="25" spans="1:3" s="123" customFormat="1" ht="20.25" customHeight="1" x14ac:dyDescent="0.15">
      <c r="A25" s="122"/>
      <c r="B25" s="122"/>
      <c r="C25" s="122"/>
    </row>
    <row r="26" spans="1:3" s="123" customFormat="1" ht="20.25" customHeight="1" x14ac:dyDescent="0.15">
      <c r="A26" s="122" t="s">
        <v>464</v>
      </c>
      <c r="B26" s="122"/>
      <c r="C26" s="122"/>
    </row>
    <row r="27" spans="1:3" s="123" customFormat="1" ht="20.25" customHeight="1" x14ac:dyDescent="0.15">
      <c r="A27" s="122" t="s">
        <v>465</v>
      </c>
      <c r="B27" s="122"/>
      <c r="C27" s="122"/>
    </row>
    <row r="28" spans="1:3" s="123" customFormat="1" ht="20.25" customHeight="1" x14ac:dyDescent="0.15">
      <c r="A28" s="122"/>
      <c r="B28" s="122"/>
      <c r="C28" s="122"/>
    </row>
    <row r="29" spans="1:3" s="123" customFormat="1" ht="20.25" customHeight="1" x14ac:dyDescent="0.15">
      <c r="A29" s="122"/>
      <c r="B29" s="127" t="s">
        <v>421</v>
      </c>
      <c r="C29" s="127" t="s">
        <v>422</v>
      </c>
    </row>
    <row r="30" spans="1:3" s="123" customFormat="1" ht="20.25" customHeight="1" x14ac:dyDescent="0.15">
      <c r="A30" s="122"/>
      <c r="B30" s="127" t="s">
        <v>426</v>
      </c>
      <c r="C30" s="128" t="s">
        <v>427</v>
      </c>
    </row>
    <row r="31" spans="1:3" s="123" customFormat="1" ht="20.25" customHeight="1" x14ac:dyDescent="0.15">
      <c r="A31" s="122"/>
      <c r="B31" s="127" t="s">
        <v>428</v>
      </c>
      <c r="C31" s="128" t="s">
        <v>429</v>
      </c>
    </row>
    <row r="32" spans="1:3" s="123" customFormat="1" ht="20.25" customHeight="1" x14ac:dyDescent="0.15">
      <c r="A32" s="122"/>
      <c r="B32" s="127" t="s">
        <v>430</v>
      </c>
      <c r="C32" s="128" t="s">
        <v>431</v>
      </c>
    </row>
    <row r="33" spans="1:55" s="123" customFormat="1" ht="20.25" customHeight="1" x14ac:dyDescent="0.15">
      <c r="A33" s="122"/>
      <c r="B33" s="127" t="s">
        <v>433</v>
      </c>
      <c r="C33" s="128" t="s">
        <v>434</v>
      </c>
    </row>
    <row r="34" spans="1:55" s="123" customFormat="1" ht="20.25" customHeight="1" x14ac:dyDescent="0.15">
      <c r="A34" s="122"/>
      <c r="B34" s="122"/>
      <c r="C34" s="122"/>
    </row>
    <row r="35" spans="1:55" s="123" customFormat="1" ht="20.25" customHeight="1" x14ac:dyDescent="0.15">
      <c r="A35" s="122"/>
      <c r="B35" s="129" t="s">
        <v>466</v>
      </c>
      <c r="C35" s="122"/>
    </row>
    <row r="36" spans="1:55" s="123" customFormat="1" ht="20.25" customHeight="1" x14ac:dyDescent="0.15">
      <c r="B36" s="122" t="s">
        <v>467</v>
      </c>
      <c r="E36" s="129"/>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row>
    <row r="37" spans="1:55" s="123" customFormat="1" ht="20.25" customHeight="1" x14ac:dyDescent="0.15">
      <c r="B37" s="122" t="s">
        <v>468</v>
      </c>
      <c r="E37" s="122"/>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row>
    <row r="38" spans="1:55" s="123" customFormat="1" ht="20.25" customHeight="1" x14ac:dyDescent="0.15">
      <c r="E38" s="122"/>
    </row>
    <row r="39" spans="1:55" s="123" customFormat="1" ht="20.25" customHeight="1" x14ac:dyDescent="0.15">
      <c r="A39" s="122"/>
      <c r="B39" s="122"/>
      <c r="C39" s="122"/>
      <c r="D39" s="129"/>
      <c r="E39" s="131"/>
      <c r="F39" s="131"/>
      <c r="G39" s="131"/>
      <c r="J39" s="131"/>
      <c r="K39" s="131"/>
      <c r="L39" s="131"/>
      <c r="R39" s="131"/>
      <c r="S39" s="131"/>
      <c r="T39" s="131"/>
      <c r="W39" s="131"/>
      <c r="X39" s="131"/>
      <c r="Y39" s="131"/>
    </row>
    <row r="40" spans="1:55" s="123" customFormat="1" ht="20.25" customHeight="1" x14ac:dyDescent="0.15">
      <c r="A40" s="122" t="s">
        <v>469</v>
      </c>
      <c r="B40" s="122"/>
      <c r="C40" s="122"/>
    </row>
    <row r="41" spans="1:55" s="123" customFormat="1" ht="20.25" customHeight="1" x14ac:dyDescent="0.15">
      <c r="A41" s="122" t="s">
        <v>470</v>
      </c>
      <c r="B41" s="122"/>
      <c r="C41" s="122"/>
    </row>
    <row r="42" spans="1:55" s="123" customFormat="1" ht="20.25" customHeight="1" x14ac:dyDescent="0.15">
      <c r="A42" s="132" t="s">
        <v>471</v>
      </c>
      <c r="D42" s="133"/>
      <c r="E42" s="134"/>
      <c r="F42" s="131"/>
      <c r="G42" s="131"/>
      <c r="H42" s="131"/>
      <c r="I42" s="131"/>
      <c r="K42" s="131"/>
      <c r="M42" s="131"/>
      <c r="N42" s="131"/>
      <c r="O42" s="131"/>
      <c r="P42" s="131"/>
      <c r="Q42" s="131"/>
      <c r="S42" s="131"/>
      <c r="U42" s="131"/>
      <c r="V42" s="131"/>
      <c r="X42" s="131"/>
      <c r="Z42" s="131"/>
      <c r="AA42" s="131"/>
      <c r="AB42" s="131"/>
      <c r="AC42" s="131"/>
      <c r="AD42" s="131"/>
      <c r="AF42" s="129"/>
      <c r="AH42" s="131"/>
      <c r="AM42" s="131"/>
    </row>
    <row r="43" spans="1:55" s="123" customFormat="1" ht="20.25" customHeight="1" x14ac:dyDescent="0.15">
      <c r="C43" s="132"/>
      <c r="D43" s="133"/>
      <c r="E43" s="134"/>
      <c r="F43" s="131"/>
      <c r="G43" s="131"/>
      <c r="H43" s="131"/>
      <c r="I43" s="131"/>
      <c r="K43" s="131"/>
      <c r="M43" s="131"/>
      <c r="N43" s="131"/>
      <c r="O43" s="131"/>
      <c r="P43" s="131"/>
      <c r="Q43" s="131"/>
      <c r="S43" s="131"/>
      <c r="U43" s="131"/>
      <c r="V43" s="131"/>
      <c r="X43" s="131"/>
      <c r="Z43" s="131"/>
      <c r="AA43" s="131"/>
      <c r="AB43" s="131"/>
      <c r="AC43" s="131"/>
      <c r="AD43" s="131"/>
      <c r="AF43" s="129"/>
      <c r="AH43" s="131"/>
      <c r="AM43" s="131"/>
    </row>
    <row r="44" spans="1:55" s="123" customFormat="1" ht="20.25" customHeight="1" x14ac:dyDescent="0.15">
      <c r="A44" s="122" t="s">
        <v>472</v>
      </c>
      <c r="B44" s="122"/>
    </row>
    <row r="45" spans="1:55" s="123" customFormat="1" ht="20.25" customHeight="1" x14ac:dyDescent="0.15"/>
    <row r="46" spans="1:55" s="123" customFormat="1" ht="20.25" customHeight="1" x14ac:dyDescent="0.15">
      <c r="A46" s="122" t="s">
        <v>473</v>
      </c>
      <c r="B46" s="122"/>
      <c r="C46" s="122"/>
    </row>
    <row r="47" spans="1:55" s="123" customFormat="1" ht="20.25" customHeight="1" x14ac:dyDescent="0.15">
      <c r="A47" s="122" t="s">
        <v>474</v>
      </c>
      <c r="B47" s="122"/>
      <c r="C47" s="122"/>
    </row>
    <row r="48" spans="1:55" s="123" customFormat="1" ht="20.25" customHeight="1" x14ac:dyDescent="0.15"/>
    <row r="49" spans="1:55" s="123" customFormat="1" ht="20.25" customHeight="1" x14ac:dyDescent="0.15">
      <c r="A49" s="122" t="s">
        <v>475</v>
      </c>
      <c r="B49" s="122"/>
      <c r="C49" s="122"/>
    </row>
    <row r="50" spans="1:55" s="123" customFormat="1" ht="20.25" customHeight="1" x14ac:dyDescent="0.15">
      <c r="A50" s="122" t="s">
        <v>476</v>
      </c>
      <c r="B50" s="122"/>
      <c r="C50" s="122"/>
    </row>
    <row r="51" spans="1:55" s="123" customFormat="1" ht="20.25" customHeight="1" x14ac:dyDescent="0.15">
      <c r="A51" s="122"/>
      <c r="B51" s="122"/>
      <c r="C51" s="122"/>
    </row>
    <row r="52" spans="1:55" s="123" customFormat="1" ht="20.25" customHeight="1" x14ac:dyDescent="0.15">
      <c r="A52" s="122" t="s">
        <v>477</v>
      </c>
      <c r="B52" s="122"/>
      <c r="C52" s="122"/>
    </row>
    <row r="53" spans="1:55" s="123" customFormat="1" ht="20.25" customHeight="1" x14ac:dyDescent="0.15">
      <c r="A53" s="122"/>
      <c r="B53" s="122"/>
      <c r="C53" s="122"/>
    </row>
    <row r="54" spans="1:55" s="123" customFormat="1" ht="20.25" customHeight="1" x14ac:dyDescent="0.15">
      <c r="A54" s="123" t="s">
        <v>478</v>
      </c>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135"/>
      <c r="AD54" s="135"/>
      <c r="AE54" s="135"/>
      <c r="AF54" s="135"/>
      <c r="AG54" s="135"/>
      <c r="AH54" s="135"/>
      <c r="AI54" s="135"/>
      <c r="AJ54" s="135"/>
      <c r="AK54" s="135"/>
      <c r="AL54" s="135"/>
      <c r="AM54" s="135"/>
      <c r="AN54" s="135"/>
      <c r="AO54" s="135"/>
      <c r="AP54" s="135"/>
      <c r="AQ54" s="135"/>
      <c r="AR54" s="135"/>
      <c r="AS54" s="135"/>
      <c r="AT54" s="135"/>
      <c r="AU54" s="135"/>
      <c r="AV54" s="135"/>
      <c r="AW54" s="135"/>
      <c r="AX54" s="135"/>
      <c r="AY54" s="135"/>
      <c r="AZ54" s="135"/>
      <c r="BA54" s="135"/>
      <c r="BB54" s="135"/>
      <c r="BC54" s="135"/>
    </row>
    <row r="55" spans="1:55" s="123" customFormat="1" ht="20.25" customHeight="1" x14ac:dyDescent="0.15">
      <c r="A55" s="123" t="s">
        <v>479</v>
      </c>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5"/>
      <c r="AQ55" s="135"/>
      <c r="AR55" s="135"/>
      <c r="AS55" s="135"/>
      <c r="AT55" s="135"/>
      <c r="AU55" s="135"/>
      <c r="AV55" s="135"/>
      <c r="AW55" s="135"/>
      <c r="AX55" s="135"/>
      <c r="AY55" s="135"/>
      <c r="AZ55" s="135"/>
      <c r="BA55" s="135"/>
      <c r="BB55" s="135"/>
      <c r="BC55" s="135"/>
    </row>
    <row r="56" spans="1:55" s="123" customFormat="1" ht="20.25" customHeight="1" x14ac:dyDescent="0.15">
      <c r="A56" s="123" t="s">
        <v>480</v>
      </c>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c r="AX56" s="135"/>
      <c r="AY56" s="135"/>
      <c r="AZ56" s="135"/>
      <c r="BA56" s="135"/>
      <c r="BB56" s="135"/>
      <c r="BC56" s="135"/>
    </row>
    <row r="57" spans="1:55" s="123" customFormat="1" ht="20.25" customHeight="1" x14ac:dyDescent="0.15">
      <c r="A57" s="122"/>
      <c r="B57" s="122"/>
      <c r="C57" s="122"/>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row>
    <row r="58" spans="1:55" s="123" customFormat="1" ht="20.25" customHeight="1" x14ac:dyDescent="0.15">
      <c r="A58" s="123" t="s">
        <v>481</v>
      </c>
      <c r="C58" s="136"/>
      <c r="D58" s="129"/>
      <c r="E58" s="129"/>
    </row>
    <row r="59" spans="1:55" s="123" customFormat="1" ht="20.25" customHeight="1" x14ac:dyDescent="0.15">
      <c r="A59" s="137" t="s">
        <v>482</v>
      </c>
      <c r="B59" s="136"/>
      <c r="C59" s="136"/>
      <c r="D59" s="122"/>
      <c r="E59" s="122"/>
    </row>
    <row r="60" spans="1:55" s="123" customFormat="1" ht="20.25" customHeight="1" x14ac:dyDescent="0.15">
      <c r="A60" s="138" t="s">
        <v>483</v>
      </c>
      <c r="B60" s="136"/>
      <c r="C60" s="136"/>
      <c r="D60" s="122"/>
      <c r="E60" s="122"/>
    </row>
    <row r="61" spans="1:55" s="123" customFormat="1" ht="20.25" customHeight="1" x14ac:dyDescent="0.15">
      <c r="A61" s="137" t="s">
        <v>484</v>
      </c>
      <c r="B61" s="136"/>
      <c r="C61" s="136"/>
      <c r="D61" s="122"/>
      <c r="E61" s="122"/>
    </row>
    <row r="62" spans="1:55" s="123" customFormat="1" ht="20.25" customHeight="1" x14ac:dyDescent="0.15">
      <c r="A62" s="138" t="s">
        <v>485</v>
      </c>
      <c r="B62" s="136"/>
      <c r="C62" s="136"/>
      <c r="D62" s="122"/>
      <c r="E62" s="122"/>
    </row>
    <row r="63" spans="1:55" s="123" customFormat="1" ht="20.25" customHeight="1" x14ac:dyDescent="0.15">
      <c r="A63" s="137" t="s">
        <v>486</v>
      </c>
      <c r="B63" s="136"/>
      <c r="C63" s="136"/>
      <c r="D63" s="122"/>
      <c r="E63" s="122"/>
    </row>
    <row r="64" spans="1:55" s="123" customFormat="1" ht="20.25" customHeight="1" x14ac:dyDescent="0.15">
      <c r="A64" s="137" t="s">
        <v>487</v>
      </c>
      <c r="B64" s="136"/>
      <c r="C64" s="136"/>
      <c r="D64" s="122"/>
      <c r="E64" s="122"/>
    </row>
    <row r="65" spans="1:5" s="123" customFormat="1" ht="20.25" customHeight="1" x14ac:dyDescent="0.15">
      <c r="A65" s="137" t="s">
        <v>488</v>
      </c>
      <c r="B65" s="136"/>
      <c r="C65" s="136"/>
      <c r="D65" s="122"/>
      <c r="E65" s="122"/>
    </row>
    <row r="66" spans="1:5" s="123" customFormat="1" ht="20.25" customHeight="1" x14ac:dyDescent="0.15">
      <c r="A66" s="136"/>
      <c r="B66" s="136"/>
      <c r="C66" s="136"/>
      <c r="D66" s="122"/>
      <c r="E66" s="122"/>
    </row>
    <row r="67" spans="1:5" s="123" customFormat="1" ht="20.25" customHeight="1" x14ac:dyDescent="0.15">
      <c r="A67" s="136"/>
      <c r="B67" s="136"/>
      <c r="C67" s="136"/>
      <c r="D67" s="122"/>
      <c r="E67" s="122"/>
    </row>
    <row r="68" spans="1:5" s="123" customFormat="1" ht="20.25" customHeight="1" x14ac:dyDescent="0.15">
      <c r="A68" s="136"/>
      <c r="B68" s="136"/>
      <c r="C68" s="136"/>
      <c r="D68" s="122"/>
      <c r="E68" s="122"/>
    </row>
    <row r="69" spans="1:5" s="123" customFormat="1" ht="20.25" customHeight="1" x14ac:dyDescent="0.15">
      <c r="A69" s="136"/>
      <c r="B69" s="136"/>
      <c r="C69" s="136"/>
      <c r="D69" s="122"/>
      <c r="E69" s="122"/>
    </row>
    <row r="70" spans="1:5" ht="20.25" customHeight="1" x14ac:dyDescent="0.15"/>
    <row r="71" spans="1:5" ht="20.25" customHeight="1" x14ac:dyDescent="0.15"/>
  </sheetData>
  <mergeCells count="1">
    <mergeCell ref="E4:J5"/>
  </mergeCells>
  <phoneticPr fontId="4"/>
  <printOptions horizontalCentered="1"/>
  <pageMargins left="0.70866141732283472" right="0.70866141732283472" top="0.74803149606299213" bottom="0.15748031496062992" header="0.31496062992125984" footer="0.31496062992125984"/>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065BB-3B75-4F9E-B3EB-855E58540206}">
  <sheetPr>
    <pageSetUpPr fitToPage="1"/>
  </sheetPr>
  <dimension ref="B1:K47"/>
  <sheetViews>
    <sheetView workbookViewId="0">
      <selection activeCell="C34" sqref="C34"/>
    </sheetView>
  </sheetViews>
  <sheetFormatPr defaultRowHeight="18.75" x14ac:dyDescent="0.15"/>
  <cols>
    <col min="1" max="1" width="2" style="139" customWidth="1"/>
    <col min="2" max="2" width="8.625" style="139" customWidth="1"/>
    <col min="3" max="11" width="40.625" style="139" customWidth="1"/>
    <col min="12" max="16384" width="9" style="139"/>
  </cols>
  <sheetData>
    <row r="1" spans="2:11" x14ac:dyDescent="0.15">
      <c r="B1" s="139" t="s">
        <v>489</v>
      </c>
    </row>
    <row r="3" spans="2:11" x14ac:dyDescent="0.15">
      <c r="B3" s="140" t="s">
        <v>387</v>
      </c>
      <c r="C3" s="140" t="s">
        <v>490</v>
      </c>
    </row>
    <row r="4" spans="2:11" x14ac:dyDescent="0.15">
      <c r="B4" s="140">
        <v>1</v>
      </c>
      <c r="C4" s="141" t="s">
        <v>370</v>
      </c>
    </row>
    <row r="5" spans="2:11" x14ac:dyDescent="0.15">
      <c r="B5" s="140">
        <v>2</v>
      </c>
      <c r="C5" s="141" t="s">
        <v>491</v>
      </c>
    </row>
    <row r="6" spans="2:11" x14ac:dyDescent="0.15">
      <c r="B6" s="140">
        <v>3</v>
      </c>
      <c r="C6" s="141" t="s">
        <v>492</v>
      </c>
    </row>
    <row r="7" spans="2:11" x14ac:dyDescent="0.15">
      <c r="B7" s="140">
        <v>4</v>
      </c>
      <c r="C7" s="141" t="s">
        <v>493</v>
      </c>
    </row>
    <row r="8" spans="2:11" x14ac:dyDescent="0.15">
      <c r="B8" s="140">
        <v>5</v>
      </c>
      <c r="C8" s="141" t="s">
        <v>494</v>
      </c>
    </row>
    <row r="9" spans="2:11" x14ac:dyDescent="0.15">
      <c r="B9" s="140">
        <v>6</v>
      </c>
      <c r="C9" s="141" t="s">
        <v>495</v>
      </c>
    </row>
    <row r="10" spans="2:11" x14ac:dyDescent="0.15">
      <c r="B10" s="140">
        <v>7</v>
      </c>
      <c r="C10" s="141"/>
    </row>
    <row r="11" spans="2:11" x14ac:dyDescent="0.15">
      <c r="B11" s="140">
        <v>8</v>
      </c>
      <c r="C11" s="141"/>
    </row>
    <row r="13" spans="2:11" x14ac:dyDescent="0.15">
      <c r="B13" s="139" t="s">
        <v>496</v>
      </c>
    </row>
    <row r="14" spans="2:11" ht="19.5" thickBot="1" x14ac:dyDescent="0.2"/>
    <row r="15" spans="2:11" ht="19.5" thickBot="1" x14ac:dyDescent="0.2">
      <c r="B15" s="142" t="s">
        <v>461</v>
      </c>
      <c r="C15" s="143" t="s">
        <v>400</v>
      </c>
      <c r="D15" s="144" t="s">
        <v>404</v>
      </c>
      <c r="E15" s="145" t="s">
        <v>413</v>
      </c>
      <c r="F15" s="144" t="s">
        <v>462</v>
      </c>
      <c r="G15" s="146" t="s">
        <v>463</v>
      </c>
      <c r="H15" s="146" t="s">
        <v>497</v>
      </c>
      <c r="I15" s="146" t="s">
        <v>497</v>
      </c>
      <c r="J15" s="146" t="s">
        <v>497</v>
      </c>
      <c r="K15" s="147" t="s">
        <v>497</v>
      </c>
    </row>
    <row r="16" spans="2:11" x14ac:dyDescent="0.15">
      <c r="B16" s="553" t="s">
        <v>498</v>
      </c>
      <c r="C16" s="148" t="s">
        <v>411</v>
      </c>
      <c r="D16" s="149" t="s">
        <v>402</v>
      </c>
      <c r="E16" s="149" t="s">
        <v>413</v>
      </c>
      <c r="F16" s="149" t="s">
        <v>462</v>
      </c>
      <c r="G16" s="149" t="s">
        <v>463</v>
      </c>
      <c r="H16" s="149"/>
      <c r="I16" s="150"/>
      <c r="J16" s="150"/>
      <c r="K16" s="151"/>
    </row>
    <row r="17" spans="2:11" x14ac:dyDescent="0.15">
      <c r="B17" s="553"/>
      <c r="C17" s="152" t="s">
        <v>402</v>
      </c>
      <c r="D17" s="149" t="s">
        <v>407</v>
      </c>
      <c r="E17" s="149" t="s">
        <v>499</v>
      </c>
      <c r="F17" s="149" t="s">
        <v>499</v>
      </c>
      <c r="G17" s="149" t="s">
        <v>499</v>
      </c>
      <c r="H17" s="149"/>
      <c r="I17" s="153"/>
      <c r="J17" s="153"/>
      <c r="K17" s="154"/>
    </row>
    <row r="18" spans="2:11" x14ac:dyDescent="0.15">
      <c r="B18" s="553"/>
      <c r="C18" s="152" t="s">
        <v>499</v>
      </c>
      <c r="D18" s="149" t="s">
        <v>411</v>
      </c>
      <c r="E18" s="149" t="s">
        <v>499</v>
      </c>
      <c r="F18" s="149" t="s">
        <v>499</v>
      </c>
      <c r="G18" s="149" t="s">
        <v>499</v>
      </c>
      <c r="H18" s="149"/>
      <c r="I18" s="153"/>
      <c r="J18" s="153"/>
      <c r="K18" s="154"/>
    </row>
    <row r="19" spans="2:11" x14ac:dyDescent="0.15">
      <c r="B19" s="553"/>
      <c r="C19" s="152" t="s">
        <v>497</v>
      </c>
      <c r="D19" s="149" t="s">
        <v>497</v>
      </c>
      <c r="E19" s="149" t="s">
        <v>497</v>
      </c>
      <c r="F19" s="149" t="s">
        <v>497</v>
      </c>
      <c r="G19" s="149" t="s">
        <v>497</v>
      </c>
      <c r="H19" s="149"/>
      <c r="I19" s="153"/>
      <c r="J19" s="153"/>
      <c r="K19" s="154"/>
    </row>
    <row r="20" spans="2:11" x14ac:dyDescent="0.15">
      <c r="B20" s="553"/>
      <c r="C20" s="152" t="s">
        <v>497</v>
      </c>
      <c r="D20" s="149" t="s">
        <v>497</v>
      </c>
      <c r="E20" s="149" t="s">
        <v>497</v>
      </c>
      <c r="F20" s="149" t="s">
        <v>497</v>
      </c>
      <c r="G20" s="149" t="s">
        <v>497</v>
      </c>
      <c r="H20" s="149"/>
      <c r="I20" s="153"/>
      <c r="J20" s="153"/>
      <c r="K20" s="154"/>
    </row>
    <row r="21" spans="2:11" x14ac:dyDescent="0.15">
      <c r="B21" s="553"/>
      <c r="C21" s="152" t="s">
        <v>497</v>
      </c>
      <c r="D21" s="149" t="s">
        <v>497</v>
      </c>
      <c r="E21" s="149" t="s">
        <v>497</v>
      </c>
      <c r="F21" s="149" t="s">
        <v>497</v>
      </c>
      <c r="G21" s="149" t="s">
        <v>497</v>
      </c>
      <c r="H21" s="149"/>
      <c r="I21" s="153"/>
      <c r="J21" s="153"/>
      <c r="K21" s="154"/>
    </row>
    <row r="22" spans="2:11" x14ac:dyDescent="0.15">
      <c r="B22" s="553"/>
      <c r="C22" s="152" t="s">
        <v>497</v>
      </c>
      <c r="D22" s="149" t="s">
        <v>497</v>
      </c>
      <c r="E22" s="149" t="s">
        <v>497</v>
      </c>
      <c r="F22" s="149" t="s">
        <v>497</v>
      </c>
      <c r="G22" s="149" t="s">
        <v>497</v>
      </c>
      <c r="H22" s="149"/>
      <c r="I22" s="153"/>
      <c r="J22" s="153"/>
      <c r="K22" s="154"/>
    </row>
    <row r="23" spans="2:11" x14ac:dyDescent="0.15">
      <c r="B23" s="553"/>
      <c r="C23" s="152" t="s">
        <v>497</v>
      </c>
      <c r="D23" s="149" t="s">
        <v>497</v>
      </c>
      <c r="E23" s="149" t="s">
        <v>497</v>
      </c>
      <c r="F23" s="149" t="s">
        <v>497</v>
      </c>
      <c r="G23" s="149" t="s">
        <v>497</v>
      </c>
      <c r="H23" s="149"/>
      <c r="I23" s="153"/>
      <c r="J23" s="153"/>
      <c r="K23" s="154"/>
    </row>
    <row r="24" spans="2:11" x14ac:dyDescent="0.15">
      <c r="B24" s="553"/>
      <c r="C24" s="152" t="s">
        <v>497</v>
      </c>
      <c r="D24" s="149" t="s">
        <v>497</v>
      </c>
      <c r="E24" s="149" t="s">
        <v>497</v>
      </c>
      <c r="F24" s="149" t="s">
        <v>497</v>
      </c>
      <c r="G24" s="149" t="s">
        <v>497</v>
      </c>
      <c r="H24" s="149"/>
      <c r="I24" s="153"/>
      <c r="J24" s="153"/>
      <c r="K24" s="154"/>
    </row>
    <row r="25" spans="2:11" x14ac:dyDescent="0.15">
      <c r="B25" s="553"/>
      <c r="C25" s="152" t="s">
        <v>497</v>
      </c>
      <c r="D25" s="155" t="s">
        <v>497</v>
      </c>
      <c r="E25" s="155" t="s">
        <v>497</v>
      </c>
      <c r="F25" s="155" t="s">
        <v>497</v>
      </c>
      <c r="G25" s="155" t="s">
        <v>497</v>
      </c>
      <c r="H25" s="155"/>
      <c r="I25" s="153"/>
      <c r="J25" s="153"/>
      <c r="K25" s="154"/>
    </row>
    <row r="26" spans="2:11" x14ac:dyDescent="0.15">
      <c r="B26" s="553"/>
      <c r="C26" s="152" t="s">
        <v>497</v>
      </c>
      <c r="D26" s="155" t="s">
        <v>497</v>
      </c>
      <c r="E26" s="155" t="s">
        <v>497</v>
      </c>
      <c r="F26" s="155" t="s">
        <v>497</v>
      </c>
      <c r="G26" s="155" t="s">
        <v>497</v>
      </c>
      <c r="H26" s="155"/>
      <c r="I26" s="153"/>
      <c r="J26" s="153"/>
      <c r="K26" s="154"/>
    </row>
    <row r="27" spans="2:11" x14ac:dyDescent="0.15">
      <c r="B27" s="553"/>
      <c r="C27" s="152" t="s">
        <v>497</v>
      </c>
      <c r="D27" s="155" t="s">
        <v>497</v>
      </c>
      <c r="E27" s="155" t="s">
        <v>497</v>
      </c>
      <c r="F27" s="155" t="s">
        <v>497</v>
      </c>
      <c r="G27" s="155" t="s">
        <v>497</v>
      </c>
      <c r="H27" s="155"/>
      <c r="I27" s="153"/>
      <c r="J27" s="153"/>
      <c r="K27" s="154"/>
    </row>
    <row r="28" spans="2:11" ht="19.5" thickBot="1" x14ac:dyDescent="0.2">
      <c r="B28" s="554"/>
      <c r="C28" s="156" t="s">
        <v>497</v>
      </c>
      <c r="D28" s="157" t="s">
        <v>497</v>
      </c>
      <c r="E28" s="157" t="s">
        <v>497</v>
      </c>
      <c r="F28" s="157" t="s">
        <v>497</v>
      </c>
      <c r="G28" s="157" t="s">
        <v>497</v>
      </c>
      <c r="H28" s="157"/>
      <c r="I28" s="157"/>
      <c r="J28" s="157"/>
      <c r="K28" s="158"/>
    </row>
    <row r="31" spans="2:11" x14ac:dyDescent="0.15">
      <c r="C31" s="139" t="s">
        <v>500</v>
      </c>
    </row>
    <row r="32" spans="2:11" x14ac:dyDescent="0.15">
      <c r="C32" s="139" t="s">
        <v>501</v>
      </c>
    </row>
    <row r="33" spans="3:3" x14ac:dyDescent="0.15">
      <c r="C33" s="139" t="s">
        <v>502</v>
      </c>
    </row>
    <row r="34" spans="3:3" x14ac:dyDescent="0.15">
      <c r="C34" s="139" t="s">
        <v>503</v>
      </c>
    </row>
    <row r="35" spans="3:3" x14ac:dyDescent="0.15">
      <c r="C35" s="139" t="s">
        <v>504</v>
      </c>
    </row>
    <row r="36" spans="3:3" x14ac:dyDescent="0.15">
      <c r="C36" s="139" t="s">
        <v>505</v>
      </c>
    </row>
    <row r="37" spans="3:3" x14ac:dyDescent="0.15">
      <c r="C37" s="139" t="s">
        <v>506</v>
      </c>
    </row>
    <row r="38" spans="3:3" x14ac:dyDescent="0.15">
      <c r="C38" s="139" t="s">
        <v>507</v>
      </c>
    </row>
    <row r="39" spans="3:3" x14ac:dyDescent="0.15">
      <c r="C39" s="139" t="s">
        <v>508</v>
      </c>
    </row>
    <row r="40" spans="3:3" x14ac:dyDescent="0.15">
      <c r="C40" s="139" t="s">
        <v>509</v>
      </c>
    </row>
    <row r="42" spans="3:3" x14ac:dyDescent="0.15">
      <c r="C42" s="139" t="s">
        <v>510</v>
      </c>
    </row>
    <row r="43" spans="3:3" x14ac:dyDescent="0.15">
      <c r="C43" s="139" t="s">
        <v>511</v>
      </c>
    </row>
    <row r="44" spans="3:3" x14ac:dyDescent="0.15">
      <c r="C44" s="139" t="s">
        <v>512</v>
      </c>
    </row>
    <row r="45" spans="3:3" x14ac:dyDescent="0.15">
      <c r="C45" s="139" t="s">
        <v>513</v>
      </c>
    </row>
    <row r="46" spans="3:3" x14ac:dyDescent="0.15">
      <c r="C46" s="139" t="s">
        <v>514</v>
      </c>
    </row>
    <row r="47" spans="3:3" x14ac:dyDescent="0.15">
      <c r="C47" s="139" t="s">
        <v>515</v>
      </c>
    </row>
  </sheetData>
  <mergeCells count="1">
    <mergeCell ref="B16:B28"/>
  </mergeCells>
  <phoneticPr fontId="4"/>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15</vt:i4>
      </vt:variant>
    </vt:vector>
  </HeadingPairs>
  <TitlesOfParts>
    <vt:vector size="21" baseType="lpstr">
      <vt:lpstr>R８年度運営状況点検書（訪問看護）</vt:lpstr>
      <vt:lpstr>訪問看護（１枚版）</vt:lpstr>
      <vt:lpstr>訪問看護（100名）</vt:lpstr>
      <vt:lpstr>勤務形態一覧表【記載例】</vt:lpstr>
      <vt:lpstr>記入方法</vt:lpstr>
      <vt:lpstr>プルダウン・リスト</vt:lpstr>
      <vt:lpstr>'R８年度運営状況点検書（訪問看護）'!Print_Area</vt:lpstr>
      <vt:lpstr>記入方法!Print_Area</vt:lpstr>
      <vt:lpstr>勤務形態一覧表【記載例】!Print_Area</vt:lpstr>
      <vt:lpstr>'訪問看護（100名）'!Print_Area</vt:lpstr>
      <vt:lpstr>'訪問看護（１枚版）'!Print_Area</vt:lpstr>
      <vt:lpstr>勤務形態一覧表【記載例】!Print_Titles</vt:lpstr>
      <vt:lpstr>'訪問看護（100名）'!Print_Titles</vt:lpstr>
      <vt:lpstr>'訪問看護（１枚版）'!Print_Titles</vt:lpstr>
      <vt:lpstr>看護職員</vt:lpstr>
      <vt:lpstr>管理者</vt:lpstr>
      <vt:lpstr>言語聴覚士</vt:lpstr>
      <vt:lpstr>作業療法士</vt:lpstr>
      <vt:lpstr>職種</vt:lpstr>
      <vt:lpstr>保健師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2012-07-03T00:02:34Z</cp:lastPrinted>
  <dcterms:created xsi:type="dcterms:W3CDTF">2010-10-26T08:26:15Z</dcterms:created>
  <dcterms:modified xsi:type="dcterms:W3CDTF">2026-06-04T02:49:05Z</dcterms:modified>
</cp:coreProperties>
</file>