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訪問入浴介護\20250812　★勤務表のプルダウン修正ver\掲載用\"/>
    </mc:Choice>
  </mc:AlternateContent>
  <xr:revisionPtr revIDLastSave="0" documentId="13_ncr:1_{DF5898FD-064B-4E7E-8ECE-A630E484373B}" xr6:coauthVersionLast="47" xr6:coauthVersionMax="47" xr10:uidLastSave="{00000000-0000-0000-0000-000000000000}"/>
  <bookViews>
    <workbookView xWindow="-120" yWindow="-120" windowWidth="29040" windowHeight="15720" tabRatio="695" xr2:uid="{B26DB615-8E26-4495-8DCA-FEAEB62BA185}"/>
  </bookViews>
  <sheets>
    <sheet name="R7運営状況点検書（訪問入浴介護）" sheetId="1" r:id="rId1"/>
    <sheet name="訪問入浴介護（１枚版）" sheetId="17" r:id="rId2"/>
    <sheet name="訪問入浴介護（100名）" sheetId="16" r:id="rId3"/>
    <sheet name="【記載例】訪問入浴介護" sheetId="15" r:id="rId4"/>
    <sheet name="プルダウン・リスト" sheetId="19" r:id="rId5"/>
    <sheet name="記入方法" sheetId="18" r:id="rId6"/>
  </sheets>
  <definedNames>
    <definedName name="_xlnm.Print_Area" localSheetId="3">【記載例】訪問入浴介護!$A$1:$BD$31</definedName>
    <definedName name="_xlnm.Print_Area" localSheetId="0">'R7運営状況点検書（訪問入浴介護）'!$A:$Q</definedName>
    <definedName name="_xlnm.Print_Area" localSheetId="5">記入方法!$A$1:$P$66</definedName>
    <definedName name="_xlnm.Print_Area" localSheetId="2">'訪問入浴介護（100名）'!$A$1:$BD$113</definedName>
    <definedName name="_xlnm.Print_Area" localSheetId="1">'訪問入浴介護（１枚版）'!$A$1:$BD$31</definedName>
    <definedName name="_xlnm.Print_Titles" localSheetId="3">【記載例】訪問入浴介護!$1:$12</definedName>
    <definedName name="_xlnm.Print_Titles" localSheetId="2">'訪問入浴介護（100名）'!$1:$12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17" l="1"/>
  <c r="AW30" i="17" s="1"/>
  <c r="AU29" i="17"/>
  <c r="AW29" i="17" s="1"/>
  <c r="AU28" i="17"/>
  <c r="AW28" i="17" s="1"/>
  <c r="AU27" i="17"/>
  <c r="AW27" i="17" s="1"/>
  <c r="B27" i="17"/>
  <c r="B28" i="17" s="1"/>
  <c r="B29" i="17" s="1"/>
  <c r="B30" i="17" s="1"/>
  <c r="AU26" i="17"/>
  <c r="AW26" i="17" s="1"/>
  <c r="AW25" i="17"/>
  <c r="AU25" i="17"/>
  <c r="AU24" i="17"/>
  <c r="AW24" i="17" s="1"/>
  <c r="AU23" i="17"/>
  <c r="AW23" i="17" s="1"/>
  <c r="AW22" i="17"/>
  <c r="AU22" i="17"/>
  <c r="B22" i="17"/>
  <c r="B23" i="17" s="1"/>
  <c r="B24" i="17" s="1"/>
  <c r="B25" i="17" s="1"/>
  <c r="B26" i="17" s="1"/>
  <c r="AW21" i="17"/>
  <c r="AU21" i="17"/>
  <c r="AU20" i="17"/>
  <c r="AW20" i="17" s="1"/>
  <c r="AU19" i="17"/>
  <c r="AW19" i="17" s="1"/>
  <c r="AW18" i="17"/>
  <c r="AU18" i="17"/>
  <c r="AU17" i="17"/>
  <c r="AW17" i="17" s="1"/>
  <c r="AW16" i="17"/>
  <c r="AU16" i="17"/>
  <c r="AU15" i="17"/>
  <c r="AW15" i="17" s="1"/>
  <c r="AU14" i="17"/>
  <c r="AW14" i="17" s="1"/>
  <c r="B14" i="17"/>
  <c r="B15" i="17" s="1"/>
  <c r="B16" i="17" s="1"/>
  <c r="B17" i="17" s="1"/>
  <c r="B18" i="17" s="1"/>
  <c r="B19" i="17" s="1"/>
  <c r="B20" i="17" s="1"/>
  <c r="B21" i="17" s="1"/>
  <c r="AU13" i="17"/>
  <c r="AW13" i="17" s="1"/>
  <c r="AT10" i="17"/>
  <c r="AT11" i="17" s="1"/>
  <c r="AT12" i="17" s="1"/>
  <c r="AS10" i="17"/>
  <c r="AS11" i="17" s="1"/>
  <c r="AS12" i="17" s="1"/>
  <c r="AR10" i="17"/>
  <c r="AR11" i="17" s="1"/>
  <c r="AR12" i="17" s="1"/>
  <c r="AU8" i="17"/>
  <c r="X2" i="17"/>
  <c r="AP11" i="17" s="1"/>
  <c r="AP12" i="17" s="1"/>
  <c r="AU112" i="16"/>
  <c r="AW112" i="16" s="1"/>
  <c r="AU111" i="16"/>
  <c r="AW111" i="16" s="1"/>
  <c r="AU110" i="16"/>
  <c r="AW110" i="16" s="1"/>
  <c r="AU109" i="16"/>
  <c r="AW109" i="16" s="1"/>
  <c r="AU108" i="16"/>
  <c r="AW108" i="16" s="1"/>
  <c r="AU107" i="16"/>
  <c r="AW107" i="16" s="1"/>
  <c r="AW106" i="16"/>
  <c r="AU106" i="16"/>
  <c r="AU105" i="16"/>
  <c r="AW105" i="16" s="1"/>
  <c r="AU104" i="16"/>
  <c r="AW104" i="16" s="1"/>
  <c r="AU103" i="16"/>
  <c r="AW103" i="16" s="1"/>
  <c r="AW102" i="16"/>
  <c r="AU102" i="16"/>
  <c r="AU101" i="16"/>
  <c r="AW101" i="16" s="1"/>
  <c r="AU100" i="16"/>
  <c r="AW100" i="16" s="1"/>
  <c r="AW99" i="16"/>
  <c r="AU99" i="16"/>
  <c r="AU98" i="16"/>
  <c r="AW98" i="16" s="1"/>
  <c r="AW97" i="16"/>
  <c r="AU97" i="16"/>
  <c r="AU96" i="16"/>
  <c r="AW96" i="16" s="1"/>
  <c r="AU95" i="16"/>
  <c r="AW95" i="16" s="1"/>
  <c r="AW94" i="16"/>
  <c r="AU94" i="16"/>
  <c r="AU93" i="16"/>
  <c r="AW93" i="16" s="1"/>
  <c r="AU92" i="16"/>
  <c r="AW92" i="16" s="1"/>
  <c r="AW91" i="16"/>
  <c r="AU91" i="16"/>
  <c r="AU90" i="16"/>
  <c r="AW90" i="16" s="1"/>
  <c r="AU89" i="16"/>
  <c r="AW89" i="16" s="1"/>
  <c r="AU88" i="16"/>
  <c r="AW88" i="16" s="1"/>
  <c r="AW87" i="16"/>
  <c r="AU87" i="16"/>
  <c r="AU86" i="16"/>
  <c r="AW86" i="16" s="1"/>
  <c r="AU85" i="16"/>
  <c r="AW85" i="16" s="1"/>
  <c r="AU84" i="16"/>
  <c r="AW84" i="16" s="1"/>
  <c r="AU83" i="16"/>
  <c r="AW83" i="16" s="1"/>
  <c r="AW82" i="16"/>
  <c r="AU82" i="16"/>
  <c r="AU81" i="16"/>
  <c r="AW81" i="16" s="1"/>
  <c r="AU80" i="16"/>
  <c r="AW80" i="16" s="1"/>
  <c r="AW79" i="16"/>
  <c r="AU79" i="16"/>
  <c r="AU78" i="16"/>
  <c r="AW78" i="16" s="1"/>
  <c r="AU77" i="16"/>
  <c r="AW77" i="16" s="1"/>
  <c r="AU76" i="16"/>
  <c r="AW76" i="16" s="1"/>
  <c r="AU75" i="16"/>
  <c r="AW75" i="16" s="1"/>
  <c r="AU74" i="16"/>
  <c r="AW74" i="16" s="1"/>
  <c r="AU73" i="16"/>
  <c r="AW73" i="16" s="1"/>
  <c r="AU72" i="16"/>
  <c r="AW72" i="16" s="1"/>
  <c r="AU71" i="16"/>
  <c r="AW71" i="16" s="1"/>
  <c r="AW70" i="16"/>
  <c r="AU70" i="16"/>
  <c r="AU69" i="16"/>
  <c r="AW69" i="16" s="1"/>
  <c r="AU68" i="16"/>
  <c r="AW68" i="16" s="1"/>
  <c r="AW67" i="16"/>
  <c r="AU67" i="16"/>
  <c r="AU66" i="16"/>
  <c r="AW66" i="16" s="1"/>
  <c r="AU65" i="16"/>
  <c r="AW65" i="16" s="1"/>
  <c r="AU64" i="16"/>
  <c r="AW64" i="16" s="1"/>
  <c r="AW63" i="16"/>
  <c r="AU63" i="16"/>
  <c r="AU62" i="16"/>
  <c r="AW62" i="16" s="1"/>
  <c r="AU61" i="16"/>
  <c r="AW61" i="16" s="1"/>
  <c r="AU60" i="16"/>
  <c r="AW60" i="16" s="1"/>
  <c r="AU59" i="16"/>
  <c r="AW59" i="16" s="1"/>
  <c r="AW58" i="16"/>
  <c r="AU58" i="16"/>
  <c r="AU57" i="16"/>
  <c r="AW57" i="16" s="1"/>
  <c r="AU56" i="16"/>
  <c r="AW56" i="16" s="1"/>
  <c r="AW55" i="16"/>
  <c r="AU55" i="16"/>
  <c r="AU54" i="16"/>
  <c r="AW54" i="16" s="1"/>
  <c r="AU53" i="16"/>
  <c r="AW53" i="16" s="1"/>
  <c r="AU52" i="16"/>
  <c r="AW52" i="16" s="1"/>
  <c r="AU51" i="16"/>
  <c r="AW51" i="16" s="1"/>
  <c r="AW50" i="16"/>
  <c r="AU50" i="16"/>
  <c r="AU49" i="16"/>
  <c r="AW49" i="16" s="1"/>
  <c r="AU48" i="16"/>
  <c r="AW48" i="16" s="1"/>
  <c r="AU47" i="16"/>
  <c r="AW47" i="16" s="1"/>
  <c r="AU46" i="16"/>
  <c r="AW46" i="16" s="1"/>
  <c r="AU45" i="16"/>
  <c r="AW45" i="16" s="1"/>
  <c r="AU44" i="16"/>
  <c r="AW44" i="16" s="1"/>
  <c r="AU43" i="16"/>
  <c r="AW43" i="16" s="1"/>
  <c r="AU42" i="16"/>
  <c r="AW42" i="16" s="1"/>
  <c r="AU41" i="16"/>
  <c r="AW41" i="16" s="1"/>
  <c r="AU40" i="16"/>
  <c r="AW40" i="16" s="1"/>
  <c r="AW39" i="16"/>
  <c r="AU39" i="16"/>
  <c r="AU38" i="16"/>
  <c r="AW38" i="16" s="1"/>
  <c r="AU37" i="16"/>
  <c r="AW37" i="16" s="1"/>
  <c r="AU36" i="16"/>
  <c r="AW36" i="16" s="1"/>
  <c r="AU35" i="16"/>
  <c r="AW35" i="16" s="1"/>
  <c r="AU34" i="16"/>
  <c r="AW34" i="16" s="1"/>
  <c r="AU33" i="16"/>
  <c r="AW33" i="16" s="1"/>
  <c r="AU32" i="16"/>
  <c r="AW32" i="16" s="1"/>
  <c r="AU31" i="16"/>
  <c r="AW31" i="16" s="1"/>
  <c r="AU30" i="16"/>
  <c r="AW30" i="16" s="1"/>
  <c r="AU29" i="16"/>
  <c r="AW29" i="16" s="1"/>
  <c r="AU28" i="16"/>
  <c r="AW28" i="16" s="1"/>
  <c r="AU27" i="16"/>
  <c r="AW27" i="16" s="1"/>
  <c r="AU26" i="16"/>
  <c r="AW26" i="16" s="1"/>
  <c r="AU25" i="16"/>
  <c r="AW25" i="16" s="1"/>
  <c r="AU24" i="16"/>
  <c r="AW24" i="16" s="1"/>
  <c r="AW23" i="16"/>
  <c r="AU23" i="16"/>
  <c r="B23" i="16"/>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AU22" i="16"/>
  <c r="AW22" i="16" s="1"/>
  <c r="AU21" i="16"/>
  <c r="AW21" i="16" s="1"/>
  <c r="AU20" i="16"/>
  <c r="AW20" i="16" s="1"/>
  <c r="AU19" i="16"/>
  <c r="AW19" i="16" s="1"/>
  <c r="AU18" i="16"/>
  <c r="AW18" i="16" s="1"/>
  <c r="AU17" i="16"/>
  <c r="AW17" i="16" s="1"/>
  <c r="AU16" i="16"/>
  <c r="AW16" i="16" s="1"/>
  <c r="AU15" i="16"/>
  <c r="AW15" i="16" s="1"/>
  <c r="B15" i="16"/>
  <c r="B16" i="16" s="1"/>
  <c r="B17" i="16" s="1"/>
  <c r="B18" i="16" s="1"/>
  <c r="B19" i="16" s="1"/>
  <c r="B20" i="16" s="1"/>
  <c r="B21" i="16" s="1"/>
  <c r="B22" i="16" s="1"/>
  <c r="AU14" i="16"/>
  <c r="AW14" i="16" s="1"/>
  <c r="B14" i="16"/>
  <c r="AW13" i="16"/>
  <c r="AU13" i="16"/>
  <c r="AL11" i="16"/>
  <c r="AL12" i="16" s="1"/>
  <c r="AT10" i="16"/>
  <c r="AT11" i="16" s="1"/>
  <c r="AT12" i="16" s="1"/>
  <c r="AS10" i="16"/>
  <c r="AS11" i="16" s="1"/>
  <c r="AS12" i="16" s="1"/>
  <c r="AR10" i="16"/>
  <c r="AR11" i="16" s="1"/>
  <c r="AR12" i="16" s="1"/>
  <c r="AG10" i="16"/>
  <c r="AU8" i="16"/>
  <c r="X2" i="16"/>
  <c r="AD11" i="16" s="1"/>
  <c r="AD12" i="16" s="1"/>
  <c r="AU30" i="15"/>
  <c r="AU29" i="15"/>
  <c r="AU28" i="15"/>
  <c r="AU27" i="15"/>
  <c r="AU26" i="15"/>
  <c r="AU25" i="15"/>
  <c r="AU24" i="15"/>
  <c r="AU23" i="15"/>
  <c r="AU22" i="15"/>
  <c r="AU21" i="15"/>
  <c r="AU20" i="15"/>
  <c r="AU19" i="15"/>
  <c r="B19" i="15"/>
  <c r="B20" i="15" s="1"/>
  <c r="B21" i="15" s="1"/>
  <c r="B22" i="15" s="1"/>
  <c r="B23" i="15" s="1"/>
  <c r="B24" i="15" s="1"/>
  <c r="B25" i="15" s="1"/>
  <c r="B26" i="15" s="1"/>
  <c r="B27" i="15" s="1"/>
  <c r="B28" i="15" s="1"/>
  <c r="B29" i="15" s="1"/>
  <c r="B30" i="15" s="1"/>
  <c r="AU18" i="15"/>
  <c r="AU17" i="15"/>
  <c r="AU16" i="15"/>
  <c r="AU15" i="15"/>
  <c r="B15" i="15"/>
  <c r="B16" i="15" s="1"/>
  <c r="B17" i="15" s="1"/>
  <c r="B18" i="15" s="1"/>
  <c r="AU14" i="15"/>
  <c r="B14" i="15"/>
  <c r="AU13" i="15"/>
  <c r="AM11" i="15"/>
  <c r="AM12" i="15" s="1"/>
  <c r="AK11" i="15"/>
  <c r="AK12" i="15" s="1"/>
  <c r="AE11" i="15"/>
  <c r="AE12" i="15" s="1"/>
  <c r="AC11" i="15"/>
  <c r="AC12" i="15" s="1"/>
  <c r="W11" i="15"/>
  <c r="W12" i="15" s="1"/>
  <c r="U11" i="15"/>
  <c r="U12" i="15" s="1"/>
  <c r="AT10" i="15"/>
  <c r="AT11" i="15" s="1"/>
  <c r="AT12" i="15" s="1"/>
  <c r="AR10" i="15"/>
  <c r="AR11" i="15" s="1"/>
  <c r="AR12" i="15" s="1"/>
  <c r="AL10" i="15"/>
  <c r="AJ10" i="15"/>
  <c r="AF10" i="15"/>
  <c r="AD10" i="15"/>
  <c r="AA10" i="15"/>
  <c r="Z10" i="15"/>
  <c r="W10" i="15"/>
  <c r="V10" i="15"/>
  <c r="S10" i="15"/>
  <c r="R10" i="15"/>
  <c r="AU8" i="15"/>
  <c r="AZ6" i="15"/>
  <c r="AW21" i="15" s="1"/>
  <c r="X2" i="15"/>
  <c r="AQ11" i="15" s="1"/>
  <c r="AQ12" i="15" s="1"/>
  <c r="Q10" i="16" l="1"/>
  <c r="AK10" i="16"/>
  <c r="V11" i="16"/>
  <c r="V12" i="16" s="1"/>
  <c r="AP11" i="16"/>
  <c r="AP12" i="16" s="1"/>
  <c r="U10" i="16"/>
  <c r="Z11" i="16"/>
  <c r="Z12" i="16" s="1"/>
  <c r="AC10" i="16"/>
  <c r="AZ6" i="17"/>
  <c r="V10" i="17"/>
  <c r="AD10" i="17"/>
  <c r="AL10" i="17"/>
  <c r="W10" i="17"/>
  <c r="AE10" i="17"/>
  <c r="AM10" i="17"/>
  <c r="T11" i="17"/>
  <c r="T12" i="17" s="1"/>
  <c r="AB11" i="17"/>
  <c r="AB12" i="17" s="1"/>
  <c r="AJ11" i="17"/>
  <c r="AJ12" i="17" s="1"/>
  <c r="R10" i="17"/>
  <c r="Z10" i="17"/>
  <c r="AH10" i="17"/>
  <c r="AP10" i="17"/>
  <c r="W11" i="17"/>
  <c r="W12" i="17" s="1"/>
  <c r="AE11" i="17"/>
  <c r="AE12" i="17" s="1"/>
  <c r="AM11" i="17"/>
  <c r="AM12" i="17" s="1"/>
  <c r="S10" i="17"/>
  <c r="AA10" i="17"/>
  <c r="AI10" i="17"/>
  <c r="AQ10" i="17"/>
  <c r="P11" i="17"/>
  <c r="P12" i="17" s="1"/>
  <c r="X11" i="17"/>
  <c r="X12" i="17" s="1"/>
  <c r="AF11" i="17"/>
  <c r="AF12" i="17" s="1"/>
  <c r="AN11" i="17"/>
  <c r="AN12" i="17" s="1"/>
  <c r="S11" i="17"/>
  <c r="S12" i="17" s="1"/>
  <c r="AA11" i="17"/>
  <c r="AA12" i="17" s="1"/>
  <c r="AI11" i="17"/>
  <c r="AI12" i="17" s="1"/>
  <c r="AQ11" i="17"/>
  <c r="AQ12" i="17" s="1"/>
  <c r="AW27" i="15"/>
  <c r="AW23" i="15"/>
  <c r="AW19" i="15"/>
  <c r="AW15" i="15"/>
  <c r="AW18" i="15"/>
  <c r="AW16" i="15"/>
  <c r="AW24" i="15"/>
  <c r="AW29" i="15"/>
  <c r="P10" i="15"/>
  <c r="T10" i="15"/>
  <c r="X10" i="15"/>
  <c r="AB10" i="15"/>
  <c r="AG10" i="15"/>
  <c r="AN10" i="15"/>
  <c r="Q11" i="15"/>
  <c r="Q12" i="15" s="1"/>
  <c r="Y11" i="15"/>
  <c r="Y12" i="15" s="1"/>
  <c r="AG11" i="15"/>
  <c r="AG12" i="15" s="1"/>
  <c r="AW14" i="15"/>
  <c r="AW22" i="15"/>
  <c r="AW30" i="15"/>
  <c r="AW13" i="15"/>
  <c r="AW26" i="15"/>
  <c r="AP11" i="15"/>
  <c r="AP12" i="15" s="1"/>
  <c r="AL11" i="15"/>
  <c r="AL12" i="15" s="1"/>
  <c r="AH11" i="15"/>
  <c r="AH12" i="15" s="1"/>
  <c r="AD11" i="15"/>
  <c r="AD12" i="15" s="1"/>
  <c r="Z11" i="15"/>
  <c r="Z12" i="15" s="1"/>
  <c r="V11" i="15"/>
  <c r="V12" i="15" s="1"/>
  <c r="R11" i="15"/>
  <c r="R12" i="15" s="1"/>
  <c r="AS10" i="15"/>
  <c r="AS11" i="15" s="1"/>
  <c r="AS12" i="15" s="1"/>
  <c r="AO10" i="15"/>
  <c r="AK10" i="15"/>
  <c r="AO11" i="15"/>
  <c r="AO12" i="15" s="1"/>
  <c r="AN11" i="15"/>
  <c r="AN12" i="15" s="1"/>
  <c r="AJ11" i="15"/>
  <c r="AJ12" i="15" s="1"/>
  <c r="AF11" i="15"/>
  <c r="AF12" i="15" s="1"/>
  <c r="AB11" i="15"/>
  <c r="AB12" i="15" s="1"/>
  <c r="X11" i="15"/>
  <c r="X12" i="15" s="1"/>
  <c r="T11" i="15"/>
  <c r="T12" i="15" s="1"/>
  <c r="P11" i="15"/>
  <c r="P12" i="15" s="1"/>
  <c r="AQ10" i="15"/>
  <c r="AM10" i="15"/>
  <c r="AI10" i="15"/>
  <c r="AE10" i="15"/>
  <c r="Q10" i="15"/>
  <c r="U10" i="15"/>
  <c r="Y10" i="15"/>
  <c r="AC10" i="15"/>
  <c r="AH10" i="15"/>
  <c r="AP10" i="15"/>
  <c r="S11" i="15"/>
  <c r="S12" i="15" s="1"/>
  <c r="AA11" i="15"/>
  <c r="AA12" i="15" s="1"/>
  <c r="AI11" i="15"/>
  <c r="AI12" i="15" s="1"/>
  <c r="AW17" i="15"/>
  <c r="AW20" i="15"/>
  <c r="AW25" i="15"/>
  <c r="AW28" i="15"/>
  <c r="AO11" i="16"/>
  <c r="AO12" i="16" s="1"/>
  <c r="AK11" i="16"/>
  <c r="AK12" i="16" s="1"/>
  <c r="AG11" i="16"/>
  <c r="AG12" i="16" s="1"/>
  <c r="AC11" i="16"/>
  <c r="AC12" i="16" s="1"/>
  <c r="Y11" i="16"/>
  <c r="Y12" i="16" s="1"/>
  <c r="U11" i="16"/>
  <c r="U12" i="16" s="1"/>
  <c r="Q11" i="16"/>
  <c r="Q12" i="16" s="1"/>
  <c r="AN10" i="16"/>
  <c r="AJ10" i="16"/>
  <c r="AF10" i="16"/>
  <c r="AB10" i="16"/>
  <c r="X10" i="16"/>
  <c r="T10" i="16"/>
  <c r="P10" i="16"/>
  <c r="AN11" i="16"/>
  <c r="AN12" i="16" s="1"/>
  <c r="AJ11" i="16"/>
  <c r="AJ12" i="16" s="1"/>
  <c r="AF11" i="16"/>
  <c r="AF12" i="16" s="1"/>
  <c r="AB11" i="16"/>
  <c r="AB12" i="16" s="1"/>
  <c r="X11" i="16"/>
  <c r="X12" i="16" s="1"/>
  <c r="T11" i="16"/>
  <c r="T12" i="16" s="1"/>
  <c r="P11" i="16"/>
  <c r="P12" i="16" s="1"/>
  <c r="AQ10" i="16"/>
  <c r="AM10" i="16"/>
  <c r="AI10" i="16"/>
  <c r="AE10" i="16"/>
  <c r="AA10" i="16"/>
  <c r="W10" i="16"/>
  <c r="S10" i="16"/>
  <c r="AQ11" i="16"/>
  <c r="AQ12" i="16" s="1"/>
  <c r="AM11" i="16"/>
  <c r="AM12" i="16" s="1"/>
  <c r="AI11" i="16"/>
  <c r="AI12" i="16" s="1"/>
  <c r="AE11" i="16"/>
  <c r="AE12" i="16" s="1"/>
  <c r="AA11" i="16"/>
  <c r="AA12" i="16" s="1"/>
  <c r="W11" i="16"/>
  <c r="W12" i="16" s="1"/>
  <c r="S11" i="16"/>
  <c r="S12" i="16" s="1"/>
  <c r="AP10" i="16"/>
  <c r="AL10" i="16"/>
  <c r="AH10" i="16"/>
  <c r="AD10" i="16"/>
  <c r="Z10" i="16"/>
  <c r="V10" i="16"/>
  <c r="R10" i="16"/>
  <c r="AZ6" i="16"/>
  <c r="Y10" i="16"/>
  <c r="AO10" i="16"/>
  <c r="R11" i="16"/>
  <c r="R12" i="16" s="1"/>
  <c r="AH11" i="16"/>
  <c r="AH12" i="16" s="1"/>
  <c r="P10" i="17"/>
  <c r="T10" i="17"/>
  <c r="X10" i="17"/>
  <c r="AB10" i="17"/>
  <c r="AF10" i="17"/>
  <c r="AJ10" i="17"/>
  <c r="AN10" i="17"/>
  <c r="Q11" i="17"/>
  <c r="Q12" i="17" s="1"/>
  <c r="U11" i="17"/>
  <c r="U12" i="17" s="1"/>
  <c r="Y11" i="17"/>
  <c r="Y12" i="17" s="1"/>
  <c r="AC11" i="17"/>
  <c r="AC12" i="17" s="1"/>
  <c r="AG11" i="17"/>
  <c r="AG12" i="17" s="1"/>
  <c r="AK11" i="17"/>
  <c r="AK12" i="17" s="1"/>
  <c r="AO11" i="17"/>
  <c r="AO12" i="17" s="1"/>
  <c r="Q10" i="17"/>
  <c r="U10" i="17"/>
  <c r="Y10" i="17"/>
  <c r="AC10" i="17"/>
  <c r="AG10" i="17"/>
  <c r="AK10" i="17"/>
  <c r="AO10" i="17"/>
  <c r="R11" i="17"/>
  <c r="R12" i="17" s="1"/>
  <c r="V11" i="17"/>
  <c r="V12" i="17" s="1"/>
  <c r="Z11" i="17"/>
  <c r="Z12" i="17" s="1"/>
  <c r="AD11" i="17"/>
  <c r="AD12" i="17" s="1"/>
  <c r="AH11" i="17"/>
  <c r="AH12" i="17" s="1"/>
  <c r="AL11" i="17"/>
  <c r="AL12" i="17" s="1"/>
</calcChain>
</file>

<file path=xl/sharedStrings.xml><?xml version="1.0" encoding="utf-8"?>
<sst xmlns="http://schemas.openxmlformats.org/spreadsheetml/2006/main" count="756" uniqueCount="464">
  <si>
    <t>介護予防訪問入浴介護の実施の有無</t>
    <rPh sb="6" eb="8">
      <t>ニュウヨク</t>
    </rPh>
    <rPh sb="8" eb="10">
      <t>カイゴ</t>
    </rPh>
    <rPh sb="11" eb="13">
      <t>ジッシ</t>
    </rPh>
    <phoneticPr fontId="3"/>
  </si>
  <si>
    <t>日</t>
  </si>
  <si>
    <t>月</t>
  </si>
  <si>
    <t xml:space="preserve">[ 配置状況 ] </t>
    <phoneticPr fontId="3"/>
  </si>
  <si>
    <t>　事故の状況及び事故に際して採った処置について記録している。</t>
    <phoneticPr fontId="3"/>
  </si>
  <si>
    <t>①</t>
    <phoneticPr fontId="3"/>
  </si>
  <si>
    <t>②</t>
    <phoneticPr fontId="3"/>
  </si>
  <si>
    <t>　苦情を受け付けた場合には、当該苦情の内容等を記録している。</t>
    <phoneticPr fontId="3"/>
  </si>
  <si>
    <t>　「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ている。</t>
    <phoneticPr fontId="3"/>
  </si>
  <si>
    <t>　貴事業所の管理者の配置状況や兼務状況について記載してください。</t>
    <phoneticPr fontId="3"/>
  </si>
  <si>
    <t>　サービス利用料の他に徴収することができるのは、実施地域外でサービス提供を行う場合の交通費と、利用者の選択により提供される特別な浴槽水（例えば温泉水）の費用のみです。</t>
    <rPh sb="5" eb="8">
      <t>リヨウリョウ</t>
    </rPh>
    <rPh sb="9" eb="10">
      <t>ホカ</t>
    </rPh>
    <rPh sb="11" eb="13">
      <t>チョウシュウ</t>
    </rPh>
    <rPh sb="24" eb="26">
      <t>ジッシ</t>
    </rPh>
    <rPh sb="26" eb="29">
      <t>チイキガイ</t>
    </rPh>
    <rPh sb="34" eb="36">
      <t>テイキョウ</t>
    </rPh>
    <rPh sb="37" eb="38">
      <t>オコナ</t>
    </rPh>
    <rPh sb="39" eb="41">
      <t>バアイ</t>
    </rPh>
    <rPh sb="42" eb="45">
      <t>コウツウヒ</t>
    </rPh>
    <phoneticPr fontId="3"/>
  </si>
  <si>
    <t>　指定介護予防訪問入浴介護の提供に当たり、利用者ができる限り要介護状態とならずに自立した日常生活を営むことができるよう支援することを目的とするものであることを常に意識してサービスの提供に当たっている。</t>
    <phoneticPr fontId="3"/>
  </si>
  <si>
    <t>③</t>
    <phoneticPr fontId="3"/>
  </si>
  <si>
    <t xml:space="preserve">  </t>
    <phoneticPr fontId="3"/>
  </si>
  <si>
    <t>点検日</t>
  </si>
  <si>
    <t xml:space="preserve"> 介護保険事業所番号</t>
  </si>
  <si>
    <t>フリガナ</t>
  </si>
  <si>
    <t>名　　称</t>
  </si>
  <si>
    <t>所在地</t>
  </si>
  <si>
    <t>〒</t>
    <phoneticPr fontId="4"/>
  </si>
  <si>
    <t>【訪問入浴介護・介護予防訪問入浴介護】</t>
    <phoneticPr fontId="4"/>
  </si>
  <si>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4"/>
  </si>
  <si>
    <t>Ⅰ　人員基準について</t>
  </si>
  <si>
    <t>回答欄</t>
    <rPh sb="0" eb="2">
      <t>カイトウ</t>
    </rPh>
    <rPh sb="2" eb="3">
      <t>ラン</t>
    </rPh>
    <phoneticPr fontId="4"/>
  </si>
  <si>
    <t>問１</t>
    <phoneticPr fontId="4"/>
  </si>
  <si>
    <t>管理者氏名</t>
    <phoneticPr fontId="4"/>
  </si>
  <si>
    <t>兼務の有無</t>
    <phoneticPr fontId="3"/>
  </si>
  <si>
    <t>当該訪問入浴介護事業所で兼務する職種</t>
    <phoneticPr fontId="3"/>
  </si>
  <si>
    <t>職種</t>
  </si>
  <si>
    <t>時間数
（１週）</t>
    <phoneticPr fontId="4"/>
  </si>
  <si>
    <t>問２</t>
    <phoneticPr fontId="4"/>
  </si>
  <si>
    <t>問３</t>
    <phoneticPr fontId="4"/>
  </si>
  <si>
    <t>　サービス提供に必要な浴槽（身体の不自由な者が入浴するのに適したもの）、車両（浴槽を運搬し又は入浴設備を備えたもの）等の設備、備品等を確保している。</t>
    <phoneticPr fontId="4"/>
  </si>
  <si>
    <t>　手指を洗浄するための設備等感染症予防に必要な設備等に配慮している。</t>
    <phoneticPr fontId="4"/>
  </si>
  <si>
    <t>　事務室、利用者のプライバシーに配慮した相談室（専用の部屋でない場合はパーテーション等で囲われている相談スペース）及び浴槽等の備品・設備等を保管するために必要なスペースを確保している。</t>
    <phoneticPr fontId="4"/>
  </si>
  <si>
    <t>Ⅱ　設備基準について</t>
    <phoneticPr fontId="3"/>
  </si>
  <si>
    <t>　介護職員を２人以上（介護予防訪問入浴介護においては１人以上）配置している。</t>
    <phoneticPr fontId="4"/>
  </si>
  <si>
    <t>　看護職員又は准看護師（看護職員）を１人以上配置している。</t>
    <phoneticPr fontId="4"/>
  </si>
  <si>
    <t>　看護職員又は介護職員のうち１人以上は、常勤である。</t>
    <phoneticPr fontId="4"/>
  </si>
  <si>
    <t>　正当な理由なく指定訪問入浴介護の提供を拒んでいない。</t>
    <phoneticPr fontId="4"/>
  </si>
  <si>
    <t>　事業所の通常の事業の実施地域等を勘案し、利用申込者に対し自ら適切な指定訪問入浴介護を提供することが困難であると認めた場合は、当該利用申込者に係る居宅介護支援事業者への連絡、適当な他の指定訪問入浴介護事業者等の紹介その他の必要な措置を速やかに講じている。</t>
    <phoneticPr fontId="4"/>
  </si>
  <si>
    <t>　指定訪問入浴介護の提供を求められた場合は、その者の提示する被保険者証によって、被保険者資格、要介護認定の有無及び要介護認定の有効期間を確かめている。</t>
    <phoneticPr fontId="4"/>
  </si>
  <si>
    <t>　被保険者証に、介護保険法第73条第２項に規定する認定審査会意見が記載されているときは、当該認定審査会意見に配慮して、指定訪問入浴介護を提供するように努めている。</t>
    <phoneticPr fontId="4"/>
  </si>
  <si>
    <t>　指定訪問入浴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</si>
  <si>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4"/>
  </si>
  <si>
    <t>　指定訪問入浴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4"/>
  </si>
  <si>
    <t>　指定訪問入浴介護を提供するに当たっては、居宅介護支援事業者その他保健医療サービス又は福祉サービスを提供する者との密接な連携に努めている。</t>
    <phoneticPr fontId="4"/>
  </si>
  <si>
    <t>　指定訪問入浴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4"/>
  </si>
  <si>
    <t>（例：○○ケアプランセンター（居宅介護支援事業）　管理者　20時間/週）</t>
    <rPh sb="34" eb="35">
      <t>シュウ</t>
    </rPh>
    <phoneticPr fontId="3"/>
  </si>
  <si>
    <t>　指定訪問入浴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</si>
  <si>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※「介護保険法施行規則第64条各号のいずれにも該当しないとき」とは、償還払いとなる利用予定者等が該当します。
　通常、利用者は法定代理受領サービスとして訪問入浴介護サービスを受け、利用者負担割合に応じた負担分を事業所へ支払いますが、例えば自己作成プランで予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phoneticPr fontId="3"/>
  </si>
  <si>
    <t>　居宅サービス計画が作成されている場合は、当該計画に沿った指定訪問入浴介護を提供している。</t>
    <phoneticPr fontId="4"/>
  </si>
  <si>
    <t>　利用者が居宅サービス計画の変更を希望する場合は、当該利用者に係る居宅介護支援事業者への連絡その他の必要な援助を行っている。</t>
    <phoneticPr fontId="4"/>
  </si>
  <si>
    <t>　訪問入浴介護従業者に身分を証する書類を携行させ、初回訪問時及び利用者又はその家族から求められたときは、これを提示すべき旨を指導している。</t>
    <phoneticPr fontId="4"/>
  </si>
  <si>
    <t>　指定訪問入浴介護を提供した際には、当該指定訪問入浴介護の提供日及び内容、当該指定訪問入浴介護について介護保険法第41条第６項の規定により利用者に代わって支払を受ける居宅介護サービス費の額その他必要な事項を、利用者の居宅サービス計画を記載した書面又はこれに準ずる書面（サービス利用票等）に記載している。</t>
    <phoneticPr fontId="4"/>
  </si>
  <si>
    <t>　指定訪問入浴介護を提供した際には、提供した具体的なサービスの内容等を記録するとともに、利用者からの申出があった場合には、文書の交付その他適切な方法により、その情報を利用者に対して提供している。</t>
    <phoneticPr fontId="4"/>
  </si>
  <si>
    <t>（12）サービスの提供の記録</t>
    <phoneticPr fontId="4"/>
  </si>
  <si>
    <t>（11）身分を証する書類の携行</t>
    <phoneticPr fontId="4"/>
  </si>
  <si>
    <t>（10）居宅サービス計画等の変更の援助</t>
    <phoneticPr fontId="4"/>
  </si>
  <si>
    <t>（９）居宅サービス計画に沿ったサービスの提供</t>
    <phoneticPr fontId="4"/>
  </si>
  <si>
    <t>（８）法定代理受領サービスの提供を受けるための援助</t>
    <phoneticPr fontId="4"/>
  </si>
  <si>
    <t>（７）居宅介護支援事業者等との連携</t>
    <phoneticPr fontId="4"/>
  </si>
  <si>
    <t>（６）心身の状況等の把握</t>
    <phoneticPr fontId="4"/>
  </si>
  <si>
    <t>（５）要介護認定の申請に係る援助</t>
    <phoneticPr fontId="4"/>
  </si>
  <si>
    <t>（４）受給資格等の確認</t>
    <phoneticPr fontId="4"/>
  </si>
  <si>
    <t>（３）サービス提供困難時の対応</t>
    <phoneticPr fontId="3"/>
  </si>
  <si>
    <t>（２）サービス提供拒否の禁止</t>
    <phoneticPr fontId="3"/>
  </si>
  <si>
    <t>（２）訪問入浴介護従事者</t>
    <phoneticPr fontId="4"/>
  </si>
  <si>
    <t>（１）管理者</t>
    <phoneticPr fontId="3"/>
  </si>
  <si>
    <t>（13）利用料等の受領</t>
    <phoneticPr fontId="4"/>
  </si>
  <si>
    <t>問２</t>
  </si>
  <si>
    <t>問３</t>
  </si>
  <si>
    <t>　サービス提供に必要な石鹸、タオル、シャンプー、従業者が使用する手袋等についての費用を利用者から徴収していない。</t>
    <phoneticPr fontId="4"/>
  </si>
  <si>
    <t>　法定代理受領サービスに該当しない指定訪問入浴介護を提供した際にその利用者から支払を受ける利用料の額と、指定訪問入浴介護に係る居宅介護サービス費用基準額との間に、不合理な差額が生じないようにしている。</t>
    <phoneticPr fontId="3"/>
  </si>
  <si>
    <t>　法定代理受領サービスに該当する指定訪問入浴介護を提供した際には、その利用者から利用料の一部として、当該指定訪問入浴介護に係る居宅介護サービス費用基準額から当該指定訪問入浴介護事業者に支払われる居宅介護サービス費の額を控除して得た額の支払を受けている。</t>
    <phoneticPr fontId="4"/>
  </si>
  <si>
    <t>以上で終了です。お疲れさまでした。</t>
    <rPh sb="0" eb="2">
      <t>イジョウ</t>
    </rPh>
    <rPh sb="3" eb="5">
      <t>シュウリョウ</t>
    </rPh>
    <rPh sb="9" eb="10">
      <t>ツカ</t>
    </rPh>
    <phoneticPr fontId="4"/>
  </si>
  <si>
    <t>●</t>
    <phoneticPr fontId="4"/>
  </si>
  <si>
    <t>適切に実施できていなかった項目については、速やかに改善してください。</t>
    <rPh sb="3" eb="5">
      <t>ジッシ</t>
    </rPh>
    <phoneticPr fontId="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</si>
  <si>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1">
      <t>キジュン</t>
    </rPh>
    <rPh sb="31" eb="32">
      <t>トウ</t>
    </rPh>
    <rPh sb="33" eb="35">
      <t>イハン</t>
    </rPh>
    <rPh sb="38" eb="40">
      <t>カンサ</t>
    </rPh>
    <rPh sb="40" eb="41">
      <t>トウ</t>
    </rPh>
    <rPh sb="42" eb="44">
      <t>タイショウ</t>
    </rPh>
    <rPh sb="53" eb="55">
      <t>ジュウダイ</t>
    </rPh>
    <rPh sb="56" eb="58">
      <t>イハン</t>
    </rPh>
    <rPh sb="58" eb="60">
      <t>ジョウタイ</t>
    </rPh>
    <rPh sb="61" eb="63">
      <t>バアイ</t>
    </rPh>
    <rPh sb="66" eb="68">
      <t>シテイ</t>
    </rPh>
    <rPh sb="68" eb="70">
      <t>トリケシ</t>
    </rPh>
    <rPh sb="73" eb="75">
      <t>バアイ</t>
    </rPh>
    <rPh sb="83" eb="85">
      <t>ジュウブン</t>
    </rPh>
    <rPh sb="86" eb="88">
      <t>チュウイ</t>
    </rPh>
    <rPh sb="89" eb="91">
      <t>ヒツヨウ</t>
    </rPh>
    <phoneticPr fontId="4"/>
  </si>
  <si>
    <t>（14）保険給付の請求のための証明書の交付</t>
    <phoneticPr fontId="4"/>
  </si>
  <si>
    <t>　法定代理受領サービスに該当しない指定訪問入浴介護に係る利用料の支払を受けた場合は、提供した指定訪問入浴介護の内容、費用の額その他必要と認められる事項を記載したサービス提供証明書を利用者に対して交付している。</t>
    <phoneticPr fontId="4"/>
  </si>
  <si>
    <t>（15）指定訪問入浴介護の基本取扱方針（介護のみ）</t>
    <phoneticPr fontId="4"/>
  </si>
  <si>
    <t>　利用者の要介護状態の軽減又は悪化の防止に資するよう、利用者の状態に応じて、適切に行っている。</t>
    <phoneticPr fontId="4"/>
  </si>
  <si>
    <t>　自らその提供する指定訪問入浴介護の質の評価を行い、常にその改善を図っている。</t>
    <phoneticPr fontId="4"/>
  </si>
  <si>
    <t>問４</t>
  </si>
  <si>
    <t>問４</t>
    <phoneticPr fontId="4"/>
  </si>
  <si>
    <t>　利用者の介護予防に資するよう、その目標を設定し、計画的に行っている。</t>
    <phoneticPr fontId="4"/>
  </si>
  <si>
    <t>　自らその提供する指定介護予防訪問入浴介護の質の評価を行い、常にその改善を図っている。</t>
    <phoneticPr fontId="3"/>
  </si>
  <si>
    <t>　利用者がその有する能力を最大限活用することができるような方法によるサービスの提供に努め、利用者が有する能力の阻害その他の不適切なサービスの提供を行わないよう配慮している。</t>
    <phoneticPr fontId="4"/>
  </si>
  <si>
    <t>（16）指定介護予防訪問入浴介護の基本取扱方針（予防のみ）</t>
    <phoneticPr fontId="4"/>
  </si>
  <si>
    <t>（17）指定訪問入浴介護の具体的取扱方針</t>
    <phoneticPr fontId="4"/>
  </si>
  <si>
    <t>問５</t>
  </si>
  <si>
    <t>問５</t>
    <phoneticPr fontId="4"/>
  </si>
  <si>
    <t>　指定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る。</t>
    <phoneticPr fontId="4"/>
  </si>
  <si>
    <t>（18）利用者に関する市町村への通知</t>
    <phoneticPr fontId="4"/>
  </si>
  <si>
    <t xml:space="preserve">　指定訪問入浴介護を受けている利用者が次のいずれかに該当する場合は、遅滞なく、意見を付してその旨を市町村に通知している。 </t>
    <phoneticPr fontId="4"/>
  </si>
  <si>
    <t xml:space="preserve">正当な理由なしに指定訪問入浴介護の利用に関する指示に従わないことにより、要介護状態の程度を増進させたと認められるとき。 </t>
    <phoneticPr fontId="3"/>
  </si>
  <si>
    <t>偽りその他不正な行為によって保険給付を受け、又は受けようとしたとき。</t>
    <phoneticPr fontId="3"/>
  </si>
  <si>
    <t>（19）緊急時等の対応</t>
    <phoneticPr fontId="4"/>
  </si>
  <si>
    <t>　現に指定訪問入浴介護の提供を行っているときに利用者に病状の急変が生じた場合その他必要な場合は、速やかに主治の医師又はあらかじめ当該指定訪問入浴介護事業者が定めた協力医療機関への連絡を行う等の必要な措置を講じている。</t>
    <phoneticPr fontId="4"/>
  </si>
  <si>
    <t>問６</t>
    <phoneticPr fontId="4"/>
  </si>
  <si>
    <t>　管理者自身を含む従業者全員について、タイムカード等により、勤務実績が分かるようにしている。</t>
    <phoneticPr fontId="4"/>
  </si>
  <si>
    <t>　月ごとの勤務表を作成している。</t>
    <phoneticPr fontId="3"/>
  </si>
  <si>
    <t>　看護職員を雇用する際、資格証により資格等を確認し、その写しを保管している。</t>
    <phoneticPr fontId="3"/>
  </si>
  <si>
    <t>　管理者自身を含む従業者全員の雇用契約書等の写しを事業所に保管している。</t>
    <phoneticPr fontId="3"/>
  </si>
  <si>
    <t>　管理者は、当該指定訪問入浴介護事業所の従業者に運営基準を遵守させるため必要な指揮命令を行っている。</t>
    <phoneticPr fontId="3"/>
  </si>
  <si>
    <t>　管理者は、指定訪問入浴介護事業所の従業者の管理及び指定訪問入浴介護の利用の申込みに係る調整、業務の実施状況の把握その他の管理を一元的に行っている。</t>
    <phoneticPr fontId="4"/>
  </si>
  <si>
    <t>　指定訪問入浴介護事業所ごとに、次に掲げる事業の運営についての重要事項に関する規程を定めている。</t>
    <phoneticPr fontId="4"/>
  </si>
  <si>
    <t>④</t>
    <phoneticPr fontId="3"/>
  </si>
  <si>
    <t>⑧</t>
    <phoneticPr fontId="3"/>
  </si>
  <si>
    <t>⑤</t>
    <phoneticPr fontId="3"/>
  </si>
  <si>
    <t>⑥</t>
    <phoneticPr fontId="3"/>
  </si>
  <si>
    <t>⑦</t>
    <phoneticPr fontId="3"/>
  </si>
  <si>
    <t>事業の目的、運営の方針、事業所名称、事業所所在地</t>
    <phoneticPr fontId="3"/>
  </si>
  <si>
    <t>従業者の職種、員数及び職務の内容</t>
    <phoneticPr fontId="3"/>
  </si>
  <si>
    <t>営業日及び営業時間（サービス提供日及びサービス提供時間）</t>
    <phoneticPr fontId="3"/>
  </si>
  <si>
    <t>指定訪問入浴介護の内容及び利用料その他の費用の額</t>
    <phoneticPr fontId="3"/>
  </si>
  <si>
    <t>通常の事業の実施地域</t>
    <phoneticPr fontId="3"/>
  </si>
  <si>
    <t>サービスの利用に当たっての留意事項</t>
    <phoneticPr fontId="3"/>
  </si>
  <si>
    <t>緊急時等における対応方法</t>
    <phoneticPr fontId="3"/>
  </si>
  <si>
    <t>⑨</t>
    <phoneticPr fontId="3"/>
  </si>
  <si>
    <t>　利用者に対し適切な指定訪問入浴介護を提供できるよう、指定訪問入浴介護事業所ごとに、訪問入浴介護従業者の勤務の体制を定めている。</t>
    <phoneticPr fontId="4"/>
  </si>
  <si>
    <t>　指定訪問入浴介護事業所ごとに、当該指定訪問入浴介護事業所の訪問入浴介護従業者によって指定訪問入浴介護を提供している。</t>
    <phoneticPr fontId="3"/>
  </si>
  <si>
    <t>　訪問入浴介護従業者の資質の向上のために、その研修の機会を確保している。</t>
    <phoneticPr fontId="4"/>
  </si>
  <si>
    <t>　訪問入浴介護従業者の清潔の保持及び健康状態について、必要な管理を行っている。</t>
    <phoneticPr fontId="4"/>
  </si>
  <si>
    <t>　指定訪問入浴介護事業所の指定訪問入浴介護に用いる浴槽その他の設備及び備品等について、衛生的な管理に努めている。</t>
    <phoneticPr fontId="3"/>
  </si>
  <si>
    <t>　浴槽など利用者の身体に直に接触する設備・器具については、利用者１人ごとに消毒した清潔なものを使用し、使用後に洗浄及び消毒を行っている。また、保管に当たっても、清潔保持に留意している。</t>
    <phoneticPr fontId="3"/>
  </si>
  <si>
    <t>　皮膚に直に接するタオル等については、利用者１人ごとに取り替えるか個人専用のものを使用する等、安全清潔なものを使用している。</t>
    <phoneticPr fontId="3"/>
  </si>
  <si>
    <t>　消毒方法等についてマニュアルを作成するなど、従業者に周知している。</t>
    <phoneticPr fontId="4"/>
  </si>
  <si>
    <t>　指定訪問入浴介護事業所の見やすい場所に、運営規程の概要、訪問入浴介護従業者の勤務の体制その他の利用申込者のサービスの選択に資すると認められる重要事項を掲示している。</t>
    <phoneticPr fontId="4"/>
  </si>
  <si>
    <t xml:space="preserve">　指定訪問入浴介護事業所の従業者は、正当な理由なしに、その業務上知り得た利用者又はその家族の秘密を漏らしていない。 </t>
    <phoneticPr fontId="4"/>
  </si>
  <si>
    <t>　指定訪問入浴介護事業所の従業者であった者が、正当な理由がなく、その業務上知り得た利用者又はその家族の秘密を漏らすことがないよう、必要な措置を講じている。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</si>
  <si>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4"/>
  </si>
  <si>
    <t>　訪問入浴介護事業所について広告をする場合においては、その内容が虚偽又は誇大なものになっていない。</t>
    <phoneticPr fontId="4"/>
  </si>
  <si>
    <t>　居宅介護支援事業者又はその従業者に対し、利用者に対して特定の事業者によるサービスを利用させることの対償として、金品その他の財産上の利益を供与していない。</t>
    <phoneticPr fontId="4"/>
  </si>
  <si>
    <t>　提供した指定訪問入浴介護に係る利用者及びその家族からの苦情に迅速かつ適切に対応するために、苦情を受け付けるための窓口を設置する等の必要な措置を講じている。</t>
    <phoneticPr fontId="4"/>
  </si>
  <si>
    <t>　提供した指定訪問入浴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3"/>
  </si>
  <si>
    <t>　提供した指定訪問入浴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</si>
  <si>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利用者に対する指定訪問入浴介護の提供により事故が発生した場合は、市町村、当該利用者の家族、当該利用者に係る居宅介護支援事業者等に連絡を行うとともに、必要な措置を講じている。</t>
    <phoneticPr fontId="4"/>
  </si>
  <si>
    <t>　利用者に対する指定訪問入浴介護の提供により賠償すべき事故が発生した場合は、損害賠償を速やかに行っている。</t>
    <phoneticPr fontId="4"/>
  </si>
  <si>
    <t>　指定訪問入浴介護事業所ごとに経理を区分するとともに、指定訪問入浴介護の事業の会計とその他の事業の会計を区分している。</t>
    <phoneticPr fontId="4"/>
  </si>
  <si>
    <t>　従業者、設備、備品及び会計に関する諸記録並びに利用者に対する指定訪問入浴介護の提供に関する次の記録を整備している。</t>
    <phoneticPr fontId="4"/>
  </si>
  <si>
    <t>提供した具体的なサービスの内容等の記録</t>
    <phoneticPr fontId="3"/>
  </si>
  <si>
    <t>苦情の内容等の記録</t>
    <phoneticPr fontId="3"/>
  </si>
  <si>
    <t>事故の状況及び事故に際して採った処置についての記録</t>
    <phoneticPr fontId="3"/>
  </si>
  <si>
    <t>　会計に関する記録（指定訪問入浴介護の提供に係る保険給付の請求に関するものに限る）及び利用者に対する指定訪問入浴介護の提供に関する記録を、その完結の日から５年間保存している。</t>
    <phoneticPr fontId="4"/>
  </si>
  <si>
    <t>Ⅲ　運営基準について</t>
    <phoneticPr fontId="3"/>
  </si>
  <si>
    <t>Ⅳ　介護報酬の算定について</t>
    <phoneticPr fontId="3"/>
  </si>
  <si>
    <t>（１）利用者の身体の状況等に支障を生ずるおそれがないと認められる場合の取扱いについて</t>
    <phoneticPr fontId="3"/>
  </si>
  <si>
    <t>（２）利用者の心身の状況により入浴を見合わせた場合の取扱いについて</t>
    <phoneticPr fontId="4"/>
  </si>
  <si>
    <t>（３）サービス種類相互の算定関係について</t>
    <phoneticPr fontId="4"/>
  </si>
  <si>
    <t>Ⅴ　加算・減算</t>
    <phoneticPr fontId="3"/>
  </si>
  <si>
    <t>（１）内容及び手続の説明及び同意</t>
    <rPh sb="3" eb="5">
      <t>ナイヨウ</t>
    </rPh>
    <phoneticPr fontId="3"/>
  </si>
  <si>
    <t>（※貴事業所で算定している加算・減算項目のみ点検してください。）</t>
    <phoneticPr fontId="3"/>
  </si>
  <si>
    <t>　全ての訪問入浴介護従業者に対し、健康診断等を定期的（少なくとも１年以内ごとに１回）に事業主の費用負担により実施している。</t>
    <phoneticPr fontId="4"/>
  </si>
  <si>
    <t>※</t>
    <phoneticPr fontId="3"/>
  </si>
  <si>
    <t>・</t>
    <phoneticPr fontId="3"/>
  </si>
  <si>
    <t>指定居宅サービス等の事業の人員等に関する基準等を定める条例（平成30年横須賀市条例第28号）</t>
    <phoneticPr fontId="3"/>
  </si>
  <si>
    <t>指定居宅サービス等の事業の人員等に関する基準等を定める条例施行規則（平成25年横須賀市規則第43号）</t>
    <phoneticPr fontId="3"/>
  </si>
  <si>
    <t>指定居宅サービスに要する費用の額の算定に関する基準（平成12年厚生省告示第19号）</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</si>
  <si>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t>
    <phoneticPr fontId="3"/>
  </si>
  <si>
    <t>指定介護予防サービス等の事業の人員等に関する基準等を定める条例（平成30年横須賀市条例第29号）</t>
    <phoneticPr fontId="3"/>
  </si>
  <si>
    <t>指定介護予防サービス等の事業の人員等に関する基準等を定める条例施行規則（平成25年横須賀市規則第44号）</t>
    <phoneticPr fontId="3"/>
  </si>
  <si>
    <t>指定介護予防サービスに要する費用の額の算定に関する基準（平成18年厚生労働省告示第127号）</t>
    <phoneticPr fontId="3"/>
  </si>
  <si>
    <t>指定介護予防サービスに要する費用の額の算定に関する基準の制定に伴う実施上の留意事項について（平成18年３月17日老計発第0317001号・老振発第0317001号・老老発第0317001号厚生労働省老健局計画・振興・老人保健課長連名通知）</t>
    <phoneticPr fontId="3"/>
  </si>
  <si>
    <t>厚生労働大臣が定める基準に適合する利用者等（平成27年厚生労働省告示第94号）</t>
    <phoneticPr fontId="3"/>
  </si>
  <si>
    <t>厚生労働大臣が定める基準（平成27年厚生労働省告示第95号）</t>
    <phoneticPr fontId="3"/>
  </si>
  <si>
    <t>厚生労働大臣が定める施設基準（平成27年厚生労働省告示第96号）</t>
    <phoneticPr fontId="3"/>
  </si>
  <si>
    <t>その他関係通知</t>
    <phoneticPr fontId="3"/>
  </si>
  <si>
    <t>利用者のＡＤＬや意欲</t>
    <phoneticPr fontId="3"/>
  </si>
  <si>
    <t>利用者の主な訴えやサービス提供時の特段の要望</t>
    <phoneticPr fontId="3"/>
  </si>
  <si>
    <t>その他サービス提供に当たって必要な事項</t>
    <phoneticPr fontId="3"/>
  </si>
  <si>
    <t>前回のサービス提供時の状況</t>
    <phoneticPr fontId="3"/>
  </si>
  <si>
    <t>家族を含む環境</t>
    <phoneticPr fontId="3"/>
  </si>
  <si>
    <t>　利用者に関する情報若しくはサービス提供に当たっての留意事項の伝達又は事業所における全ての訪問入浴介護従業者の技術指導を目的とした会議を定期的（概ね月に１回以上）に開催している。　また、当該会議は、当該事業所においてサービス提供に当たる訪問入浴介護従業者のすべてが参加している。</t>
    <phoneticPr fontId="3"/>
  </si>
  <si>
    <t>　事業所における全ての訪問入浴介護従業者に対し、訪問入浴介護従業者ごとに研修計画を作成し、当該計画に従い、研修（外部における研修を含む。）を実施又は実施を予定している。</t>
    <phoneticPr fontId="4"/>
  </si>
  <si>
    <t>　次の①か②のいずれかの要件を満たしている。</t>
    <phoneticPr fontId="4"/>
  </si>
  <si>
    <t>介護職員の総数のうち、介護福祉士、実務者研修修了者及び介護職員基礎研修課程修了者の占める割合が100分の60以上である。</t>
    <phoneticPr fontId="3"/>
  </si>
  <si>
    <t>介護職員の総数のうち、介護福祉士の占める割合が100分の40以上である。</t>
    <phoneticPr fontId="3"/>
  </si>
  <si>
    <t xml:space="preserve"> ア　</t>
    <phoneticPr fontId="4"/>
  </si>
  <si>
    <t xml:space="preserve"> イ</t>
    <phoneticPr fontId="3"/>
  </si>
  <si>
    <t>アにおいて、前年度の実績が６月に満たない事業所（新たに事業を開始し、又は再開した事業所を含む。）については、届出日の属する月の前３月において、常勤換算方法により算出した平均を用いている。
また、届出後も直近３月間の職員の割合につき、毎月記録し、継続的に所定の割合を維持している。</t>
    <phoneticPr fontId="3"/>
  </si>
  <si>
    <t>問７</t>
    <phoneticPr fontId="4"/>
  </si>
  <si>
    <t>　労働保険料の納付を適正に行っている。</t>
    <phoneticPr fontId="3"/>
  </si>
  <si>
    <t>問８</t>
    <phoneticPr fontId="3"/>
  </si>
  <si>
    <t>問14</t>
    <phoneticPr fontId="4"/>
  </si>
  <si>
    <t>問12</t>
  </si>
  <si>
    <t>問13</t>
  </si>
  <si>
    <t>問10</t>
    <phoneticPr fontId="4"/>
  </si>
  <si>
    <t>　問１②の利用者数は、当該指定訪問入浴介護事業所が、介護予防訪問入浴介護事業と一体的に運営をしている場合、介護予防訪問入浴介護事業の利用者を含めて計算している。</t>
    <phoneticPr fontId="4"/>
  </si>
  <si>
    <t>　指定訪問入浴介護事業所の所在する建物と同一の敷地内、隣接する敷地内の建物若しくは同一の建物のうち、１月当たりの利用者数が50人以上の建物に居住している利用者に対し、指定訪問入浴介護を行った場合は、所定単位数の100分の85に相当する単位数を算定している。</t>
    <phoneticPr fontId="3"/>
  </si>
  <si>
    <t>　以下のいずれかに該当する利用者に対し、指定訪問入浴介護を行った場合は、所定単位数の100分の90に相当する単位数を算定している。</t>
    <phoneticPr fontId="4"/>
  </si>
  <si>
    <t>指定訪問入浴介護事業所の所在する建物と同一の敷地内、隣接する敷地内の建物若しくは同一の建物に居住している（ただし、１月当たりの利用者数が50人未満の建物に限る）</t>
    <phoneticPr fontId="3"/>
  </si>
  <si>
    <t>指定訪問入浴介護事業所における１月当たりの利用者が同一の建物（①に該当する建物を除く。）に20人以上居住している。</t>
    <phoneticPr fontId="3"/>
  </si>
  <si>
    <t>　問１及び問２の利用者数は、１月間（暦月）の利用者数の平均を用いて算定している。</t>
    <phoneticPr fontId="3"/>
  </si>
  <si>
    <t>※１月間の利用者数の平均は、当該月における１日ごとの該当する建物に居住する利用者数の合計を当該月の日数で除して得た数（小数点以下切り捨て）。</t>
    <phoneticPr fontId="3"/>
  </si>
  <si>
    <t>　適切な指定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る。</t>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</si>
  <si>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4"/>
  </si>
  <si>
    <t>問２</t>
    <rPh sb="0" eb="1">
      <t>トイ</t>
    </rPh>
    <phoneticPr fontId="4"/>
  </si>
  <si>
    <t>　定期的に業務継続計画の見直しを行い、必要に応じて業務継続計画の変更を行っている。</t>
    <phoneticPr fontId="4"/>
  </si>
  <si>
    <t>①</t>
    <phoneticPr fontId="4"/>
  </si>
  <si>
    <t>②</t>
    <phoneticPr fontId="4"/>
  </si>
  <si>
    <t>③</t>
    <phoneticPr fontId="4"/>
  </si>
  <si>
    <t>事業所における感染症の予防及びまん延の防止のための指針を整備している。</t>
    <phoneticPr fontId="4"/>
  </si>
  <si>
    <t>※重要事項を記載した書面を当該指定居宅介護支援事業所に備え付け、かつ、これをいつでも関係者に自由に閲覧させることにより、掲示に代えることができます。</t>
    <phoneticPr fontId="4"/>
  </si>
  <si>
    <t>（20）地域との連携等</t>
    <phoneticPr fontId="4"/>
  </si>
  <si>
    <t>　事業の運営に当たっては、提供した指定介護予防訪問入浴介護に関する利用者からの苦情に関して市町村等が派遣する者が相談及び援助を行う事業その他の市町村が実施する事業に協力するよう努めている。</t>
    <phoneticPr fontId="4"/>
  </si>
  <si>
    <t>　事業所の所在する建物と同一の建物に居住する利用者に対して指定介護予防訪問入浴介護を提供する場合には、当該建物に居住する利用者以外の者に対しても指定介護予防訪問入浴介護の提供を行うよう努めている。</t>
    <phoneticPr fontId="3"/>
  </si>
  <si>
    <t>（21）管理者の責務</t>
    <phoneticPr fontId="4"/>
  </si>
  <si>
    <t>（22）運営規程</t>
    <phoneticPr fontId="4"/>
  </si>
  <si>
    <t>（23）勤務体制の確保等</t>
    <phoneticPr fontId="4"/>
  </si>
  <si>
    <t>（24）業務継続計画の策定等</t>
    <phoneticPr fontId="4"/>
  </si>
  <si>
    <t>（25）衛生管理等</t>
    <phoneticPr fontId="4"/>
  </si>
  <si>
    <t>（26）掲示</t>
    <phoneticPr fontId="4"/>
  </si>
  <si>
    <t>（27）秘密保持等</t>
    <phoneticPr fontId="4"/>
  </si>
  <si>
    <t>（28）広告</t>
    <phoneticPr fontId="4"/>
  </si>
  <si>
    <t>（29）居宅介護支援事業者に対する利益供与の禁止</t>
    <phoneticPr fontId="4"/>
  </si>
  <si>
    <t>（30）苦情処理・地域との連携</t>
    <phoneticPr fontId="4"/>
  </si>
  <si>
    <t>（31）事故発生時の対応</t>
    <phoneticPr fontId="4"/>
  </si>
  <si>
    <t>　虐待の発生またはその再発を防止するため、次に掲げる措置を講じている。</t>
    <phoneticPr fontId="4"/>
  </si>
  <si>
    <t>（１）</t>
    <phoneticPr fontId="4"/>
  </si>
  <si>
    <t>（２）</t>
    <phoneticPr fontId="4"/>
  </si>
  <si>
    <t>（３）</t>
  </si>
  <si>
    <t>（４）</t>
    <phoneticPr fontId="4"/>
  </si>
  <si>
    <t>（32）虐待の防止</t>
    <phoneticPr fontId="4"/>
  </si>
  <si>
    <t>（33）会計の区分</t>
    <phoneticPr fontId="4"/>
  </si>
  <si>
    <t>（34）記録の整備</t>
    <phoneticPr fontId="4"/>
  </si>
  <si>
    <t>（35）業務管理体制の整備</t>
    <phoneticPr fontId="4"/>
  </si>
  <si>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4"/>
  </si>
  <si>
    <t>※この場合において、当該利用申込者の承諾を得て、書面に代えて、電磁的方法（電子的方法、磁気的方法その他人の知覚によって認識することができない方法をいう。）により同意を得ることができます。</t>
    <phoneticPr fontId="4"/>
  </si>
  <si>
    <t>（１）初回加算</t>
    <phoneticPr fontId="3"/>
  </si>
  <si>
    <t>　初回の指定訪問入浴介護を行った日の属する月に算定している。</t>
    <phoneticPr fontId="3"/>
  </si>
  <si>
    <t>　初回の指定訪問入浴介護を行う前に、当該事業所の職員が利用者の居宅を訪問し、浴槽の設置場所や給排水の方法の確認等を行った場合に算定している。</t>
    <phoneticPr fontId="4"/>
  </si>
  <si>
    <t>（２）認知症専門ケア加算について</t>
    <phoneticPr fontId="4"/>
  </si>
  <si>
    <t>（※（Ⅰ）と（Ⅱ）の併算定はできません。）</t>
    <phoneticPr fontId="4"/>
  </si>
  <si>
    <t>①　認知症専門ケア加算(Ⅰ)</t>
    <phoneticPr fontId="4"/>
  </si>
  <si>
    <t>②　認知症専門ケア加算(Ⅱ)</t>
    <phoneticPr fontId="4"/>
  </si>
  <si>
    <t>事業所</t>
    <rPh sb="0" eb="1">
      <t>コト</t>
    </rPh>
    <rPh sb="1" eb="2">
      <t>ギョウ</t>
    </rPh>
    <rPh sb="2" eb="3">
      <t>ショ</t>
    </rPh>
    <phoneticPr fontId="4"/>
  </si>
  <si>
    <t>点検者（職・氏名）　※原則として管理者が行ってください。</t>
    <phoneticPr fontId="4"/>
  </si>
  <si>
    <t>問８</t>
    <phoneticPr fontId="4"/>
  </si>
  <si>
    <t>問９</t>
    <phoneticPr fontId="4"/>
  </si>
  <si>
    <t>この運営状況点検書(別添を含む)に掲載している各項目については、下記の基準等に基づいています。</t>
    <phoneticPr fontId="3"/>
  </si>
  <si>
    <t>当該訪問入浴介護事業所内で他の職種を兼務している場合には、その職種名（例：介護職員）を記載してください。</t>
    <phoneticPr fontId="4"/>
  </si>
  <si>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従業者等に周知徹底をしている。</t>
    <phoneticPr fontId="4"/>
  </si>
  <si>
    <t>※</t>
    <phoneticPr fontId="4"/>
  </si>
  <si>
    <t>問11</t>
    <phoneticPr fontId="4"/>
  </si>
  <si>
    <t>◆サービス提供体制強化加算（Ⅱ）を算定する場合は、問８～問９を回答してください。</t>
    <phoneticPr fontId="3"/>
  </si>
  <si>
    <t>◆サービス提供体制強化加算（Ⅲ）を算定する場合は、問10～問11を回答してください。</t>
    <phoneticPr fontId="3"/>
  </si>
  <si>
    <t>介護職員の総数のうち、介護福祉士の占める割合が100分の60以上である。</t>
    <phoneticPr fontId="3"/>
  </si>
  <si>
    <t>◆サービス提供体制強化加算（Ⅰ）を算定する場合は、問６～問７を回答してください。</t>
    <phoneticPr fontId="3"/>
  </si>
  <si>
    <t>介護職員の総数のうち、勤続年数10年以上の介護福祉士の占める割合が100分の25以上である。</t>
    <rPh sb="11" eb="13">
      <t>キンゾク</t>
    </rPh>
    <rPh sb="13" eb="15">
      <t>ネンスウ</t>
    </rPh>
    <rPh sb="17" eb="20">
      <t>ネンイジョウ</t>
    </rPh>
    <phoneticPr fontId="3"/>
  </si>
  <si>
    <t>介護職員の総数のうち、介護福祉士の占める割合が100分の30以上又は介護福祉士、実務者研修修了者及び介護職員基礎研修課程修了者の占める割合が100分の50以上である。</t>
    <rPh sb="32" eb="33">
      <t>マタ</t>
    </rPh>
    <phoneticPr fontId="3"/>
  </si>
  <si>
    <t>介護職員の総数のうち、勤続年数７年以上の介護福祉士の占める割合が100分の30以上である。</t>
    <phoneticPr fontId="3"/>
  </si>
  <si>
    <t>加算の算定要件を満たしていない場合、加算の取下げが必要なケースがあります。
まずは、横須賀市福祉こども部指導監査課に相談してください。</t>
    <rPh sb="42" eb="46">
      <t>ヨコスカシ</t>
    </rPh>
    <rPh sb="46" eb="48">
      <t>フクシ</t>
    </rPh>
    <rPh sb="51" eb="52">
      <t>ブ</t>
    </rPh>
    <rPh sb="52" eb="54">
      <t>シドウ</t>
    </rPh>
    <rPh sb="54" eb="56">
      <t>カンサ</t>
    </rPh>
    <rPh sb="56" eb="57">
      <t>カ</t>
    </rPh>
    <phoneticPr fontId="4"/>
  </si>
  <si>
    <t>～この点検書は、運営指導等の際に確認します。～</t>
    <rPh sb="3" eb="5">
      <t>テンケン</t>
    </rPh>
    <rPh sb="5" eb="6">
      <t>ショ</t>
    </rPh>
    <rPh sb="8" eb="10">
      <t>ウンエイ</t>
    </rPh>
    <rPh sb="10" eb="12">
      <t>シドウ</t>
    </rPh>
    <rPh sb="14" eb="15">
      <t>サイ</t>
    </rPh>
    <rPh sb="16" eb="18">
      <t>カクニン</t>
    </rPh>
    <phoneticPr fontId="4"/>
  </si>
  <si>
    <t>問３</t>
    <rPh sb="0" eb="1">
      <t>トイ</t>
    </rPh>
    <phoneticPr fontId="4"/>
  </si>
  <si>
    <t>問４</t>
    <rPh sb="0" eb="1">
      <t>トイ</t>
    </rPh>
    <phoneticPr fontId="4"/>
  </si>
  <si>
    <t>問５</t>
    <rPh sb="0" eb="1">
      <t>トイ</t>
    </rPh>
    <phoneticPr fontId="4"/>
  </si>
  <si>
    <t>問６</t>
    <rPh sb="0" eb="1">
      <t>トイ</t>
    </rPh>
    <phoneticPr fontId="4"/>
  </si>
  <si>
    <t>　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訪問入浴介護費は、算定していない。</t>
    <phoneticPr fontId="4"/>
  </si>
  <si>
    <t>　訪問時の利用者の心身の状況等から全身入浴が困難な場合であって、当該利用者の希望により清拭又は部分浴を実施したときは、所定単位数の100分の90に相当する単位数を算定している。</t>
    <phoneticPr fontId="4"/>
  </si>
  <si>
    <t>同一の事業者内で兼務する他の事業所名等</t>
    <phoneticPr fontId="4"/>
  </si>
  <si>
    <t>　指定訪問入浴介護の提供にあたっては、懇切丁寧に行うことを旨とし、利用者又はその家族に対し、サービスの提供方法等について、理解しやすいように説明を行っている。</t>
    <rPh sb="73" eb="74">
      <t>オコナ</t>
    </rPh>
    <phoneticPr fontId="4"/>
  </si>
  <si>
    <t>　指定訪問入浴介護の提供にあたっては、当該利用者又は他の利用者等の生命又は身体を保護するため緊急やむを得ない場合を除き、身体的拘束等を行っていない。</t>
    <phoneticPr fontId="4"/>
  </si>
  <si>
    <t>　指定訪問入浴介護の提供にあたっては、介護技術の進歩に対応し、適切な介護技術をもってサービスの提供を行ている。</t>
    <phoneticPr fontId="4"/>
  </si>
  <si>
    <t>　身体的拘束等を行う場合には、その態様及び時間、その際の利用者の心身の状況並びに緊急やむを得ない理由を記録している。</t>
    <phoneticPr fontId="4"/>
  </si>
  <si>
    <t>　指定訪問入浴介護の提供にあたっては、常に利用者の心身の状況、希望及びその置かれている環境を踏まえ、必要なサービスを適切に提供している。（介護のみ）</t>
    <rPh sb="69" eb="71">
      <t>カイゴ</t>
    </rPh>
    <phoneticPr fontId="4"/>
  </si>
  <si>
    <t>　指定介護予防訪問入浴介護の提供にあたっては、主治の医師又は歯科医師からの情報伝達、サービス担当者会議その他の適切な方法により、利用者の心身の状況、置かれている環境等利用者の日常生活全般の状況の的確な把握をしている。（予防のみ）</t>
    <rPh sb="109" eb="111">
      <t>ヨボウ</t>
    </rPh>
    <phoneticPr fontId="4"/>
  </si>
  <si>
    <t>虐待の防止のための措置に関する事項</t>
    <phoneticPr fontId="3"/>
  </si>
  <si>
    <t>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phoneticPr fontId="4"/>
  </si>
  <si>
    <t>　認知症介護の指導に係る専門的な研修を修了している者を１名以上配置し、事業所全体の認知症ケアの指導等を実施している。</t>
    <phoneticPr fontId="4"/>
  </si>
  <si>
    <t>　従業者に対する認知症ケアに関する留意事項の伝達又は技術的指導に係る会議を定期的に開催している。</t>
    <phoneticPr fontId="4"/>
  </si>
  <si>
    <t>　介護職員、看護職員ごとの認知症ケアに関する研修計画を作成し、当該計画に従い、研修（外部における研修を含む。）を実施又は実施を予定している。</t>
    <phoneticPr fontId="3"/>
  </si>
  <si>
    <t>（４）サービス提供体制強化加算</t>
    <phoneticPr fontId="3"/>
  </si>
  <si>
    <t>（３）看取り連携体制加算</t>
    <rPh sb="3" eb="5">
      <t>ミト</t>
    </rPh>
    <rPh sb="6" eb="8">
      <t>レンケイ</t>
    </rPh>
    <rPh sb="8" eb="10">
      <t>タイセイ</t>
    </rPh>
    <rPh sb="10" eb="12">
      <t>カサン</t>
    </rPh>
    <phoneticPr fontId="3"/>
  </si>
  <si>
    <t>医師が一般に認められている医学的知見に基づき回復の見込みがないと診断した者</t>
    <phoneticPr fontId="4"/>
  </si>
  <si>
    <t>　病院、診療所又は指定訪問看護ステーションとの連携により、利用者の状態等に応じた対応ができる連絡体制を確保し、かつ、必要に応じて当該病院、診療所又は指定訪問看護ステーションにより指定訪問看護等が提供されるよう、指定訪問入浴介護（を行う日時を当該病院、診療所又は指定訪問看護ステーションと調整している。</t>
    <phoneticPr fontId="3"/>
  </si>
  <si>
    <t>　看取り期における対応方針を定め、利用開始の際に、利用者又はその家族等に対して、当該対応方針の内容を説明し、同意を得ている。</t>
    <phoneticPr fontId="3"/>
  </si>
  <si>
    <t>　看取りに関する職員研修を行っている。</t>
    <phoneticPr fontId="4"/>
  </si>
  <si>
    <t>　次に掲げる基準のいずれにも適合する利用者について、死亡日及び死亡日以前３０日以下について１回につき算定している。　</t>
    <phoneticPr fontId="4"/>
  </si>
  <si>
    <t>（５）介護職員等処遇改善加算</t>
    <rPh sb="7" eb="8">
      <t>トウ</t>
    </rPh>
    <phoneticPr fontId="3"/>
  </si>
  <si>
    <t>次のいずれにも該当し、かつ、賃金改善に要する費用の見込額が介護職員等処遇改善加算の算定見込額を上回る賃金改善に関する計画を策定し、当該計画に基づき適切な措置を講じている。</t>
    <phoneticPr fontId="4"/>
  </si>
  <si>
    <t>　介護職員等処遇改善加算の算定額に相当する賃金改善を実施している。</t>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</si>
  <si>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</si>
  <si>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問４</t>
    <phoneticPr fontId="3"/>
  </si>
  <si>
    <t>問６</t>
    <phoneticPr fontId="3"/>
  </si>
  <si>
    <t>問７</t>
    <rPh sb="0" eb="1">
      <t>トイ</t>
    </rPh>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</si>
  <si>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</si>
  <si>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</si>
  <si>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</si>
  <si>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</si>
  <si>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</si>
  <si>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</si>
  <si>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④</t>
    <phoneticPr fontId="4"/>
  </si>
  <si>
    <t>⑤</t>
    <phoneticPr fontId="4"/>
  </si>
  <si>
    <t>⑥</t>
    <phoneticPr fontId="4"/>
  </si>
  <si>
    <t>　介護職員等処遇改善加算（Ⅰ）算定している場合、問１から問10の全ての要件を満たしている。</t>
    <phoneticPr fontId="4"/>
  </si>
  <si>
    <t>　介護職員等処遇改善加算（Ⅱ）算定している場合、問１から問９の全ての要件を満たしている。</t>
    <phoneticPr fontId="3"/>
  </si>
  <si>
    <t>　介護職員等処遇改善加算（Ⅳ）算定している場合、問１①、問２から問６、問７①から④、問８の要件を満たしている。</t>
    <phoneticPr fontId="4"/>
  </si>
  <si>
    <t>　問８の処遇改善の内容等について、インターネットの利用その他の適切な方法により公表している。</t>
    <phoneticPr fontId="3"/>
  </si>
  <si>
    <t>　介護職員等処遇改善加算（Ⅲ）算定している場合、問１①、問２から問８の全ての要件を満たしている。</t>
    <phoneticPr fontId="3"/>
  </si>
  <si>
    <t>　次に掲げる基準に適合している</t>
    <phoneticPr fontId="4"/>
  </si>
  <si>
    <t>（６）集合住宅に居住する利用者に対する取扱い</t>
    <phoneticPr fontId="3"/>
  </si>
  <si>
    <t>　サービス提供体制強化加算（Ⅰ）又は（Ⅱ）のいずれかを算定している。</t>
    <rPh sb="5" eb="7">
      <t>テイキョウ</t>
    </rPh>
    <rPh sb="7" eb="9">
      <t>タイセイ</t>
    </rPh>
    <rPh sb="9" eb="11">
      <t>キョウカ</t>
    </rPh>
    <rPh sb="11" eb="13">
      <t>カサン</t>
    </rPh>
    <phoneticPr fontId="3"/>
  </si>
  <si>
    <t>　従業者に対する認知症ケアに関する留意事項の伝達又は技術的指導に係る会議を定期的に開催している。</t>
    <phoneticPr fontId="3"/>
  </si>
  <si>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t>
    <phoneticPr fontId="4"/>
  </si>
  <si>
    <t>　算定日が属する月の前12月間において、労働基準法、労働者災害補償保険法、最低賃金法、労働安全衛生法、雇用保険法その他の労働に関する法令に違反していない（罰金以上の刑に処せられていない。）。</t>
    <phoneticPr fontId="3"/>
  </si>
  <si>
    <t>　医療系、福祉系の資格を有さない従業者に対し、認知症介護に係る基礎的な研修を受講させるために必要な措置を講じている。</t>
    <rPh sb="1" eb="3">
      <t>イリョウ</t>
    </rPh>
    <rPh sb="3" eb="4">
      <t>ケイ</t>
    </rPh>
    <rPh sb="5" eb="7">
      <t>フクシ</t>
    </rPh>
    <rPh sb="7" eb="8">
      <t>ケイ</t>
    </rPh>
    <rPh sb="9" eb="11">
      <t>シカク</t>
    </rPh>
    <rPh sb="12" eb="13">
      <t>ユウ</t>
    </rPh>
    <rPh sb="16" eb="18">
      <t>ジュウギョウ</t>
    </rPh>
    <rPh sb="18" eb="19">
      <t>シャ</t>
    </rPh>
    <rPh sb="20" eb="21">
      <t>タイ</t>
    </rPh>
    <phoneticPr fontId="4"/>
  </si>
  <si>
    <t>　事業所において感染症が発生し、又はまん延しないように、次に掲げる措置を講じている。
※次に掲げる各措置は、事業所に実施が求められるものですが、他のサービス事業者のとの連携等により行うことも差し支えありません。</t>
    <phoneticPr fontId="4"/>
  </si>
  <si>
    <t>　提供した指定訪問入浴介護に関する利用者からの苦情に関して、市町村等が派遣する者が相談及び援助を行う事業その他市町村が実施する事業に協力するよう努めている。
※「市町村が実施する事業」には、介護相談員派遣事業のほか、広く市町村が老人クラブ、婦人会その他の非営利団体や住民の協力を得て行う事業が該当します。</t>
    <phoneticPr fontId="3"/>
  </si>
  <si>
    <t>　事業所の所在する建物と同一の建物に居住する利用者に対して指定訪問入浴介護を提供する場合には、当該建物に居住する利用者以外の者に対しても指定訪問入浴介護の提供を行うよう努めている。</t>
    <rPh sb="33" eb="35">
      <t>ニュウヨク</t>
    </rPh>
    <rPh sb="72" eb="74">
      <t>ニュウヨク</t>
    </rPh>
    <phoneticPr fontId="3"/>
  </si>
  <si>
    <t>身体的拘束等の態様及び時間、その際の利用者の心身の状況並びに緊急やむを得ない理由の記録</t>
    <phoneticPr fontId="3"/>
  </si>
  <si>
    <t>市町村への通知に係る記録</t>
    <phoneticPr fontId="4"/>
  </si>
  <si>
    <t>　周囲の者による日常生活に対する注意を必要とする認知症の者（日常生活自立度のランクⅡ、Ⅲ、Ⅳ又はＭに該当する利用者。以下「対象者」という。）に対して専門的な認知症ケアを行った場合に算定している。</t>
    <rPh sb="58" eb="60">
      <t>イカ</t>
    </rPh>
    <rPh sb="61" eb="64">
      <t>タイショウシャ</t>
    </rPh>
    <phoneticPr fontId="4"/>
  </si>
  <si>
    <t>　利用者の総数のうち、周囲の者による日常生活に対する注意を必要とする認知症の者の占める割合が１／２以上である。</t>
    <rPh sb="38" eb="39">
      <t>モノ</t>
    </rPh>
    <phoneticPr fontId="4"/>
  </si>
  <si>
    <t>　日常生活に支障を来すおそれのある症状又は行動が認められることから介護を必要とする認知症の者（日常生活自立度のランクⅢ、Ⅳ又はＭに該当する利用者。以下「対象者」という。）に対して専門的な認知症ケアを行った場合に算定している。</t>
    <rPh sb="73" eb="75">
      <t>イカ</t>
    </rPh>
    <rPh sb="76" eb="79">
      <t>タイショウシャ</t>
    </rPh>
    <phoneticPr fontId="4"/>
  </si>
  <si>
    <t>　事業所における利用者の総数のうち、対象者の占める割合が20／100以上である。</t>
    <rPh sb="1" eb="4">
      <t>ジギョウショ</t>
    </rPh>
    <rPh sb="2" eb="3">
      <t>ギョウ</t>
    </rPh>
    <rPh sb="18" eb="21">
      <t>タイショウシャ</t>
    </rPh>
    <rPh sb="22" eb="23">
      <t>シ</t>
    </rPh>
    <phoneticPr fontId="4"/>
  </si>
  <si>
    <t xml:space="preserve"> 　問３の「利用者に関する情報若しくはサービス提供に当たっての留意事項」として、少なくとも、次に掲げる事項について、その変化の動向を含め、記載している。　</t>
    <phoneticPr fontId="3"/>
  </si>
  <si>
    <r>
      <t>　常勤専従職員を配置している。（ただし、管理業務に支障がない場合は、当該訪問入浴介護事業所の他の職務、</t>
    </r>
    <r>
      <rPr>
        <sz val="11"/>
        <color indexed="8"/>
        <rFont val="ＭＳ Ｐゴシック"/>
        <family val="3"/>
        <charset val="128"/>
      </rPr>
      <t>同一の事業者によって設置された他の事業所等の職務を兼務することが可能です。）</t>
    </r>
    <phoneticPr fontId="4"/>
  </si>
  <si>
    <t>同一の事業者によって設置された他の事業所（他のサ－ビス）で兼務している場合には、事業所名、サービス名、職種名及び１週あたりの勤務時間数を記載してください。</t>
    <phoneticPr fontId="4"/>
  </si>
  <si>
    <r>
      <t>　上記は、</t>
    </r>
    <r>
      <rPr>
        <u/>
        <sz val="10"/>
        <color indexed="8"/>
        <rFont val="HG丸ｺﾞｼｯｸM-PRO"/>
        <family val="3"/>
        <charset val="128"/>
      </rPr>
      <t>原則として</t>
    </r>
    <r>
      <rPr>
        <sz val="10"/>
        <color indexed="8"/>
        <rFont val="HG丸ｺﾞｼｯｸM-PRO"/>
        <family val="3"/>
        <charset val="128"/>
      </rPr>
      <t>事業所が用意すべきものですので、利用者に負担を求めることはできません。</t>
    </r>
    <phoneticPr fontId="3"/>
  </si>
  <si>
    <r>
      <t>　指定訪問入浴介護の提供は、１回の訪問につき、看護職員１人及び介護職員２人（指定介護予防訪問入浴介護においては看護職員１人及び介護職員１人）をもって行うものとし、これらの者のうち１人を当該サービスの提供の責任者としている。
　（ただし、利用者の身体の状況が安定していること等から、入浴により利用者の身体の状況等に支障を生ずるおそれがないと認められる場合においては、</t>
    </r>
    <r>
      <rPr>
        <b/>
        <u/>
        <sz val="11"/>
        <color indexed="8"/>
        <rFont val="ＭＳ Ｐゴシック"/>
        <family val="3"/>
        <charset val="128"/>
      </rPr>
      <t>主治の医師の意見を確認した上で</t>
    </r>
    <r>
      <rPr>
        <sz val="11"/>
        <color indexed="8"/>
        <rFont val="ＭＳ Ｐゴシック"/>
        <family val="3"/>
        <charset val="128"/>
      </rPr>
      <t>、看護職員に代えて介護職員を充てることができる。）</t>
    </r>
    <phoneticPr fontId="3"/>
  </si>
  <si>
    <r>
      <rPr>
        <sz val="11"/>
        <color indexed="8"/>
        <rFont val="ＭＳ Ｐゴシック"/>
        <family val="3"/>
        <charset val="128"/>
      </rPr>
      <t>その他運営に関する重要事項</t>
    </r>
    <r>
      <rPr>
        <sz val="9"/>
        <color indexed="8"/>
        <rFont val="ＭＳ Ｐゴシック"/>
        <family val="3"/>
        <charset val="128"/>
      </rPr>
      <t xml:space="preserve">
（衛生管理・事故発生時の対応・苦情相談体制・秘密保持・従業者の研修等）</t>
    </r>
    <phoneticPr fontId="3"/>
  </si>
  <si>
    <r>
      <t>　介護支援専門員に対し、業務継続計画について周知するとともに、必要な研修及び訓練を定期的に</t>
    </r>
    <r>
      <rPr>
        <sz val="11"/>
        <color indexed="8"/>
        <rFont val="ＭＳ Ｐゴシック"/>
        <family val="3"/>
        <charset val="128"/>
      </rPr>
      <t>（年１回以上）実施している。</t>
    </r>
    <phoneticPr fontId="4"/>
  </si>
  <si>
    <r>
      <t>事業所において、従業者に対し、感染症の予防及びまん延の防止のための研修及び訓練を定期的</t>
    </r>
    <r>
      <rPr>
        <sz val="11"/>
        <color indexed="8"/>
        <rFont val="ＭＳ Ｐゴシック"/>
        <family val="3"/>
        <charset val="128"/>
      </rPr>
      <t>（年１回以上）に実施している。</t>
    </r>
    <phoneticPr fontId="4"/>
  </si>
  <si>
    <r>
      <t>当該指定訪問入浴介護事業所における虐待の防止のための対策を検討する委員会(テレビ電話装置等を活用して行うことができるものとする。)を定期的に開催するとともに、その結果について</t>
    </r>
    <r>
      <rPr>
        <sz val="11"/>
        <color indexed="8"/>
        <rFont val="ＭＳ Ｐゴシック"/>
        <family val="3"/>
        <charset val="128"/>
      </rPr>
      <t>、従業者等に周知徹底を図っている。</t>
    </r>
    <rPh sb="88" eb="91">
      <t>ジュウギョウシャ</t>
    </rPh>
    <phoneticPr fontId="4"/>
  </si>
  <si>
    <r>
      <t>当該指定訪問入浴介護事業所における虐待の防止のための指針を整備してい</t>
    </r>
    <r>
      <rPr>
        <sz val="11"/>
        <color indexed="8"/>
        <rFont val="ＭＳ Ｐゴシック"/>
        <family val="3"/>
        <charset val="128"/>
      </rPr>
      <t>る。</t>
    </r>
    <phoneticPr fontId="4"/>
  </si>
  <si>
    <r>
      <t>当該指定訪問入浴介護事業所において、従業者等に対し、虐待の防止のための研修を定期的</t>
    </r>
    <r>
      <rPr>
        <sz val="11"/>
        <color indexed="8"/>
        <rFont val="ＭＳ Ｐゴシック"/>
        <family val="3"/>
        <charset val="128"/>
      </rPr>
      <t>（年１回以上）に実施するとともに、新規採用時にも必ず研修を実施している。</t>
    </r>
    <phoneticPr fontId="4"/>
  </si>
  <si>
    <r>
      <t>（１）から（３）までに掲げる措置を適切に実施するための担当者を</t>
    </r>
    <r>
      <rPr>
        <sz val="11"/>
        <color indexed="8"/>
        <rFont val="ＭＳ Ｐゴシック"/>
        <family val="3"/>
        <charset val="128"/>
      </rPr>
      <t>置いている。</t>
    </r>
    <phoneticPr fontId="4"/>
  </si>
  <si>
    <r>
      <t>　利用者に対して、入浴により当該利用者の身体の状況等に支障を生ずるおそれがないと認められる場合に、その主治の医師の意見を確認した上で、指定訪問入浴介護事業所の介護職員３人</t>
    </r>
    <r>
      <rPr>
        <sz val="11"/>
        <color indexed="8"/>
        <rFont val="ＭＳ Ｐゴシック"/>
        <family val="3"/>
        <charset val="128"/>
      </rPr>
      <t>（指定介護予防訪問入浴介護においては介護職員２人）が指定訪問入浴介護を行った場合は、所定単位数の１００分の９５に相当する単位数を算定している。</t>
    </r>
    <phoneticPr fontId="4"/>
  </si>
  <si>
    <r>
      <t>問６における、職員の割合の算出に当たっては、</t>
    </r>
    <r>
      <rPr>
        <u/>
        <sz val="11"/>
        <color indexed="8"/>
        <rFont val="ＭＳ Ｐゴシック"/>
        <family val="3"/>
        <charset val="128"/>
      </rPr>
      <t>常勤換算方法により算出した前年度（３月を除く）の平均</t>
    </r>
    <r>
      <rPr>
        <sz val="11"/>
        <color indexed="8"/>
        <rFont val="ＭＳ Ｐゴシック"/>
        <family val="3"/>
        <charset val="128"/>
      </rPr>
      <t>を用いている。</t>
    </r>
    <phoneticPr fontId="3"/>
  </si>
  <si>
    <r>
      <t>問８における、職員の割合の算出に当たっては、</t>
    </r>
    <r>
      <rPr>
        <u/>
        <sz val="11"/>
        <color indexed="8"/>
        <rFont val="ＭＳ Ｐゴシック"/>
        <family val="3"/>
        <charset val="128"/>
      </rPr>
      <t>常勤換算方法で算出した前年度（３月を除く）の平均</t>
    </r>
    <r>
      <rPr>
        <sz val="11"/>
        <color indexed="8"/>
        <rFont val="ＭＳ Ｐゴシック"/>
        <family val="3"/>
        <charset val="128"/>
      </rPr>
      <t>を用いている。</t>
    </r>
    <phoneticPr fontId="3"/>
  </si>
  <si>
    <r>
      <t>問10における、職員の割合の算出に当たっては、</t>
    </r>
    <r>
      <rPr>
        <u/>
        <sz val="11"/>
        <color indexed="8"/>
        <rFont val="ＭＳ Ｐゴシック"/>
        <family val="3"/>
        <charset val="128"/>
      </rPr>
      <t>常勤換算方法で算出した前年度（３月を除く）の平均</t>
    </r>
    <r>
      <rPr>
        <sz val="11"/>
        <color indexed="8"/>
        <rFont val="ＭＳ Ｐゴシック"/>
        <family val="3"/>
        <charset val="128"/>
      </rPr>
      <t>を用いている。</t>
    </r>
    <phoneticPr fontId="3"/>
  </si>
  <si>
    <t>令和７年度運営状況点検書</t>
    <phoneticPr fontId="4"/>
  </si>
  <si>
    <t>令和７年</t>
    <phoneticPr fontId="4"/>
  </si>
  <si>
    <t>◎　勤務形態一覧表（令和７年６月分）を添付してください。</t>
    <phoneticPr fontId="4"/>
  </si>
  <si>
    <t>　事業者として、横須賀市外にも指定介護事業所等がある。
　「ある」場合　→　問２以下の回答は不要です。「ー」にしてください。
　「ない」場合　→　問２以下も記入してください。</t>
    <rPh sb="1" eb="4">
      <t>ジギョウシャ</t>
    </rPh>
    <rPh sb="8" eb="12">
      <t>ヨコスカシ</t>
    </rPh>
    <rPh sb="12" eb="13">
      <t>ガイ</t>
    </rPh>
    <rPh sb="15" eb="17">
      <t>シテイ</t>
    </rPh>
    <rPh sb="17" eb="19">
      <t>カイゴ</t>
    </rPh>
    <rPh sb="19" eb="22">
      <t>ジギョウショ</t>
    </rPh>
    <rPh sb="22" eb="23">
      <t>トウ</t>
    </rPh>
    <rPh sb="33" eb="35">
      <t>バアイ</t>
    </rPh>
    <rPh sb="38" eb="39">
      <t>トイ</t>
    </rPh>
    <rPh sb="40" eb="42">
      <t>イカ</t>
    </rPh>
    <rPh sb="43" eb="45">
      <t>カイトウ</t>
    </rPh>
    <rPh sb="46" eb="48">
      <t>フヨウ</t>
    </rPh>
    <rPh sb="68" eb="70">
      <t>バアイ</t>
    </rPh>
    <rPh sb="73" eb="74">
      <t>トイ</t>
    </rPh>
    <rPh sb="75" eb="77">
      <t>イカ</t>
    </rPh>
    <rPh sb="78" eb="80">
      <t>キニュウ</t>
    </rPh>
    <phoneticPr fontId="4"/>
  </si>
  <si>
    <t>　業務管理体制を整備し、監督権者（横須賀市長）に届け出ている。</t>
    <rPh sb="12" eb="14">
      <t>カントク</t>
    </rPh>
    <rPh sb="14" eb="15">
      <t>ケン</t>
    </rPh>
    <rPh sb="15" eb="16">
      <t>シャ</t>
    </rPh>
    <rPh sb="17" eb="22">
      <t>ヨコスカシチョウ</t>
    </rPh>
    <rPh sb="24" eb="25">
      <t>トド</t>
    </rPh>
    <rPh sb="26" eb="27">
      <t>デ</t>
    </rPh>
    <phoneticPr fontId="4"/>
  </si>
  <si>
    <t>　業務管理体制の整備に関し、届け出た事項に変更があったときは、遅滞なく、監督権者（横須賀市長）に変更を届け出ている。</t>
    <rPh sb="1" eb="3">
      <t>ギョウム</t>
    </rPh>
    <rPh sb="3" eb="7">
      <t>カンリタイセイ</t>
    </rPh>
    <rPh sb="8" eb="10">
      <t>セイビ</t>
    </rPh>
    <rPh sb="11" eb="12">
      <t>カン</t>
    </rPh>
    <rPh sb="14" eb="15">
      <t>トドケ</t>
    </rPh>
    <rPh sb="16" eb="17">
      <t>デ</t>
    </rPh>
    <rPh sb="18" eb="20">
      <t>ジコウ</t>
    </rPh>
    <rPh sb="21" eb="23">
      <t>ヘンコウ</t>
    </rPh>
    <rPh sb="31" eb="33">
      <t>チタイ</t>
    </rPh>
    <rPh sb="36" eb="38">
      <t>カントク</t>
    </rPh>
    <rPh sb="38" eb="39">
      <t>ケン</t>
    </rPh>
    <rPh sb="39" eb="40">
      <t>シャ</t>
    </rPh>
    <rPh sb="41" eb="46">
      <t>ヨコスカシチョウ</t>
    </rPh>
    <rPh sb="48" eb="50">
      <t>ヘンコウ</t>
    </rPh>
    <rPh sb="51" eb="52">
      <t>トド</t>
    </rPh>
    <rPh sb="53" eb="54">
      <t>デ</t>
    </rPh>
    <phoneticPr fontId="4"/>
  </si>
  <si>
    <t>　法令遵守責任者を定めている。</t>
    <rPh sb="1" eb="3">
      <t>ホウレイ</t>
    </rPh>
    <rPh sb="3" eb="5">
      <t>ジュンシュ</t>
    </rPh>
    <rPh sb="5" eb="8">
      <t>セキニンシャ</t>
    </rPh>
    <rPh sb="9" eb="10">
      <t>サダ</t>
    </rPh>
    <phoneticPr fontId="4"/>
  </si>
  <si>
    <t>次の添付書類を忘れずに作成し、添付して下さい。
・勤務形態一覧表（令和７年６月）</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phoneticPr fontId="4"/>
  </si>
  <si>
    <t>（標準様式1）</t>
    <rPh sb="1" eb="3">
      <t>ヒョウジュン</t>
    </rPh>
    <rPh sb="3" eb="5">
      <t>ヨウシキ</t>
    </rPh>
    <phoneticPr fontId="4"/>
  </si>
  <si>
    <t>従業者の勤務の体制及び勤務形態一覧表</t>
    <phoneticPr fontId="44"/>
  </si>
  <si>
    <t>サービス種別</t>
    <rPh sb="4" eb="6">
      <t>シュベツ</t>
    </rPh>
    <phoneticPr fontId="44"/>
  </si>
  <si>
    <t>(</t>
    <phoneticPr fontId="44"/>
  </si>
  <si>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44"/>
  </si>
  <si>
    <t>）</t>
    <phoneticPr fontId="44"/>
  </si>
  <si>
    <t>令和</t>
    <rPh sb="0" eb="2">
      <t>レイワ</t>
    </rPh>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</si>
  <si>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</si>
  <si>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</si>
  <si>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</si>
  <si>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</si>
  <si>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</si>
  <si>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(2)</t>
    <phoneticPr fontId="4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</si>
  <si>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</si>
  <si>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</si>
  <si>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</si>
  <si>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</si>
  <si>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</si>
  <si>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</si>
  <si>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4"/>
  </si>
  <si>
    <t>(5)
勤務
形態</t>
    <phoneticPr fontId="4"/>
  </si>
  <si>
    <t>(6)
資格</t>
    <rPh sb="4" eb="6">
      <t>シカク</t>
    </rPh>
    <phoneticPr fontId="44"/>
  </si>
  <si>
    <t>(7) 氏　名</t>
    <phoneticPr fontId="4"/>
  </si>
  <si>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</si>
  <si>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</si>
  <si>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</si>
  <si>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</si>
  <si>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</si>
  <si>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</si>
  <si>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</si>
  <si>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</si>
  <si>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暦月</t>
  </si>
  <si>
    <t>管理者</t>
    <rPh sb="0" eb="3">
      <t>カンリシャ</t>
    </rPh>
    <phoneticPr fontId="44"/>
  </si>
  <si>
    <t>看護職員</t>
    <rPh sb="0" eb="2">
      <t>カンゴ</t>
    </rPh>
    <rPh sb="2" eb="4">
      <t>ショクイン</t>
    </rPh>
    <phoneticPr fontId="44"/>
  </si>
  <si>
    <t>介護職員</t>
    <rPh sb="0" eb="2">
      <t>カイゴ</t>
    </rPh>
    <rPh sb="2" eb="4">
      <t>ショクイン</t>
    </rPh>
    <phoneticPr fontId="44"/>
  </si>
  <si>
    <t>看護師</t>
    <rPh sb="0" eb="3">
      <t>カンゴシ</t>
    </rPh>
    <phoneticPr fontId="44"/>
  </si>
  <si>
    <t>介護福祉士</t>
    <rPh sb="0" eb="2">
      <t>カイゴ</t>
    </rPh>
    <rPh sb="2" eb="5">
      <t>フクシシ</t>
    </rPh>
    <phoneticPr fontId="44"/>
  </si>
  <si>
    <t>准看護師</t>
    <rPh sb="0" eb="4">
      <t>ジュンカンゴシ</t>
    </rPh>
    <phoneticPr fontId="44"/>
  </si>
  <si>
    <t>ー</t>
  </si>
  <si>
    <t>B</t>
  </si>
  <si>
    <t>D</t>
  </si>
  <si>
    <t>　重要事項をウェブサイトに掲載している。</t>
    <phoneticPr fontId="4"/>
  </si>
  <si>
    <t>当該指定訪問入浴介護事業所が仮に介護職員等処遇改善加算（Ⅳ）を算定した場合に算定することが見込まれる額の1/2以上を基本給又は決まって毎月支払われる手当に充てている。</t>
    <rPh sb="6" eb="8">
      <t>ニュウヨク</t>
    </rPh>
    <phoneticPr fontId="4"/>
  </si>
  <si>
    <t>当該指定訪問入浴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はありません。</t>
    <rPh sb="6" eb="8">
      <t>ニュウヨク</t>
    </rPh>
    <phoneticPr fontId="4"/>
  </si>
  <si>
    <t>　問１の賃金改善に関する計画、当該計画に係る実施期間及び実施方法その他の当該事業所の職員の処遇改善の計画等を記載した介護職員等処遇改善計画書を作成し、全ての職員に周知し、横須賀市に届出ている。</t>
    <rPh sb="4" eb="8">
      <t>チンギンカイゼン</t>
    </rPh>
    <rPh sb="9" eb="10">
      <t>カン</t>
    </rPh>
    <rPh sb="15" eb="17">
      <t>トウガイ</t>
    </rPh>
    <rPh sb="20" eb="21">
      <t>カカ</t>
    </rPh>
    <rPh sb="36" eb="38">
      <t>トウガイ</t>
    </rPh>
    <rPh sb="38" eb="41">
      <t>ジギョウショ</t>
    </rPh>
    <phoneticPr fontId="3"/>
  </si>
  <si>
    <t>　事業年度ごとに当該事業所の職員の処遇改善に関する実績を横須賀市に報告している。</t>
    <rPh sb="8" eb="10">
      <t>トウガイ</t>
    </rPh>
    <rPh sb="10" eb="13">
      <t>ジギョウショ</t>
    </rPh>
    <phoneticPr fontId="3"/>
  </si>
  <si>
    <t>　問２の届出に係る計画の期間中に実施する職員の処遇改善の内容（賃金改善に関するものを除く。）及び当該職員の処遇改善に要する費用の見込額を全ての職員に周知している。</t>
    <rPh sb="48" eb="50">
      <t>トウガイ</t>
    </rPh>
    <phoneticPr fontId="3"/>
  </si>
  <si>
    <t>１．サービス種別</t>
    <rPh sb="6" eb="8">
      <t>シュベツ</t>
    </rPh>
    <phoneticPr fontId="44"/>
  </si>
  <si>
    <t>サービス種別名</t>
    <rPh sb="4" eb="6">
      <t>シュベツ</t>
    </rPh>
    <rPh sb="6" eb="7">
      <t>メイ</t>
    </rPh>
    <phoneticPr fontId="44"/>
  </si>
  <si>
    <t>訪問入浴介護</t>
    <rPh sb="0" eb="2">
      <t>ホウモン</t>
    </rPh>
    <rPh sb="2" eb="4">
      <t>ニュウヨク</t>
    </rPh>
    <rPh sb="4" eb="6">
      <t>カイゴ</t>
    </rPh>
    <phoneticPr fontId="44"/>
  </si>
  <si>
    <t>介護予防訪問入浴介護</t>
    <rPh sb="0" eb="2">
      <t>カイゴ</t>
    </rPh>
    <rPh sb="2" eb="4">
      <t>ヨボウ</t>
    </rPh>
    <rPh sb="4" eb="6">
      <t>ホウモン</t>
    </rPh>
    <rPh sb="6" eb="8">
      <t>ニュウヨク</t>
    </rPh>
    <rPh sb="8" eb="10">
      <t>カイゴ</t>
    </rPh>
    <phoneticPr fontId="44"/>
  </si>
  <si>
    <t>２．職種名・資格名称</t>
    <rPh sb="2" eb="4">
      <t>ショクシュ</t>
    </rPh>
    <rPh sb="4" eb="5">
      <t>メイ</t>
    </rPh>
    <rPh sb="6" eb="8">
      <t>シカク</t>
    </rPh>
    <rPh sb="8" eb="10">
      <t>メイショウ</t>
    </rPh>
    <phoneticPr fontId="44"/>
  </si>
  <si>
    <t>職種名</t>
    <rPh sb="0" eb="2">
      <t>ショクシュ</t>
    </rPh>
    <rPh sb="2" eb="3">
      <t>メイ</t>
    </rPh>
    <phoneticPr fontId="44"/>
  </si>
  <si>
    <t>ー</t>
    <phoneticPr fontId="44"/>
  </si>
  <si>
    <t>資格</t>
    <rPh sb="0" eb="2">
      <t>シカク</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</si>
  <si>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</si>
  <si>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</si>
  <si>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12行目・・・「職種」</t>
    <rPh sb="3" eb="5">
      <t>ギョウメ</t>
    </rPh>
    <rPh sb="9" eb="11">
      <t>ショクシュ</t>
    </rPh>
    <phoneticPr fontId="44"/>
  </si>
  <si>
    <t>　C列・・・「管理者」</t>
    <rPh sb="2" eb="3">
      <t>レツ</t>
    </rPh>
    <rPh sb="7" eb="10">
      <t>カンリシャ</t>
    </rPh>
    <phoneticPr fontId="44"/>
  </si>
  <si>
    <t>　D列・・・「看護職員」</t>
    <rPh sb="2" eb="3">
      <t>レツ</t>
    </rPh>
    <rPh sb="7" eb="9">
      <t>カンゴ</t>
    </rPh>
    <rPh sb="9" eb="11">
      <t>ショクイン</t>
    </rPh>
    <phoneticPr fontId="44"/>
  </si>
  <si>
    <t>　E列・・・「介護職員」</t>
    <rPh sb="2" eb="3">
      <t>レツ</t>
    </rPh>
    <rPh sb="7" eb="9">
      <t>カイゴ</t>
    </rPh>
    <rPh sb="9" eb="11">
      <t>ショクイン</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</si>
  <si>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</si>
  <si>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</si>
  <si>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</si>
  <si>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</si>
  <si>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</si>
  <si>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</si>
  <si>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</si>
  <si>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</si>
  <si>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t>
    <phoneticPr fontId="44"/>
  </si>
  <si>
    <t>予定</t>
  </si>
  <si>
    <t>管理者</t>
    <rPh sb="0" eb="3">
      <t>カンリシャ</t>
    </rPh>
    <phoneticPr fontId="1"/>
  </si>
  <si>
    <t>横須賀　二郎</t>
    <rPh sb="0" eb="3">
      <t>ヨコスカ</t>
    </rPh>
    <rPh sb="4" eb="6">
      <t>ジロウ</t>
    </rPh>
    <phoneticPr fontId="1"/>
  </si>
  <si>
    <t>看護職員</t>
    <rPh sb="0" eb="2">
      <t>カンゴ</t>
    </rPh>
    <rPh sb="2" eb="4">
      <t>ショクイン</t>
    </rPh>
    <phoneticPr fontId="1"/>
  </si>
  <si>
    <t>看護師</t>
    <rPh sb="0" eb="3">
      <t>カンゴシ</t>
    </rPh>
    <phoneticPr fontId="1"/>
  </si>
  <si>
    <t>二宮　さくら</t>
    <rPh sb="0" eb="2">
      <t>ニノミヤ</t>
    </rPh>
    <phoneticPr fontId="1"/>
  </si>
  <si>
    <t>准看護師</t>
    <rPh sb="0" eb="4">
      <t>ジュンカンゴシ</t>
    </rPh>
    <phoneticPr fontId="1"/>
  </si>
  <si>
    <t>山北　桃子</t>
    <rPh sb="0" eb="2">
      <t>ヤマキタ</t>
    </rPh>
    <rPh sb="3" eb="5">
      <t>モモコ</t>
    </rPh>
    <phoneticPr fontId="1"/>
  </si>
  <si>
    <t>介護職員</t>
    <rPh sb="0" eb="2">
      <t>カイゴ</t>
    </rPh>
    <rPh sb="2" eb="4">
      <t>ショクイン</t>
    </rPh>
    <phoneticPr fontId="1"/>
  </si>
  <si>
    <t>介護福祉士</t>
    <rPh sb="0" eb="2">
      <t>カイゴ</t>
    </rPh>
    <rPh sb="2" eb="5">
      <t>フクシシ</t>
    </rPh>
    <phoneticPr fontId="1"/>
  </si>
  <si>
    <t>横浜　花子</t>
    <rPh sb="0" eb="2">
      <t>ヨコハマ</t>
    </rPh>
    <rPh sb="3" eb="5">
      <t>ハナコ</t>
    </rPh>
    <phoneticPr fontId="1"/>
  </si>
  <si>
    <t>休</t>
    <rPh sb="0" eb="1">
      <t>ヤス</t>
    </rPh>
    <phoneticPr fontId="1"/>
  </si>
  <si>
    <t>川崎　菊枝</t>
    <rPh sb="0" eb="2">
      <t>カワサキ</t>
    </rPh>
    <rPh sb="3" eb="4">
      <t>キク</t>
    </rPh>
    <rPh sb="4" eb="5">
      <t>エダ</t>
    </rPh>
    <phoneticPr fontId="1"/>
  </si>
  <si>
    <t>≪提出不要≫</t>
    <rPh sb="1" eb="3">
      <t>テイシュツ</t>
    </rPh>
    <rPh sb="3" eb="5">
      <t>フヨウ</t>
    </rPh>
    <phoneticPr fontId="44"/>
  </si>
  <si>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</si>
  <si>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・・・直接入力する必要がある箇所です。</t>
    <rPh sb="3" eb="5">
      <t>チョクセツ</t>
    </rPh>
    <rPh sb="5" eb="7">
      <t>ニュウリョク</t>
    </rPh>
    <rPh sb="9" eb="11">
      <t>ヒツヨウ</t>
    </rPh>
    <rPh sb="14" eb="16">
      <t>カショ</t>
    </rPh>
    <phoneticPr fontId="44"/>
  </si>
  <si>
    <t>下記の記入方法に従って、入力してください。</t>
    <rPh sb="0" eb="2">
      <t>カキ</t>
    </rPh>
    <rPh sb="3" eb="5">
      <t>キニュウ</t>
    </rPh>
    <rPh sb="5" eb="7">
      <t>ホウホウ</t>
    </rPh>
    <rPh sb="8" eb="9">
      <t>シタガ</t>
    </rPh>
    <rPh sb="12" eb="14">
      <t>ニュウリョク</t>
    </rPh>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</si>
  <si>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</si>
  <si>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</si>
  <si>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</si>
  <si>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</si>
  <si>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</si>
  <si>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</si>
  <si>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4"/>
  </si>
  <si>
    <t xml:space="preserve"> 　　 記入の順序は、職種ごとにまとめてください。</t>
    <rPh sb="4" eb="6">
      <t>キニュウ</t>
    </rPh>
    <rPh sb="7" eb="9">
      <t>ジュンジョ</t>
    </rPh>
    <rPh sb="11" eb="13">
      <t>ショクシュ</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</si>
  <si>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</si>
  <si>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</si>
  <si>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記号</t>
    <rPh sb="0" eb="2">
      <t>キゴウ</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</si>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</sst>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日&quot;"/>
    <numFmt numFmtId="178" formatCode="0.0"/>
    <numFmt numFmtId="179" formatCode="#,##0.0#"/>
  </numFmts>
  <fonts count="5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1"/>
      <color indexed="8"/>
      <name val="ＭＳ Ｐゴシック"/>
      <family val="3"/>
      <charset val="128"/>
    </font>
    <font>
      <b/>
      <u/>
      <sz val="11"/>
      <color indexed="8"/>
      <name val="ＭＳ Ｐゴシック"/>
      <family val="3"/>
      <charset val="128"/>
    </font>
    <font>
      <sz val="10"/>
      <color indexed="8"/>
      <name val="HG丸ｺﾞｼｯｸM-PRO"/>
      <family val="3"/>
      <charset val="128"/>
    </font>
    <font>
      <u/>
      <sz val="10"/>
      <color indexed="8"/>
      <name val="HG丸ｺﾞｼｯｸM-PRO"/>
      <family val="3"/>
      <charset val="128"/>
    </font>
    <font>
      <sz val="9"/>
      <color indexed="8"/>
      <name val="ＭＳ Ｐゴシック"/>
      <family val="3"/>
      <charset val="128"/>
    </font>
    <font>
      <u/>
      <sz val="11"/>
      <color indexed="8"/>
      <name val="ＭＳ Ｐゴシック"/>
      <family val="3"/>
      <charset val="128"/>
    </font>
    <font>
      <sz val="10.5"/>
      <color rgb="FFFF0000"/>
      <name val="ＭＳ 明朝"/>
      <family val="1"/>
      <charset val="128"/>
    </font>
    <font>
      <sz val="14"/>
      <color rgb="FFFF0000"/>
      <name val="ＭＳ Ｐゴシック"/>
      <family val="3"/>
      <charset val="128"/>
    </font>
    <font>
      <sz val="11"/>
      <color theme="1"/>
      <name val="ＭＳ Ｐゴシック"/>
      <family val="3"/>
      <charset val="128"/>
      <scheme val="minor"/>
    </font>
    <font>
      <sz val="10.5"/>
      <color theme="1"/>
      <name val="ＭＳ ゴシック"/>
      <family val="3"/>
      <charset val="128"/>
    </font>
    <font>
      <sz val="20"/>
      <color theme="1"/>
      <name val="ＭＳ ゴシック"/>
      <family val="3"/>
      <charset val="128"/>
    </font>
    <font>
      <sz val="10.5"/>
      <color theme="1"/>
      <name val="ＭＳ 明朝"/>
      <family val="1"/>
      <charset val="128"/>
    </font>
    <font>
      <sz val="20"/>
      <color theme="1"/>
      <name val="ＭＳ 明朝"/>
      <family val="1"/>
      <charset val="128"/>
    </font>
    <font>
      <sz val="11"/>
      <color theme="1"/>
      <name val="ＭＳ Ｐゴシック"/>
      <family val="3"/>
      <charset val="128"/>
    </font>
    <font>
      <b/>
      <sz val="14"/>
      <color theme="1"/>
      <name val="ＭＳ Ｐゴシック"/>
      <family val="3"/>
      <charset val="128"/>
    </font>
    <font>
      <sz val="10"/>
      <color theme="1"/>
      <name val="Century"/>
      <family val="1"/>
    </font>
    <font>
      <sz val="9"/>
      <color theme="1"/>
      <name val="ＭＳ ゴシック"/>
      <family val="3"/>
      <charset val="128"/>
    </font>
    <font>
      <sz val="10"/>
      <color theme="1"/>
      <name val="ＭＳ 明朝"/>
      <family val="1"/>
      <charset val="128"/>
    </font>
    <font>
      <sz val="10"/>
      <color theme="1"/>
      <name val="ＭＳ Ｐゴシック"/>
      <family val="3"/>
      <charset val="128"/>
    </font>
    <font>
      <sz val="11"/>
      <color theme="1"/>
      <name val="ＭＳ Ｐ明朝"/>
      <family val="1"/>
      <charset val="128"/>
    </font>
    <font>
      <sz val="9"/>
      <color theme="1"/>
      <name val="ＭＳ Ｐ明朝"/>
      <family val="1"/>
      <charset val="128"/>
    </font>
    <font>
      <sz val="11"/>
      <color theme="1"/>
      <name val="ＭＳ ゴシック"/>
      <family val="3"/>
      <charset val="128"/>
    </font>
    <font>
      <sz val="10"/>
      <color theme="1"/>
      <name val="HG丸ｺﾞｼｯｸM-PRO"/>
      <family val="3"/>
      <charset val="128"/>
    </font>
    <font>
      <sz val="14"/>
      <color theme="1"/>
      <name val="ＭＳ Ｐゴシック"/>
      <family val="3"/>
      <charset val="128"/>
    </font>
    <font>
      <sz val="12"/>
      <color theme="1"/>
      <name val="ＭＳ ゴシック"/>
      <family val="3"/>
      <charset val="128"/>
    </font>
    <font>
      <b/>
      <sz val="12"/>
      <color theme="1"/>
      <name val="ＭＳ ゴシック"/>
      <family val="3"/>
      <charset val="128"/>
    </font>
    <font>
      <b/>
      <sz val="10"/>
      <color theme="1"/>
      <name val="ＭＳ ゴシック"/>
      <family val="3"/>
      <charset val="128"/>
    </font>
    <font>
      <b/>
      <sz val="11"/>
      <color theme="1"/>
      <name val="ＭＳ ゴシック"/>
      <family val="3"/>
      <charset val="128"/>
    </font>
    <font>
      <b/>
      <sz val="12"/>
      <color theme="1"/>
      <name val="ＭＳ Ｐゴシック"/>
      <family val="3"/>
      <charset val="128"/>
    </font>
    <font>
      <sz val="12"/>
      <color theme="1"/>
      <name val="ＭＳ Ｐゴシック"/>
      <family val="3"/>
      <charset val="128"/>
    </font>
    <font>
      <b/>
      <sz val="24"/>
      <color theme="1"/>
      <name val="ＭＳ ゴシック"/>
      <family val="3"/>
      <charset val="128"/>
    </font>
    <font>
      <b/>
      <sz val="16"/>
      <color theme="1"/>
      <name val="ＭＳ ゴシック"/>
      <family val="3"/>
      <charset val="128"/>
    </font>
    <font>
      <sz val="9"/>
      <color theme="1"/>
      <name val="ＭＳ Ｐゴシック"/>
      <family val="3"/>
      <charset val="128"/>
      <scheme val="minor"/>
    </font>
    <font>
      <sz val="10"/>
      <color theme="1"/>
      <name val="ＭＳ ゴシック"/>
      <family val="3"/>
      <charset val="128"/>
    </font>
    <font>
      <sz val="12"/>
      <color theme="1"/>
      <name val="HG丸ｺﾞｼｯｸM-PRO"/>
      <family val="3"/>
      <charset val="128"/>
    </font>
    <font>
      <b/>
      <sz val="16"/>
      <color theme="1"/>
      <name val="HG丸ｺﾞｼｯｸM-PRO"/>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name val="ＭＳ ゴシック"/>
      <family val="3"/>
      <charset val="128"/>
    </font>
    <font>
      <sz val="16"/>
      <color theme="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style="slantDashDot">
        <color indexed="64"/>
      </top>
      <bottom/>
      <diagonal/>
    </border>
    <border>
      <left style="slantDashDot">
        <color indexed="64"/>
      </left>
      <right/>
      <top/>
      <bottom style="slantDashDot">
        <color indexed="64"/>
      </bottom>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style="thin">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7">
    <xf numFmtId="0" fontId="0" fillId="0" borderId="0" xfId="0"/>
    <xf numFmtId="0" fontId="13" fillId="2" borderId="0" xfId="0" applyFont="1" applyFill="1" applyBorder="1" applyAlignment="1">
      <alignment horizontal="left" vertical="top" wrapText="1"/>
    </xf>
    <xf numFmtId="0" fontId="14" fillId="2" borderId="0" xfId="0" applyNumberFormat="1" applyFont="1" applyFill="1"/>
    <xf numFmtId="0" fontId="14" fillId="2" borderId="0" xfId="0" applyFont="1" applyFill="1"/>
    <xf numFmtId="0" fontId="15" fillId="2" borderId="0" xfId="0" applyFont="1" applyFill="1"/>
    <xf numFmtId="0" fontId="16" fillId="2" borderId="0" xfId="0" applyNumberFormat="1" applyFont="1" applyFill="1"/>
    <xf numFmtId="0" fontId="16" fillId="2" borderId="0" xfId="0" applyFont="1" applyFill="1"/>
    <xf numFmtId="0" fontId="17" fillId="2" borderId="0" xfId="0" applyFont="1" applyFill="1"/>
    <xf numFmtId="0" fontId="18" fillId="2" borderId="36" xfId="0" applyFont="1" applyFill="1" applyBorder="1" applyAlignment="1">
      <alignment horizontal="center" vertical="center"/>
    </xf>
    <xf numFmtId="176" fontId="18" fillId="2" borderId="37" xfId="0" applyNumberFormat="1" applyFont="1" applyFill="1" applyBorder="1" applyAlignment="1">
      <alignment horizontal="center" vertical="center"/>
    </xf>
    <xf numFmtId="177" fontId="18" fillId="2" borderId="38" xfId="0" applyNumberFormat="1" applyFont="1" applyFill="1" applyBorder="1" applyAlignment="1">
      <alignment horizontal="center" vertical="center"/>
    </xf>
    <xf numFmtId="0" fontId="13" fillId="2" borderId="0" xfId="0" applyFont="1" applyFill="1" applyAlignment="1">
      <alignment vertical="center"/>
    </xf>
    <xf numFmtId="0" fontId="18" fillId="2" borderId="3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15" xfId="0" applyFont="1" applyFill="1" applyBorder="1" applyAlignment="1">
      <alignment horizontal="center" vertical="center"/>
    </xf>
    <xf numFmtId="0" fontId="16" fillId="2" borderId="0" xfId="0" applyNumberFormat="1" applyFont="1" applyFill="1" applyBorder="1"/>
    <xf numFmtId="0" fontId="16" fillId="2" borderId="0" xfId="0" applyFont="1" applyFill="1" applyBorder="1"/>
    <xf numFmtId="0" fontId="19" fillId="2" borderId="0" xfId="0" applyNumberFormat="1" applyFont="1" applyFill="1" applyAlignment="1">
      <alignment vertical="center"/>
    </xf>
    <xf numFmtId="0" fontId="20" fillId="2" borderId="0" xfId="0" applyNumberFormat="1" applyFont="1" applyFill="1" applyBorder="1" applyAlignment="1">
      <alignment horizontal="left" vertical="center"/>
    </xf>
    <xf numFmtId="0" fontId="17" fillId="2" borderId="0" xfId="0" applyFont="1" applyFill="1" applyBorder="1"/>
    <xf numFmtId="0" fontId="21" fillId="2" borderId="0" xfId="0" applyNumberFormat="1" applyFont="1" applyFill="1" applyAlignment="1">
      <alignment horizontal="right" vertical="top" wrapText="1"/>
    </xf>
    <xf numFmtId="0" fontId="21" fillId="2" borderId="0" xfId="0" applyNumberFormat="1" applyFont="1" applyFill="1" applyAlignment="1">
      <alignment vertical="top" wrapText="1"/>
    </xf>
    <xf numFmtId="0" fontId="21" fillId="2" borderId="0" xfId="0" applyNumberFormat="1" applyFont="1" applyFill="1" applyAlignment="1">
      <alignment vertical="center" wrapText="1"/>
    </xf>
    <xf numFmtId="0" fontId="13" fillId="2" borderId="42" xfId="0" applyFont="1" applyFill="1" applyBorder="1" applyAlignment="1">
      <alignment horizontal="center" vertical="center" wrapText="1"/>
    </xf>
    <xf numFmtId="0" fontId="22" fillId="2" borderId="0" xfId="0" applyNumberFormat="1" applyFont="1" applyFill="1" applyAlignment="1">
      <alignment horizontal="center" vertical="center"/>
    </xf>
    <xf numFmtId="0" fontId="23" fillId="2" borderId="0" xfId="0" applyNumberFormat="1" applyFont="1" applyFill="1" applyBorder="1" applyAlignment="1">
      <alignment horizontal="center" vertical="center"/>
    </xf>
    <xf numFmtId="0" fontId="24" fillId="2"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4" fillId="2" borderId="0" xfId="0" applyNumberFormat="1" applyFont="1" applyFill="1" applyBorder="1"/>
    <xf numFmtId="0" fontId="24" fillId="2" borderId="0" xfId="0" applyFont="1" applyFill="1" applyBorder="1"/>
    <xf numFmtId="0" fontId="16" fillId="2" borderId="0" xfId="0" applyFont="1" applyFill="1" applyBorder="1" applyAlignment="1">
      <alignment horizontal="center"/>
    </xf>
    <xf numFmtId="0" fontId="25" fillId="2" borderId="0" xfId="0" applyFont="1" applyFill="1"/>
    <xf numFmtId="0" fontId="26" fillId="2" borderId="0" xfId="0" applyFont="1" applyFill="1"/>
    <xf numFmtId="0" fontId="21" fillId="2" borderId="0" xfId="0" applyFont="1" applyFill="1"/>
    <xf numFmtId="0" fontId="26" fillId="2" borderId="0" xfId="0" applyNumberFormat="1" applyFont="1" applyFill="1" applyAlignment="1">
      <alignment horizontal="right" vertical="top" wrapText="1"/>
    </xf>
    <xf numFmtId="0" fontId="26" fillId="2" borderId="0" xfId="0" applyNumberFormat="1" applyFont="1" applyFill="1" applyAlignment="1">
      <alignment vertical="center" wrapText="1"/>
    </xf>
    <xf numFmtId="0" fontId="21" fillId="2" borderId="0" xfId="0" applyFont="1" applyFill="1" applyAlignment="1">
      <alignment wrapText="1"/>
    </xf>
    <xf numFmtId="0" fontId="14" fillId="2" borderId="0" xfId="0" applyFont="1" applyFill="1" applyAlignment="1">
      <alignment wrapText="1"/>
    </xf>
    <xf numFmtId="0" fontId="26" fillId="2" borderId="0" xfId="0" applyNumberFormat="1" applyFont="1" applyFill="1" applyAlignment="1">
      <alignment vertical="center"/>
    </xf>
    <xf numFmtId="0" fontId="21" fillId="2" borderId="0" xfId="0" applyNumberFormat="1" applyFont="1" applyFill="1"/>
    <xf numFmtId="0" fontId="13" fillId="2" borderId="8" xfId="0" applyFont="1" applyFill="1" applyBorder="1" applyAlignment="1">
      <alignment horizontal="center" vertical="center" wrapText="1"/>
    </xf>
    <xf numFmtId="0" fontId="15" fillId="2" borderId="0" xfId="0" applyFont="1" applyFill="1" applyAlignment="1">
      <alignment vertical="center"/>
    </xf>
    <xf numFmtId="0" fontId="13" fillId="2" borderId="1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3" fillId="2" borderId="0" xfId="0" applyNumberFormat="1" applyFont="1" applyFill="1" applyAlignment="1">
      <alignment horizontal="center" vertical="center"/>
    </xf>
    <xf numFmtId="0" fontId="13" fillId="2" borderId="0" xfId="0" applyFont="1" applyFill="1" applyAlignment="1">
      <alignment vertical="top"/>
    </xf>
    <xf numFmtId="0" fontId="15" fillId="2" borderId="0" xfId="0" applyFont="1" applyFill="1" applyBorder="1" applyAlignment="1">
      <alignment horizontal="center" vertical="center"/>
    </xf>
    <xf numFmtId="0" fontId="26" fillId="2" borderId="0" xfId="0" applyFont="1" applyFill="1" applyAlignment="1">
      <alignment vertical="center"/>
    </xf>
    <xf numFmtId="0" fontId="13" fillId="2" borderId="23" xfId="0" applyFont="1" applyFill="1" applyBorder="1" applyAlignment="1">
      <alignment horizontal="center" vertical="center" wrapText="1"/>
    </xf>
    <xf numFmtId="0" fontId="27" fillId="2" borderId="0" xfId="0" applyNumberFormat="1" applyFont="1" applyFill="1" applyBorder="1" applyAlignment="1">
      <alignment vertical="center" wrapText="1"/>
    </xf>
    <xf numFmtId="0" fontId="16" fillId="2" borderId="0" xfId="0" applyFont="1" applyFill="1" applyAlignment="1"/>
    <xf numFmtId="0" fontId="13" fillId="2" borderId="17" xfId="0" applyFont="1" applyFill="1" applyBorder="1" applyAlignment="1">
      <alignment horizontal="center" vertical="center" wrapText="1"/>
    </xf>
    <xf numFmtId="0" fontId="28" fillId="2" borderId="43" xfId="0" applyFont="1" applyFill="1" applyBorder="1" applyAlignment="1">
      <alignment horizontal="center" vertical="center"/>
    </xf>
    <xf numFmtId="0" fontId="28" fillId="2" borderId="44" xfId="0" applyFont="1" applyFill="1" applyBorder="1" applyAlignment="1">
      <alignment horizontal="center" vertical="center"/>
    </xf>
    <xf numFmtId="0" fontId="13" fillId="2" borderId="45" xfId="0" applyFont="1" applyFill="1" applyBorder="1" applyAlignment="1">
      <alignment horizontal="right" vertical="top" wrapText="1"/>
    </xf>
    <xf numFmtId="0" fontId="13" fillId="2" borderId="46" xfId="0" applyFont="1" applyFill="1" applyBorder="1" applyAlignment="1">
      <alignment horizontal="right" vertical="top"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47" xfId="0" applyFont="1" applyFill="1" applyBorder="1" applyAlignment="1">
      <alignment horizontal="center" vertical="center" wrapText="1"/>
    </xf>
    <xf numFmtId="0" fontId="29" fillId="2" borderId="0" xfId="0" applyFont="1" applyFill="1" applyAlignment="1">
      <alignment vertical="center"/>
    </xf>
    <xf numFmtId="0" fontId="13" fillId="2" borderId="13"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13" fillId="2" borderId="48" xfId="0" applyFont="1" applyFill="1" applyBorder="1" applyAlignment="1">
      <alignment horizontal="right" vertical="center" wrapText="1"/>
    </xf>
    <xf numFmtId="0" fontId="13" fillId="2" borderId="49" xfId="0" applyFont="1" applyFill="1" applyBorder="1" applyAlignment="1">
      <alignment horizontal="right" vertical="center" wrapText="1"/>
    </xf>
    <xf numFmtId="0" fontId="13" fillId="2" borderId="46" xfId="0" applyFont="1" applyFill="1" applyBorder="1" applyAlignment="1">
      <alignment horizontal="right" vertical="center" wrapText="1"/>
    </xf>
    <xf numFmtId="0" fontId="16" fillId="2" borderId="0" xfId="0" applyNumberFormat="1" applyFont="1" applyFill="1" applyAlignment="1">
      <alignment horizontal="left"/>
    </xf>
    <xf numFmtId="0" fontId="16" fillId="2" borderId="0" xfId="0" applyFont="1" applyFill="1" applyAlignment="1">
      <alignment horizontal="left"/>
    </xf>
    <xf numFmtId="0" fontId="15" fillId="2" borderId="0" xfId="0" applyFont="1" applyFill="1" applyAlignment="1">
      <alignment horizontal="left" vertical="center"/>
    </xf>
    <xf numFmtId="0" fontId="28" fillId="2" borderId="50" xfId="0" applyFont="1" applyFill="1" applyBorder="1" applyAlignment="1">
      <alignment horizontal="center" vertical="center"/>
    </xf>
    <xf numFmtId="0" fontId="28" fillId="2" borderId="51" xfId="0" applyFont="1" applyFill="1" applyBorder="1" applyAlignment="1">
      <alignment horizontal="center" vertical="center"/>
    </xf>
    <xf numFmtId="49" fontId="13" fillId="2" borderId="2" xfId="0" applyNumberFormat="1" applyFont="1" applyFill="1" applyBorder="1" applyAlignment="1">
      <alignment horizontal="right" vertical="center"/>
    </xf>
    <xf numFmtId="49" fontId="13" fillId="2" borderId="2" xfId="0" applyNumberFormat="1" applyFont="1" applyFill="1" applyBorder="1" applyAlignment="1">
      <alignment horizontal="right" vertical="center" wrapText="1"/>
    </xf>
    <xf numFmtId="49" fontId="13" fillId="2" borderId="46" xfId="0" applyNumberFormat="1" applyFont="1" applyFill="1" applyBorder="1" applyAlignment="1">
      <alignment horizontal="right" vertical="center"/>
    </xf>
    <xf numFmtId="0" fontId="13" fillId="2" borderId="36" xfId="0" applyFont="1" applyFill="1" applyBorder="1" applyAlignment="1">
      <alignment horizontal="right" vertical="top" wrapText="1"/>
    </xf>
    <xf numFmtId="0" fontId="13" fillId="2" borderId="19" xfId="0" applyFont="1" applyFill="1" applyBorder="1" applyAlignment="1">
      <alignment horizontal="center" vertical="center" wrapText="1"/>
    </xf>
    <xf numFmtId="0" fontId="30" fillId="2" borderId="0" xfId="0" applyFont="1" applyFill="1" applyAlignment="1">
      <alignment horizontal="left" vertical="center"/>
    </xf>
    <xf numFmtId="0" fontId="31" fillId="2" borderId="0" xfId="0" applyFont="1" applyFill="1" applyAlignment="1">
      <alignment horizontal="left" vertical="center"/>
    </xf>
    <xf numFmtId="0" fontId="13" fillId="2" borderId="22" xfId="0" applyFont="1" applyFill="1" applyBorder="1" applyAlignment="1">
      <alignment vertical="center" wrapText="1"/>
    </xf>
    <xf numFmtId="0" fontId="13" fillId="2" borderId="0" xfId="0" applyFont="1" applyFill="1" applyBorder="1" applyAlignment="1">
      <alignment vertical="center" wrapText="1"/>
    </xf>
    <xf numFmtId="0" fontId="13" fillId="2" borderId="52" xfId="0" applyFont="1" applyFill="1" applyBorder="1" applyAlignment="1">
      <alignment horizontal="right" vertical="top" wrapText="1"/>
    </xf>
    <xf numFmtId="0" fontId="13" fillId="2" borderId="0" xfId="0" applyFont="1" applyFill="1" applyBorder="1" applyAlignment="1">
      <alignment horizontal="right" vertical="top" wrapText="1"/>
    </xf>
    <xf numFmtId="0" fontId="28" fillId="2" borderId="0" xfId="0" applyFont="1" applyFill="1" applyBorder="1" applyAlignment="1">
      <alignment horizontal="center" vertical="center"/>
    </xf>
    <xf numFmtId="0" fontId="13" fillId="2" borderId="52" xfId="0" applyFont="1" applyFill="1" applyBorder="1" applyAlignment="1">
      <alignment horizontal="right" vertical="center" wrapText="1"/>
    </xf>
    <xf numFmtId="0" fontId="13" fillId="2" borderId="53" xfId="0" applyFont="1" applyFill="1" applyBorder="1" applyAlignment="1">
      <alignment vertical="center"/>
    </xf>
    <xf numFmtId="0" fontId="13" fillId="2" borderId="54" xfId="0" applyFont="1" applyFill="1" applyBorder="1" applyAlignment="1">
      <alignment vertical="center"/>
    </xf>
    <xf numFmtId="0" fontId="13" fillId="2" borderId="55" xfId="0" applyFont="1" applyFill="1" applyBorder="1" applyAlignment="1">
      <alignment vertical="center"/>
    </xf>
    <xf numFmtId="0" fontId="13" fillId="2" borderId="56" xfId="0" applyFont="1" applyFill="1" applyBorder="1" applyAlignment="1">
      <alignment vertical="center"/>
    </xf>
    <xf numFmtId="0" fontId="13" fillId="2" borderId="0" xfId="0" applyFont="1" applyFill="1" applyBorder="1" applyAlignment="1">
      <alignment vertical="center"/>
    </xf>
    <xf numFmtId="0" fontId="13" fillId="2" borderId="57" xfId="0" applyFont="1" applyFill="1" applyBorder="1" applyAlignment="1">
      <alignment vertical="center"/>
    </xf>
    <xf numFmtId="0" fontId="13" fillId="2" borderId="56" xfId="0" applyFont="1" applyFill="1" applyBorder="1" applyAlignment="1">
      <alignment horizontal="right" vertical="top"/>
    </xf>
    <xf numFmtId="0" fontId="18" fillId="2" borderId="56" xfId="0" applyFont="1" applyFill="1" applyBorder="1" applyAlignment="1">
      <alignment horizontal="right" vertical="center"/>
    </xf>
    <xf numFmtId="0" fontId="13" fillId="2" borderId="58" xfId="0" applyFont="1" applyFill="1" applyBorder="1" applyAlignment="1">
      <alignment vertical="center"/>
    </xf>
    <xf numFmtId="0" fontId="13" fillId="2" borderId="59" xfId="0" applyFont="1" applyFill="1" applyBorder="1" applyAlignment="1">
      <alignment vertical="center"/>
    </xf>
    <xf numFmtId="0" fontId="13" fillId="2" borderId="60" xfId="0" applyFont="1" applyFill="1" applyBorder="1" applyAlignment="1">
      <alignment vertical="center"/>
    </xf>
    <xf numFmtId="0" fontId="11" fillId="2" borderId="0" xfId="0" applyNumberFormat="1" applyFont="1" applyFill="1"/>
    <xf numFmtId="0" fontId="41" fillId="2" borderId="8"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51" fillId="2" borderId="0" xfId="3" applyFont="1" applyFill="1">
      <alignment vertical="center"/>
    </xf>
    <xf numFmtId="0" fontId="51" fillId="2" borderId="14" xfId="3" applyFont="1" applyFill="1" applyBorder="1" applyAlignment="1">
      <alignment horizontal="center" vertical="center"/>
    </xf>
    <xf numFmtId="0" fontId="51" fillId="2" borderId="14" xfId="3" applyFont="1" applyFill="1" applyBorder="1" applyAlignment="1">
      <alignment vertical="center" shrinkToFit="1"/>
    </xf>
    <xf numFmtId="0" fontId="51" fillId="2" borderId="104" xfId="3" applyFont="1" applyFill="1" applyBorder="1" applyAlignment="1">
      <alignment horizontal="center" vertical="center"/>
    </xf>
    <xf numFmtId="0" fontId="42" fillId="2" borderId="42" xfId="3" applyFont="1" applyFill="1" applyBorder="1" applyAlignment="1">
      <alignment horizontal="center" vertical="center"/>
    </xf>
    <xf numFmtId="0" fontId="42" fillId="2" borderId="79" xfId="3" applyFont="1" applyFill="1" applyBorder="1" applyAlignment="1">
      <alignment horizontal="center" vertical="center"/>
    </xf>
    <xf numFmtId="0" fontId="42" fillId="2" borderId="80" xfId="3" applyFont="1" applyFill="1" applyBorder="1" applyAlignment="1">
      <alignment horizontal="center" vertical="center"/>
    </xf>
    <xf numFmtId="0" fontId="51" fillId="2" borderId="80" xfId="3" applyFont="1" applyFill="1" applyBorder="1" applyAlignment="1">
      <alignment horizontal="center" vertical="center"/>
    </xf>
    <xf numFmtId="0" fontId="51" fillId="2" borderId="81" xfId="3" applyFont="1" applyFill="1" applyBorder="1" applyAlignment="1">
      <alignment horizontal="center" vertical="center"/>
    </xf>
    <xf numFmtId="0" fontId="42" fillId="2" borderId="8" xfId="3" applyFont="1" applyFill="1" applyBorder="1">
      <alignment vertical="center"/>
    </xf>
    <xf numFmtId="0" fontId="42" fillId="2" borderId="24" xfId="3" applyFont="1" applyFill="1" applyBorder="1">
      <alignment vertical="center"/>
    </xf>
    <xf numFmtId="0" fontId="42" fillId="2" borderId="9" xfId="3" applyFont="1" applyFill="1" applyBorder="1">
      <alignment vertical="center"/>
    </xf>
    <xf numFmtId="0" fontId="51" fillId="2" borderId="9" xfId="3" applyFont="1" applyFill="1" applyBorder="1">
      <alignment vertical="center"/>
    </xf>
    <xf numFmtId="0" fontId="51" fillId="2" borderId="12" xfId="3" applyFont="1" applyFill="1" applyBorder="1">
      <alignment vertical="center"/>
    </xf>
    <xf numFmtId="0" fontId="42" fillId="2" borderId="18" xfId="3" applyFont="1" applyFill="1" applyBorder="1">
      <alignment vertical="center"/>
    </xf>
    <xf numFmtId="0" fontId="42" fillId="2" borderId="36" xfId="3" applyFont="1" applyFill="1" applyBorder="1">
      <alignment vertical="center"/>
    </xf>
    <xf numFmtId="0" fontId="42" fillId="2" borderId="15" xfId="3" applyFont="1" applyFill="1" applyBorder="1">
      <alignment vertical="center"/>
    </xf>
    <xf numFmtId="0" fontId="51" fillId="2" borderId="14" xfId="3" applyFont="1" applyFill="1" applyBorder="1">
      <alignment vertical="center"/>
    </xf>
    <xf numFmtId="0" fontId="51" fillId="2" borderId="16" xfId="3" applyFont="1" applyFill="1" applyBorder="1">
      <alignment vertical="center"/>
    </xf>
    <xf numFmtId="0" fontId="42" fillId="2" borderId="2" xfId="3" applyFont="1" applyFill="1" applyBorder="1">
      <alignment vertical="center"/>
    </xf>
    <xf numFmtId="0" fontId="42" fillId="2" borderId="14" xfId="3" applyFont="1" applyFill="1" applyBorder="1">
      <alignment vertical="center"/>
    </xf>
    <xf numFmtId="0" fontId="42" fillId="2" borderId="25" xfId="3" applyFont="1" applyFill="1" applyBorder="1">
      <alignment vertical="center"/>
    </xf>
    <xf numFmtId="0" fontId="51" fillId="2" borderId="26" xfId="3" applyFont="1" applyFill="1" applyBorder="1">
      <alignment vertical="center"/>
    </xf>
    <xf numFmtId="0" fontId="42" fillId="2" borderId="26" xfId="3" applyFont="1" applyFill="1" applyBorder="1">
      <alignment vertical="center"/>
    </xf>
    <xf numFmtId="0" fontId="51" fillId="2" borderId="27" xfId="3" applyFont="1" applyFill="1" applyBorder="1">
      <alignment vertical="center"/>
    </xf>
    <xf numFmtId="0" fontId="42" fillId="0" borderId="0" xfId="3" applyFont="1">
      <alignment vertical="center"/>
    </xf>
    <xf numFmtId="0" fontId="42" fillId="0" borderId="0" xfId="3" applyFont="1" applyAlignment="1">
      <alignment horizontal="left" vertical="center"/>
    </xf>
    <xf numFmtId="0" fontId="43" fillId="0" borderId="0" xfId="3" applyFont="1" applyAlignment="1">
      <alignment horizontal="left" vertical="center"/>
    </xf>
    <xf numFmtId="0" fontId="43" fillId="0" borderId="0" xfId="3" applyFont="1" applyAlignment="1">
      <alignment horizontal="right" vertical="center"/>
    </xf>
    <xf numFmtId="0" fontId="45" fillId="0" borderId="0" xfId="3" applyFont="1" applyAlignment="1">
      <alignment horizontal="left" vertical="center"/>
    </xf>
    <xf numFmtId="0" fontId="42" fillId="0" borderId="0" xfId="3" applyFont="1" applyProtection="1">
      <alignment vertical="center"/>
      <protection locked="0"/>
    </xf>
    <xf numFmtId="0" fontId="43" fillId="0" borderId="0" xfId="3" applyFont="1">
      <alignment vertical="center"/>
    </xf>
    <xf numFmtId="0" fontId="43" fillId="0" borderId="0" xfId="3" applyFont="1" applyAlignment="1" applyProtection="1">
      <alignment horizontal="right" vertical="center"/>
      <protection locked="0"/>
    </xf>
    <xf numFmtId="0" fontId="43" fillId="0" borderId="0" xfId="3" applyFont="1" applyProtection="1">
      <alignment vertical="center"/>
      <protection locked="0"/>
    </xf>
    <xf numFmtId="0" fontId="45" fillId="0" borderId="0" xfId="3" applyFont="1" applyAlignment="1">
      <alignment horizontal="right" vertical="center"/>
    </xf>
    <xf numFmtId="0" fontId="45" fillId="2" borderId="0" xfId="3" applyFont="1" applyFill="1" applyAlignment="1">
      <alignment horizontal="center" vertical="center"/>
    </xf>
    <xf numFmtId="0" fontId="45" fillId="2" borderId="0" xfId="3" applyFont="1" applyFill="1" applyAlignment="1">
      <alignment horizontal="right" vertical="center"/>
    </xf>
    <xf numFmtId="0" fontId="45" fillId="2" borderId="0" xfId="3" applyFont="1" applyFill="1">
      <alignment vertical="center"/>
    </xf>
    <xf numFmtId="0" fontId="45" fillId="0" borderId="0" xfId="3" applyFont="1">
      <alignment vertical="center"/>
    </xf>
    <xf numFmtId="0" fontId="43" fillId="0" borderId="0" xfId="3" applyFont="1" applyAlignment="1">
      <alignment horizontal="center" vertical="center"/>
    </xf>
    <xf numFmtId="0" fontId="42" fillId="0" borderId="0" xfId="3" quotePrefix="1" applyFont="1" applyAlignment="1">
      <alignment horizontal="center" vertical="center"/>
    </xf>
    <xf numFmtId="0" fontId="42" fillId="2" borderId="0" xfId="3" applyFont="1" applyFill="1">
      <alignment vertical="center"/>
    </xf>
    <xf numFmtId="0" fontId="43" fillId="2" borderId="0" xfId="3" applyFont="1" applyFill="1" applyAlignment="1">
      <alignment horizontal="right" vertical="center"/>
    </xf>
    <xf numFmtId="0" fontId="43" fillId="2" borderId="0" xfId="3" applyFont="1" applyFill="1">
      <alignment vertical="center"/>
    </xf>
    <xf numFmtId="0" fontId="43" fillId="2" borderId="0" xfId="3" applyFont="1" applyFill="1" applyAlignment="1">
      <alignment horizontal="center" vertical="center"/>
    </xf>
    <xf numFmtId="0" fontId="42" fillId="2" borderId="0" xfId="3" applyFont="1" applyFill="1" applyAlignment="1">
      <alignment horizontal="center" vertical="center"/>
    </xf>
    <xf numFmtId="0" fontId="46" fillId="2" borderId="0" xfId="3" applyFont="1" applyFill="1" applyAlignment="1">
      <alignment horizontal="centerContinuous" vertical="center"/>
    </xf>
    <xf numFmtId="0" fontId="42" fillId="2" borderId="0" xfId="3" applyFont="1" applyFill="1" applyAlignment="1">
      <alignment horizontal="centerContinuous" vertical="center"/>
    </xf>
    <xf numFmtId="0" fontId="46" fillId="0" borderId="0" xfId="3" applyFont="1">
      <alignment vertical="center"/>
    </xf>
    <xf numFmtId="20" fontId="42" fillId="2" borderId="0" xfId="3" applyNumberFormat="1" applyFont="1" applyFill="1">
      <alignment vertical="center"/>
    </xf>
    <xf numFmtId="20" fontId="42" fillId="2" borderId="0" xfId="3" applyNumberFormat="1" applyFont="1" applyFill="1" applyAlignment="1">
      <alignment horizontal="center" vertical="center"/>
    </xf>
    <xf numFmtId="178" fontId="42" fillId="2" borderId="0" xfId="3" applyNumberFormat="1" applyFont="1" applyFill="1">
      <alignment vertical="center"/>
    </xf>
    <xf numFmtId="0" fontId="42" fillId="2" borderId="0" xfId="3" applyFont="1" applyFill="1" applyAlignment="1">
      <alignment horizontal="left" vertical="center"/>
    </xf>
    <xf numFmtId="0" fontId="42" fillId="0" borderId="0" xfId="3" applyFont="1" applyAlignment="1">
      <alignment horizontal="center" vertical="center"/>
    </xf>
    <xf numFmtId="0" fontId="46" fillId="0" borderId="0" xfId="3" applyFont="1" applyAlignment="1">
      <alignment horizontal="left" vertical="center"/>
    </xf>
    <xf numFmtId="0" fontId="42" fillId="0" borderId="0" xfId="3" applyFont="1" applyAlignment="1">
      <alignment horizontal="right" vertical="center"/>
    </xf>
    <xf numFmtId="0" fontId="47" fillId="0" borderId="0" xfId="3" applyFont="1">
      <alignment vertical="center"/>
    </xf>
    <xf numFmtId="0" fontId="47" fillId="0" borderId="0" xfId="3" applyFont="1" applyAlignment="1">
      <alignment horizontal="left" vertical="center"/>
    </xf>
    <xf numFmtId="0" fontId="47" fillId="0" borderId="0" xfId="3" applyFont="1" applyAlignment="1">
      <alignment horizontal="right" vertical="center"/>
    </xf>
    <xf numFmtId="0" fontId="47" fillId="0" borderId="0" xfId="3" applyFont="1" applyAlignment="1" applyProtection="1">
      <alignment horizontal="right" vertical="center"/>
      <protection locked="0"/>
    </xf>
    <xf numFmtId="0" fontId="47" fillId="0" borderId="0" xfId="3" applyFont="1" applyProtection="1">
      <alignment vertical="center"/>
      <protection locked="0"/>
    </xf>
    <xf numFmtId="0" fontId="46" fillId="0" borderId="18" xfId="3" applyFont="1" applyBorder="1" applyAlignment="1">
      <alignment horizontal="center" vertical="center"/>
    </xf>
    <xf numFmtId="0" fontId="46" fillId="0" borderId="14" xfId="3" applyFont="1" applyBorder="1" applyAlignment="1">
      <alignment horizontal="center" vertical="center"/>
    </xf>
    <xf numFmtId="0" fontId="46" fillId="0" borderId="16" xfId="3" applyFont="1" applyBorder="1" applyAlignment="1">
      <alignment horizontal="center" vertical="center"/>
    </xf>
    <xf numFmtId="0" fontId="46" fillId="0" borderId="25" xfId="3" applyFont="1" applyBorder="1" applyAlignment="1">
      <alignment horizontal="center" vertical="center" wrapText="1"/>
    </xf>
    <xf numFmtId="0" fontId="46" fillId="0" borderId="26" xfId="3" applyFont="1" applyBorder="1" applyAlignment="1">
      <alignment horizontal="center" vertical="center" wrapText="1"/>
    </xf>
    <xf numFmtId="0" fontId="46" fillId="0" borderId="27" xfId="3" applyFont="1" applyBorder="1" applyAlignment="1">
      <alignment horizontal="center" vertical="center" wrapText="1"/>
    </xf>
    <xf numFmtId="0" fontId="42" fillId="0" borderId="106" xfId="3" applyFont="1" applyBorder="1">
      <alignment vertical="center"/>
    </xf>
    <xf numFmtId="179" fontId="42" fillId="4" borderId="109" xfId="3" applyNumberFormat="1" applyFont="1" applyFill="1" applyBorder="1" applyAlignment="1" applyProtection="1">
      <alignment horizontal="center" vertical="center" shrinkToFit="1"/>
      <protection locked="0"/>
    </xf>
    <xf numFmtId="179" fontId="42" fillId="4" borderId="110" xfId="3" applyNumberFormat="1" applyFont="1" applyFill="1" applyBorder="1" applyAlignment="1" applyProtection="1">
      <alignment horizontal="center" vertical="center" shrinkToFit="1"/>
      <protection locked="0"/>
    </xf>
    <xf numFmtId="179" fontId="42" fillId="4" borderId="111" xfId="3" applyNumberFormat="1" applyFont="1" applyFill="1" applyBorder="1" applyAlignment="1" applyProtection="1">
      <alignment horizontal="center" vertical="center" shrinkToFit="1"/>
      <protection locked="0"/>
    </xf>
    <xf numFmtId="0" fontId="42" fillId="0" borderId="112" xfId="3" applyFont="1" applyBorder="1">
      <alignment vertical="center"/>
    </xf>
    <xf numFmtId="179" fontId="42" fillId="4" borderId="113" xfId="3" applyNumberFormat="1" applyFont="1" applyFill="1" applyBorder="1" applyAlignment="1" applyProtection="1">
      <alignment horizontal="center" vertical="center" shrinkToFit="1"/>
      <protection locked="0"/>
    </xf>
    <xf numFmtId="179" fontId="42" fillId="4" borderId="40" xfId="3" applyNumberFormat="1" applyFont="1" applyFill="1" applyBorder="1" applyAlignment="1" applyProtection="1">
      <alignment horizontal="center" vertical="center" shrinkToFit="1"/>
      <protection locked="0"/>
    </xf>
    <xf numFmtId="179" fontId="42" fillId="4" borderId="114" xfId="3" applyNumberFormat="1" applyFont="1" applyFill="1" applyBorder="1" applyAlignment="1" applyProtection="1">
      <alignment horizontal="center" vertical="center" shrinkToFit="1"/>
      <protection locked="0"/>
    </xf>
    <xf numFmtId="0" fontId="42" fillId="0" borderId="115" xfId="3" applyFont="1" applyBorder="1">
      <alignment vertical="center"/>
    </xf>
    <xf numFmtId="179" fontId="42" fillId="4" borderId="25" xfId="3" applyNumberFormat="1" applyFont="1" applyFill="1" applyBorder="1" applyAlignment="1" applyProtection="1">
      <alignment horizontal="center" vertical="center" shrinkToFit="1"/>
      <protection locked="0"/>
    </xf>
    <xf numFmtId="179" fontId="42" fillId="4" borderId="26" xfId="3" applyNumberFormat="1" applyFont="1" applyFill="1" applyBorder="1" applyAlignment="1" applyProtection="1">
      <alignment horizontal="center" vertical="center" shrinkToFit="1"/>
      <protection locked="0"/>
    </xf>
    <xf numFmtId="179" fontId="42" fillId="4" borderId="27" xfId="3" applyNumberFormat="1" applyFont="1" applyFill="1" applyBorder="1" applyAlignment="1" applyProtection="1">
      <alignment horizontal="center" vertical="center" shrinkToFit="1"/>
      <protection locked="0"/>
    </xf>
    <xf numFmtId="0" fontId="49" fillId="0" borderId="0" xfId="3" applyFont="1">
      <alignment vertical="center"/>
    </xf>
    <xf numFmtId="0" fontId="47" fillId="0" borderId="0" xfId="3" applyFont="1" applyAlignment="1">
      <alignment vertical="center" shrinkToFit="1"/>
    </xf>
    <xf numFmtId="0" fontId="48" fillId="0" borderId="0" xfId="3" applyFont="1" applyAlignment="1">
      <alignment vertical="center" shrinkToFit="1"/>
    </xf>
    <xf numFmtId="0" fontId="47" fillId="0" borderId="0" xfId="3" applyFont="1" applyAlignment="1" applyProtection="1">
      <alignment horizontal="left" vertical="center"/>
      <protection locked="0"/>
    </xf>
    <xf numFmtId="0" fontId="47" fillId="0" borderId="0" xfId="3" applyFont="1" applyAlignment="1" applyProtection="1">
      <alignment vertical="center" wrapText="1"/>
      <protection locked="0"/>
    </xf>
    <xf numFmtId="0" fontId="47" fillId="0" borderId="0" xfId="3" applyFont="1" applyAlignment="1" applyProtection="1">
      <alignment horizontal="justify" vertical="center" wrapText="1"/>
      <protection locked="0"/>
    </xf>
    <xf numFmtId="0" fontId="42" fillId="0" borderId="116" xfId="3" applyFont="1" applyBorder="1">
      <alignment vertical="center"/>
    </xf>
    <xf numFmtId="179" fontId="42" fillId="4" borderId="18" xfId="3" applyNumberFormat="1" applyFont="1" applyFill="1" applyBorder="1" applyAlignment="1" applyProtection="1">
      <alignment horizontal="center" vertical="center" shrinkToFit="1"/>
      <protection locked="0"/>
    </xf>
    <xf numFmtId="179" fontId="42" fillId="4" borderId="14" xfId="3" applyNumberFormat="1" applyFont="1" applyFill="1" applyBorder="1" applyAlignment="1" applyProtection="1">
      <alignment horizontal="center" vertical="center" shrinkToFit="1"/>
      <protection locked="0"/>
    </xf>
    <xf numFmtId="179" fontId="42" fillId="4" borderId="16" xfId="3" applyNumberFormat="1" applyFont="1" applyFill="1" applyBorder="1" applyAlignment="1" applyProtection="1">
      <alignment horizontal="center" vertical="center" shrinkToFit="1"/>
      <protection locked="0"/>
    </xf>
    <xf numFmtId="0" fontId="46" fillId="0" borderId="0" xfId="3" applyFont="1" applyAlignment="1">
      <alignment vertical="center" shrinkToFit="1"/>
    </xf>
    <xf numFmtId="0" fontId="47" fillId="0" borderId="0" xfId="3" applyFont="1" applyAlignment="1">
      <alignment vertical="center" wrapText="1"/>
    </xf>
    <xf numFmtId="0" fontId="47" fillId="0" borderId="0" xfId="3" applyFont="1" applyAlignment="1">
      <alignment horizontal="justify" vertical="center" wrapText="1"/>
    </xf>
    <xf numFmtId="0" fontId="42" fillId="0" borderId="16" xfId="3" applyFont="1" applyBorder="1" applyAlignment="1">
      <alignment horizontal="center" vertical="center"/>
    </xf>
    <xf numFmtId="0" fontId="42" fillId="0" borderId="26" xfId="3" applyFont="1" applyBorder="1" applyAlignment="1">
      <alignment horizontal="center" vertical="center" wrapText="1"/>
    </xf>
    <xf numFmtId="0" fontId="1" fillId="2" borderId="0" xfId="3" applyFill="1">
      <alignment vertical="center"/>
    </xf>
    <xf numFmtId="0" fontId="45" fillId="2" borderId="0" xfId="3" applyFont="1" applyFill="1" applyAlignment="1">
      <alignment horizontal="left" vertical="center"/>
    </xf>
    <xf numFmtId="0" fontId="47" fillId="2" borderId="0" xfId="3" applyFont="1" applyFill="1" applyAlignment="1">
      <alignment horizontal="left" vertical="center"/>
    </xf>
    <xf numFmtId="0" fontId="47" fillId="2" borderId="0" xfId="3" applyFont="1" applyFill="1">
      <alignment vertical="center"/>
    </xf>
    <xf numFmtId="0" fontId="47" fillId="4" borderId="14" xfId="3" applyFont="1" applyFill="1" applyBorder="1" applyAlignment="1">
      <alignment horizontal="left" vertical="center"/>
    </xf>
    <xf numFmtId="0" fontId="47" fillId="5" borderId="14" xfId="3" applyFont="1" applyFill="1" applyBorder="1" applyAlignment="1">
      <alignment horizontal="left" vertical="center"/>
    </xf>
    <xf numFmtId="0" fontId="52" fillId="2" borderId="0" xfId="3" applyFont="1" applyFill="1" applyAlignment="1">
      <alignment horizontal="left" vertical="center"/>
    </xf>
    <xf numFmtId="0" fontId="47" fillId="2" borderId="14" xfId="3" applyFont="1" applyFill="1" applyBorder="1" applyAlignment="1">
      <alignment horizontal="center" vertical="center"/>
    </xf>
    <xf numFmtId="0" fontId="47" fillId="2" borderId="14" xfId="3" applyFont="1" applyFill="1" applyBorder="1" applyAlignment="1">
      <alignment horizontal="left" vertical="center"/>
    </xf>
    <xf numFmtId="0" fontId="53" fillId="2" borderId="0" xfId="3" applyFont="1" applyFill="1" applyAlignment="1">
      <alignment horizontal="left" vertical="center"/>
    </xf>
    <xf numFmtId="0" fontId="47" fillId="2" borderId="0" xfId="3" applyFont="1" applyFill="1" applyAlignment="1">
      <alignment horizontal="left" vertical="center" wrapText="1"/>
    </xf>
    <xf numFmtId="0" fontId="53" fillId="2" borderId="0" xfId="3" applyFont="1" applyFill="1">
      <alignment vertical="center"/>
    </xf>
    <xf numFmtId="0" fontId="49" fillId="2" borderId="0" xfId="3" applyFont="1" applyFill="1">
      <alignment vertical="center"/>
    </xf>
    <xf numFmtId="0" fontId="53" fillId="2" borderId="0" xfId="3" applyFont="1" applyFill="1" applyAlignment="1">
      <alignment vertical="center" shrinkToFit="1"/>
    </xf>
    <xf numFmtId="0" fontId="56" fillId="2" borderId="0" xfId="3" applyFont="1" applyFill="1" applyAlignment="1">
      <alignment vertical="center" shrinkToFit="1"/>
    </xf>
    <xf numFmtId="0" fontId="47" fillId="2" borderId="0" xfId="3" applyFont="1" applyFill="1" applyAlignment="1">
      <alignment vertical="center" wrapText="1"/>
    </xf>
    <xf numFmtId="0" fontId="47" fillId="2" borderId="0" xfId="3" applyFont="1" applyFill="1" applyAlignment="1">
      <alignment vertical="center" textRotation="90"/>
    </xf>
    <xf numFmtId="0" fontId="57" fillId="2" borderId="0" xfId="3" applyFont="1" applyFill="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44" xfId="0" applyFont="1" applyFill="1" applyBorder="1" applyAlignment="1">
      <alignment horizontal="left" vertical="top" wrapText="1"/>
    </xf>
    <xf numFmtId="0" fontId="28" fillId="2" borderId="62" xfId="0" applyFont="1" applyFill="1" applyBorder="1" applyAlignment="1">
      <alignment horizontal="center" vertical="center"/>
    </xf>
    <xf numFmtId="0" fontId="28" fillId="2" borderId="63" xfId="0" applyFont="1" applyFill="1" applyBorder="1" applyAlignment="1">
      <alignment horizontal="center" vertical="center"/>
    </xf>
    <xf numFmtId="0" fontId="13" fillId="2" borderId="64" xfId="0" applyFont="1" applyFill="1" applyBorder="1" applyAlignment="1">
      <alignment horizontal="left" vertical="center" wrapText="1"/>
    </xf>
    <xf numFmtId="0" fontId="26" fillId="2" borderId="65"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67"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64"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44" xfId="0" applyFont="1" applyFill="1" applyBorder="1" applyAlignment="1">
      <alignment horizontal="center" vertical="center"/>
    </xf>
    <xf numFmtId="0" fontId="13" fillId="2" borderId="37"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61"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41" fillId="2" borderId="0"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41" fillId="2" borderId="37" xfId="0" applyFont="1" applyFill="1" applyBorder="1" applyAlignment="1">
      <alignment horizontal="left" vertical="center" wrapText="1"/>
    </xf>
    <xf numFmtId="0" fontId="41" fillId="2" borderId="44"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38" fillId="2" borderId="65" xfId="0" applyFont="1" applyFill="1" applyBorder="1" applyAlignment="1">
      <alignment horizontal="left"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71" xfId="0" applyFont="1" applyFill="1" applyBorder="1" applyAlignment="1">
      <alignment horizontal="center" vertical="center"/>
    </xf>
    <xf numFmtId="0" fontId="13" fillId="2" borderId="46"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13" fillId="2" borderId="79" xfId="0" applyFont="1" applyFill="1" applyBorder="1" applyAlignment="1">
      <alignment horizontal="left" vertical="center" wrapText="1"/>
    </xf>
    <xf numFmtId="0" fontId="13" fillId="2" borderId="93"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41" fillId="2" borderId="9"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2" fillId="2" borderId="70" xfId="0" applyFont="1" applyFill="1" applyBorder="1" applyAlignment="1">
      <alignment horizontal="center" vertical="center"/>
    </xf>
    <xf numFmtId="0" fontId="12" fillId="2" borderId="71" xfId="0" applyFont="1" applyFill="1" applyBorder="1" applyAlignment="1">
      <alignment horizontal="center" vertical="center"/>
    </xf>
    <xf numFmtId="0" fontId="41" fillId="2" borderId="26" xfId="0" applyFont="1" applyFill="1" applyBorder="1" applyAlignment="1">
      <alignment horizontal="left" vertical="center" wrapText="1"/>
    </xf>
    <xf numFmtId="0" fontId="41" fillId="2" borderId="27" xfId="0" applyFont="1" applyFill="1" applyBorder="1" applyAlignment="1">
      <alignment horizontal="left" vertical="center" wrapText="1"/>
    </xf>
    <xf numFmtId="0" fontId="30" fillId="2" borderId="0" xfId="0" applyFont="1" applyFill="1" applyAlignment="1">
      <alignment horizontal="left" vertical="center"/>
    </xf>
    <xf numFmtId="0" fontId="30" fillId="2" borderId="0" xfId="0" applyFont="1" applyFill="1" applyBorder="1" applyAlignment="1">
      <alignment horizontal="left" vertical="center"/>
    </xf>
    <xf numFmtId="0" fontId="13" fillId="2" borderId="68"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0" xfId="0" applyFont="1" applyFill="1" applyBorder="1" applyAlignment="1">
      <alignment vertical="top" wrapText="1"/>
    </xf>
    <xf numFmtId="0" fontId="13" fillId="2" borderId="11" xfId="0" applyFont="1" applyFill="1" applyBorder="1" applyAlignment="1">
      <alignment vertical="top" wrapText="1"/>
    </xf>
    <xf numFmtId="0" fontId="13" fillId="2" borderId="35" xfId="0" applyFont="1" applyFill="1" applyBorder="1" applyAlignment="1">
      <alignment horizontal="left" vertical="center" wrapText="1"/>
    </xf>
    <xf numFmtId="0" fontId="13" fillId="2" borderId="94" xfId="0" applyFont="1" applyFill="1" applyBorder="1" applyAlignment="1">
      <alignment horizontal="left" vertical="center" wrapText="1"/>
    </xf>
    <xf numFmtId="0" fontId="13" fillId="2" borderId="95" xfId="0" applyFont="1" applyFill="1" applyBorder="1" applyAlignment="1">
      <alignment horizontal="left" vertical="center" wrapText="1"/>
    </xf>
    <xf numFmtId="0" fontId="13" fillId="2" borderId="83" xfId="0" applyFont="1" applyFill="1" applyBorder="1" applyAlignment="1">
      <alignment horizontal="left" vertical="center" wrapText="1"/>
    </xf>
    <xf numFmtId="0" fontId="30" fillId="2" borderId="65" xfId="0" applyFont="1" applyFill="1" applyBorder="1" applyAlignment="1">
      <alignment horizontal="left" vertical="center"/>
    </xf>
    <xf numFmtId="0" fontId="13" fillId="2" borderId="65" xfId="0" applyFont="1" applyFill="1" applyBorder="1" applyAlignment="1">
      <alignment horizontal="center" vertical="center"/>
    </xf>
    <xf numFmtId="0" fontId="13" fillId="2" borderId="65" xfId="0" applyFont="1" applyFill="1" applyBorder="1" applyAlignment="1">
      <alignment horizontal="left" vertical="top" wrapText="1"/>
    </xf>
    <xf numFmtId="0" fontId="13" fillId="2" borderId="67" xfId="0" applyFont="1" applyFill="1" applyBorder="1" applyAlignment="1">
      <alignment horizontal="left" vertical="top" wrapText="1"/>
    </xf>
    <xf numFmtId="0" fontId="41" fillId="2" borderId="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4" xfId="0" applyFont="1" applyFill="1" applyBorder="1" applyAlignment="1">
      <alignment horizontal="left" vertical="center" wrapText="1"/>
    </xf>
    <xf numFmtId="0" fontId="16" fillId="2" borderId="72" xfId="0" applyFont="1" applyFill="1" applyBorder="1" applyAlignment="1">
      <alignment horizontal="center"/>
    </xf>
    <xf numFmtId="0" fontId="16" fillId="2" borderId="73" xfId="0" applyFont="1" applyFill="1" applyBorder="1" applyAlignment="1">
      <alignment horizontal="center"/>
    </xf>
    <xf numFmtId="0" fontId="28" fillId="2" borderId="70" xfId="0" applyFont="1" applyFill="1" applyBorder="1" applyAlignment="1">
      <alignment horizontal="center" vertical="center" wrapText="1"/>
    </xf>
    <xf numFmtId="0" fontId="28" fillId="2" borderId="71" xfId="0" applyFont="1" applyFill="1" applyBorder="1" applyAlignment="1">
      <alignment horizontal="center" vertical="center" wrapText="1"/>
    </xf>
    <xf numFmtId="0" fontId="27" fillId="2" borderId="76" xfId="0" applyNumberFormat="1" applyFont="1" applyFill="1" applyBorder="1" applyAlignment="1">
      <alignment vertical="center" wrapText="1"/>
    </xf>
    <xf numFmtId="0" fontId="27" fillId="2" borderId="77" xfId="0" applyNumberFormat="1" applyFont="1" applyFill="1" applyBorder="1" applyAlignment="1">
      <alignment vertical="center" wrapText="1"/>
    </xf>
    <xf numFmtId="0" fontId="13" fillId="2" borderId="36" xfId="0" applyFont="1" applyFill="1" applyBorder="1" applyAlignment="1">
      <alignment horizontal="left" vertical="top" wrapText="1"/>
    </xf>
    <xf numFmtId="0" fontId="13" fillId="2" borderId="52" xfId="0" applyFont="1" applyFill="1" applyBorder="1" applyAlignment="1">
      <alignment vertical="center" wrapText="1"/>
    </xf>
    <xf numFmtId="0" fontId="13" fillId="2" borderId="61" xfId="0" applyFont="1" applyFill="1" applyBorder="1" applyAlignment="1">
      <alignment vertical="center" wrapText="1"/>
    </xf>
    <xf numFmtId="0" fontId="13" fillId="2" borderId="51" xfId="0" applyFont="1" applyFill="1" applyBorder="1" applyAlignment="1">
      <alignment vertical="center" wrapText="1"/>
    </xf>
    <xf numFmtId="0" fontId="32" fillId="2" borderId="0" xfId="0" applyNumberFormat="1" applyFont="1" applyFill="1" applyAlignment="1">
      <alignment horizontal="left" vertical="center"/>
    </xf>
    <xf numFmtId="0" fontId="26" fillId="2" borderId="0" xfId="0" applyNumberFormat="1" applyFont="1" applyFill="1" applyAlignment="1">
      <alignment horizontal="left" vertical="top"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xf>
    <xf numFmtId="0" fontId="27" fillId="2" borderId="74" xfId="0" applyNumberFormat="1" applyFont="1" applyFill="1" applyBorder="1" applyAlignment="1">
      <alignment vertical="center"/>
    </xf>
    <xf numFmtId="0" fontId="27" fillId="2" borderId="75" xfId="0" applyNumberFormat="1" applyFont="1" applyFill="1" applyBorder="1" applyAlignment="1">
      <alignment vertical="center"/>
    </xf>
    <xf numFmtId="0" fontId="21" fillId="2" borderId="0" xfId="0" applyNumberFormat="1" applyFont="1" applyFill="1" applyAlignment="1">
      <alignment horizontal="left" vertical="top" wrapText="1"/>
    </xf>
    <xf numFmtId="0" fontId="18" fillId="2" borderId="14"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8" fillId="2" borderId="42"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27" xfId="0" applyFont="1" applyFill="1" applyBorder="1" applyAlignment="1">
      <alignment horizontal="center" vertical="center"/>
    </xf>
    <xf numFmtId="0" fontId="13" fillId="2" borderId="80" xfId="0" applyFont="1" applyFill="1" applyBorder="1" applyAlignment="1">
      <alignment horizontal="left" vertical="center" wrapText="1"/>
    </xf>
    <xf numFmtId="0" fontId="13" fillId="2" borderId="81" xfId="0" applyFont="1" applyFill="1" applyBorder="1" applyAlignment="1">
      <alignment horizontal="left" vertical="center" wrapText="1"/>
    </xf>
    <xf numFmtId="0" fontId="13" fillId="2" borderId="46" xfId="0" applyFont="1" applyFill="1" applyBorder="1" applyAlignment="1">
      <alignment horizontal="left" vertical="top" wrapText="1"/>
    </xf>
    <xf numFmtId="0" fontId="28" fillId="2" borderId="62" xfId="0" applyFont="1" applyFill="1" applyBorder="1" applyAlignment="1">
      <alignment horizontal="center" vertical="center" shrinkToFit="1"/>
    </xf>
    <xf numFmtId="0" fontId="28" fillId="2" borderId="63" xfId="0" applyFont="1" applyFill="1" applyBorder="1" applyAlignment="1">
      <alignment horizontal="center" vertical="center" shrinkToFit="1"/>
    </xf>
    <xf numFmtId="0" fontId="37" fillId="2" borderId="65" xfId="0" applyFont="1" applyFill="1" applyBorder="1" applyAlignment="1">
      <alignment vertical="top" wrapText="1"/>
    </xf>
    <xf numFmtId="0" fontId="37" fillId="2" borderId="67" xfId="0" applyFont="1" applyFill="1" applyBorder="1" applyAlignment="1">
      <alignment vertical="top" wrapText="1"/>
    </xf>
    <xf numFmtId="0" fontId="13" fillId="2" borderId="36" xfId="0" applyFont="1" applyFill="1" applyBorder="1" applyAlignment="1">
      <alignment horizontal="left" vertical="center" wrapText="1"/>
    </xf>
    <xf numFmtId="0" fontId="41" fillId="2" borderId="24" xfId="0" applyFont="1" applyFill="1" applyBorder="1" applyAlignment="1">
      <alignment horizontal="left" vertical="center" wrapText="1"/>
    </xf>
    <xf numFmtId="0" fontId="28" fillId="2" borderId="62"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18" fillId="2" borderId="68"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8" xfId="0" applyFont="1" applyFill="1" applyBorder="1" applyAlignment="1">
      <alignment horizontal="center"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28" fillId="2" borderId="43" xfId="0" applyFont="1" applyFill="1" applyBorder="1" applyAlignment="1">
      <alignment horizontal="center" vertical="center" shrinkToFit="1"/>
    </xf>
    <xf numFmtId="0" fontId="28" fillId="2" borderId="44"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8" fillId="2" borderId="64" xfId="0" applyFont="1" applyFill="1" applyBorder="1" applyAlignment="1">
      <alignment horizontal="center" vertical="center" shrinkToFit="1"/>
    </xf>
    <xf numFmtId="0" fontId="26" fillId="2" borderId="0" xfId="0" applyNumberFormat="1" applyFont="1" applyFill="1" applyAlignment="1">
      <alignment horizontal="left" vertical="center"/>
    </xf>
    <xf numFmtId="0" fontId="30" fillId="2" borderId="67" xfId="0" applyFont="1" applyFill="1" applyBorder="1" applyAlignment="1">
      <alignment horizontal="left" vertical="center"/>
    </xf>
    <xf numFmtId="0" fontId="18" fillId="2" borderId="20" xfId="0" applyFont="1" applyFill="1" applyBorder="1" applyAlignment="1">
      <alignment horizontal="center" vertical="center"/>
    </xf>
    <xf numFmtId="0" fontId="18" fillId="2" borderId="93" xfId="0" applyFont="1" applyFill="1" applyBorder="1" applyAlignment="1">
      <alignment horizontal="center" vertical="center"/>
    </xf>
    <xf numFmtId="0" fontId="18" fillId="2" borderId="21" xfId="0" applyFont="1" applyFill="1" applyBorder="1" applyAlignment="1">
      <alignment horizontal="center" vertical="center"/>
    </xf>
    <xf numFmtId="0" fontId="21" fillId="2" borderId="20" xfId="0" applyNumberFormat="1" applyFont="1" applyFill="1" applyBorder="1" applyAlignment="1">
      <alignment horizontal="center" vertical="center"/>
    </xf>
    <xf numFmtId="0" fontId="21" fillId="2" borderId="93" xfId="0" applyNumberFormat="1" applyFont="1" applyFill="1" applyBorder="1" applyAlignment="1">
      <alignment horizontal="center" vertical="center"/>
    </xf>
    <xf numFmtId="0" fontId="26" fillId="2" borderId="20"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21" xfId="0" applyFont="1" applyFill="1" applyBorder="1" applyAlignment="1">
      <alignment horizontal="center" vertical="center"/>
    </xf>
    <xf numFmtId="0" fontId="30" fillId="2" borderId="52" xfId="0" applyNumberFormat="1" applyFont="1" applyFill="1" applyBorder="1" applyAlignment="1">
      <alignment horizontal="center" vertical="center"/>
    </xf>
    <xf numFmtId="0" fontId="30" fillId="2" borderId="61" xfId="0" applyNumberFormat="1" applyFont="1" applyFill="1" applyBorder="1" applyAlignment="1">
      <alignment horizontal="center" vertical="center"/>
    </xf>
    <xf numFmtId="0" fontId="30" fillId="2" borderId="82" xfId="0" applyNumberFormat="1" applyFont="1" applyFill="1" applyBorder="1" applyAlignment="1">
      <alignment horizontal="center" vertical="center"/>
    </xf>
    <xf numFmtId="0" fontId="35" fillId="2" borderId="0" xfId="0" applyFont="1" applyFill="1" applyAlignment="1">
      <alignment horizontal="distributed" vertical="center" indent="5"/>
    </xf>
    <xf numFmtId="0" fontId="36" fillId="2" borderId="37" xfId="0" applyFont="1" applyFill="1" applyBorder="1" applyAlignment="1">
      <alignment horizontal="center" vertical="center"/>
    </xf>
    <xf numFmtId="0" fontId="18" fillId="2" borderId="52" xfId="0" applyFont="1" applyFill="1" applyBorder="1" applyAlignment="1">
      <alignment horizontal="left" vertical="center"/>
    </xf>
    <xf numFmtId="0" fontId="18" fillId="2" borderId="61" xfId="0" applyFont="1" applyFill="1" applyBorder="1" applyAlignment="1">
      <alignment horizontal="left" vertical="center"/>
    </xf>
    <xf numFmtId="0" fontId="18" fillId="2" borderId="82"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89" xfId="0" applyFont="1" applyFill="1" applyBorder="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15" xfId="0" applyFont="1" applyFill="1" applyBorder="1" applyAlignment="1">
      <alignment horizontal="center" vertical="center" textRotation="255" wrapTex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92" xfId="0" applyFont="1" applyFill="1" applyBorder="1" applyAlignment="1">
      <alignment horizontal="center" vertical="center"/>
    </xf>
    <xf numFmtId="0" fontId="18" fillId="2" borderId="52" xfId="0" applyFont="1" applyFill="1" applyBorder="1" applyAlignment="1">
      <alignment horizontal="distributed" vertical="center" indent="3"/>
    </xf>
    <xf numFmtId="0" fontId="18" fillId="2" borderId="61" xfId="0" applyFont="1" applyFill="1" applyBorder="1" applyAlignment="1">
      <alignment horizontal="distributed" vertical="center" indent="3"/>
    </xf>
    <xf numFmtId="0" fontId="18" fillId="2" borderId="82" xfId="0" applyFont="1" applyFill="1" applyBorder="1" applyAlignment="1">
      <alignment horizontal="distributed" vertical="center" indent="3"/>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4" fillId="2" borderId="61"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0" xfId="0" applyFont="1" applyFill="1" applyBorder="1" applyAlignment="1">
      <alignment vertical="center" wrapText="1"/>
    </xf>
    <xf numFmtId="0" fontId="33" fillId="2" borderId="0" xfId="0" applyFont="1" applyFill="1" applyAlignment="1">
      <alignment horizontal="left" vertical="center"/>
    </xf>
    <xf numFmtId="0" fontId="13" fillId="2" borderId="15" xfId="0" applyFont="1" applyFill="1" applyBorder="1" applyAlignment="1">
      <alignment horizontal="left" vertical="center" wrapText="1"/>
    </xf>
    <xf numFmtId="0" fontId="50" fillId="2" borderId="0" xfId="0" applyFont="1" applyFill="1" applyBorder="1" applyAlignment="1">
      <alignment horizontal="left" vertical="center"/>
    </xf>
    <xf numFmtId="0" fontId="32" fillId="2" borderId="65" xfId="0" applyFont="1" applyFill="1" applyBorder="1" applyAlignment="1">
      <alignment horizontal="left" vertical="center"/>
    </xf>
    <xf numFmtId="0" fontId="31" fillId="2" borderId="0" xfId="0" applyFont="1" applyFill="1" applyAlignment="1">
      <alignment horizontal="left" vertical="center"/>
    </xf>
    <xf numFmtId="0" fontId="32" fillId="2" borderId="0" xfId="0" applyFont="1" applyFill="1" applyBorder="1" applyAlignment="1">
      <alignment horizontal="left" vertical="center"/>
    </xf>
    <xf numFmtId="0" fontId="13" fillId="2" borderId="8"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96" xfId="0" applyFont="1" applyFill="1" applyBorder="1" applyAlignment="1">
      <alignment horizontal="center" vertical="center"/>
    </xf>
    <xf numFmtId="0" fontId="13" fillId="2" borderId="9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21" fillId="2" borderId="65" xfId="0" applyFont="1" applyFill="1" applyBorder="1" applyAlignment="1">
      <alignment horizontal="right" vertical="center"/>
    </xf>
    <xf numFmtId="0" fontId="18" fillId="2" borderId="22" xfId="0" applyFont="1" applyFill="1" applyBorder="1" applyAlignment="1">
      <alignment horizontal="center" vertical="center" wrapText="1"/>
    </xf>
    <xf numFmtId="0" fontId="18" fillId="2" borderId="14"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6" xfId="0" applyFont="1" applyFill="1" applyBorder="1" applyAlignment="1">
      <alignment horizontal="center" vertical="center" wrapText="1"/>
    </xf>
    <xf numFmtId="0" fontId="13" fillId="2" borderId="37" xfId="0" applyFont="1" applyFill="1" applyBorder="1" applyAlignment="1">
      <alignment horizontal="center" vertical="center"/>
    </xf>
    <xf numFmtId="0" fontId="38" fillId="2" borderId="28" xfId="0" applyNumberFormat="1" applyFont="1" applyFill="1" applyBorder="1" applyAlignment="1">
      <alignment horizontal="left" vertical="center" wrapText="1"/>
    </xf>
    <xf numFmtId="0" fontId="38" fillId="2" borderId="29" xfId="0" applyNumberFormat="1" applyFont="1" applyFill="1" applyBorder="1" applyAlignment="1">
      <alignment horizontal="left" vertical="center" wrapText="1"/>
    </xf>
    <xf numFmtId="0" fontId="38" fillId="2" borderId="30" xfId="0" applyNumberFormat="1" applyFont="1" applyFill="1" applyBorder="1" applyAlignment="1">
      <alignment horizontal="left" vertical="center" wrapText="1"/>
    </xf>
    <xf numFmtId="0" fontId="38" fillId="2" borderId="31" xfId="0" applyNumberFormat="1" applyFont="1" applyFill="1" applyBorder="1" applyAlignment="1">
      <alignment horizontal="left" vertical="center" wrapText="1"/>
    </xf>
    <xf numFmtId="0" fontId="38" fillId="2" borderId="32" xfId="0" applyNumberFormat="1" applyFont="1" applyFill="1" applyBorder="1" applyAlignment="1">
      <alignment horizontal="left" vertical="center" wrapText="1"/>
    </xf>
    <xf numFmtId="0" fontId="38" fillId="2" borderId="33" xfId="0" applyNumberFormat="1" applyFont="1" applyFill="1" applyBorder="1" applyAlignment="1">
      <alignment horizontal="left" vertical="center" wrapText="1"/>
    </xf>
    <xf numFmtId="0" fontId="18" fillId="2" borderId="0" xfId="0" applyFont="1" applyFill="1" applyBorder="1" applyAlignment="1">
      <alignment horizontal="left" vertical="top" wrapText="1"/>
    </xf>
    <xf numFmtId="0" fontId="18" fillId="2" borderId="57" xfId="0" applyFont="1" applyFill="1" applyBorder="1" applyAlignment="1">
      <alignment horizontal="left" vertical="top" wrapText="1"/>
    </xf>
    <xf numFmtId="0" fontId="19" fillId="2" borderId="56" xfId="0" applyFont="1" applyFill="1" applyBorder="1" applyAlignment="1">
      <alignment horizontal="center" vertical="center"/>
    </xf>
    <xf numFmtId="0" fontId="19"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7" xfId="0" applyFont="1" applyFill="1" applyBorder="1" applyAlignment="1">
      <alignment horizontal="center" vertic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3" fillId="2" borderId="57" xfId="0" applyFont="1" applyFill="1" applyBorder="1" applyAlignment="1">
      <alignment horizontal="left" vertical="top" wrapText="1"/>
    </xf>
    <xf numFmtId="0" fontId="18" fillId="2" borderId="0" xfId="0" applyFont="1" applyFill="1" applyBorder="1" applyAlignment="1">
      <alignment horizontal="left" vertical="center"/>
    </xf>
    <xf numFmtId="0" fontId="18" fillId="2" borderId="57" xfId="0" applyFont="1" applyFill="1" applyBorder="1" applyAlignment="1">
      <alignment horizontal="left" vertical="center"/>
    </xf>
    <xf numFmtId="0" fontId="40" fillId="2" borderId="56" xfId="0" applyFont="1" applyFill="1" applyBorder="1" applyAlignment="1">
      <alignment horizontal="center" vertical="center"/>
    </xf>
    <xf numFmtId="0" fontId="40" fillId="2" borderId="0" xfId="0" applyFont="1" applyFill="1" applyBorder="1" applyAlignment="1">
      <alignment horizontal="center" vertical="center"/>
    </xf>
    <xf numFmtId="0" fontId="13" fillId="2" borderId="98" xfId="0" applyFont="1" applyFill="1" applyBorder="1" applyAlignment="1">
      <alignment horizontal="left" vertical="center" wrapText="1"/>
    </xf>
    <xf numFmtId="0" fontId="13" fillId="2" borderId="99"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64" xfId="0" applyFont="1" applyFill="1" applyBorder="1" applyAlignment="1">
      <alignment horizontal="left" vertical="top" wrapText="1"/>
    </xf>
    <xf numFmtId="0" fontId="13" fillId="2" borderId="37" xfId="0" applyFont="1" applyFill="1" applyBorder="1" applyAlignment="1">
      <alignment vertical="top" wrapText="1"/>
    </xf>
    <xf numFmtId="0" fontId="13" fillId="2" borderId="44" xfId="0" applyFont="1" applyFill="1" applyBorder="1" applyAlignment="1">
      <alignment vertical="top" wrapText="1"/>
    </xf>
    <xf numFmtId="49" fontId="13" fillId="2" borderId="3" xfId="0" applyNumberFormat="1" applyFont="1" applyFill="1" applyBorder="1" applyAlignment="1">
      <alignment horizontal="left" vertical="center" wrapText="1"/>
    </xf>
    <xf numFmtId="49" fontId="13" fillId="2" borderId="64" xfId="0" applyNumberFormat="1" applyFont="1" applyFill="1" applyBorder="1" applyAlignment="1">
      <alignment horizontal="left" vertical="center" wrapText="1"/>
    </xf>
    <xf numFmtId="0" fontId="13" fillId="2" borderId="89" xfId="0" applyFont="1" applyFill="1" applyBorder="1" applyAlignment="1">
      <alignment horizontal="left" vertical="center" wrapText="1"/>
    </xf>
    <xf numFmtId="0" fontId="13" fillId="2" borderId="9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6" xfId="0" applyFont="1" applyFill="1" applyBorder="1" applyAlignment="1">
      <alignment horizontal="center" vertical="center" wrapText="1"/>
    </xf>
    <xf numFmtId="49" fontId="13" fillId="2" borderId="83" xfId="0" applyNumberFormat="1" applyFont="1" applyFill="1" applyBorder="1" applyAlignment="1">
      <alignment horizontal="left" vertical="center" wrapText="1"/>
    </xf>
    <xf numFmtId="49" fontId="13" fillId="2" borderId="63" xfId="0" applyNumberFormat="1" applyFont="1" applyFill="1" applyBorder="1" applyAlignment="1">
      <alignment horizontal="left" vertical="center" wrapText="1"/>
    </xf>
    <xf numFmtId="0" fontId="42" fillId="0" borderId="100" xfId="3" applyFont="1" applyBorder="1" applyAlignment="1">
      <alignment horizontal="center" vertical="center"/>
    </xf>
    <xf numFmtId="0" fontId="42" fillId="0" borderId="102" xfId="3" applyFont="1" applyBorder="1" applyAlignment="1">
      <alignment horizontal="center" vertical="center"/>
    </xf>
    <xf numFmtId="0" fontId="42" fillId="0" borderId="101" xfId="3" applyFont="1" applyBorder="1" applyAlignment="1">
      <alignment horizontal="center" vertical="center"/>
    </xf>
    <xf numFmtId="0" fontId="42" fillId="0" borderId="22" xfId="3" applyFont="1" applyBorder="1" applyAlignment="1">
      <alignment horizontal="center" vertical="center" wrapText="1"/>
    </xf>
    <xf numFmtId="0" fontId="42" fillId="0" borderId="103" xfId="3" applyFont="1" applyBorder="1" applyAlignment="1">
      <alignment horizontal="center" vertical="center" wrapText="1"/>
    </xf>
    <xf numFmtId="0" fontId="42" fillId="0" borderId="0" xfId="3" applyFont="1" applyAlignment="1">
      <alignment horizontal="center" vertical="center" wrapText="1"/>
    </xf>
    <xf numFmtId="0" fontId="42" fillId="0" borderId="97" xfId="3" applyFont="1" applyBorder="1" applyAlignment="1">
      <alignment horizontal="center" vertical="center" wrapText="1"/>
    </xf>
    <xf numFmtId="0" fontId="42" fillId="0" borderId="65" xfId="3" applyFont="1" applyBorder="1" applyAlignment="1">
      <alignment horizontal="center" vertical="center" wrapText="1"/>
    </xf>
    <xf numFmtId="0" fontId="42" fillId="0" borderId="105" xfId="3" applyFont="1" applyBorder="1" applyAlignment="1">
      <alignment horizontal="center" vertical="center" wrapText="1"/>
    </xf>
    <xf numFmtId="0" fontId="42" fillId="0" borderId="78" xfId="3" applyFont="1" applyBorder="1" applyAlignment="1">
      <alignment horizontal="center" vertical="center" wrapText="1"/>
    </xf>
    <xf numFmtId="0" fontId="42" fillId="0" borderId="45" xfId="3" applyFont="1" applyBorder="1" applyAlignment="1">
      <alignment horizontal="center" vertical="center" wrapText="1"/>
    </xf>
    <xf numFmtId="0" fontId="42" fillId="0" borderId="46" xfId="3" applyFont="1" applyBorder="1" applyAlignment="1">
      <alignment horizontal="center" vertical="center" wrapText="1"/>
    </xf>
    <xf numFmtId="0" fontId="42" fillId="0" borderId="7" xfId="3" applyFont="1" applyBorder="1" applyAlignment="1">
      <alignment horizontal="center" vertical="center" wrapText="1"/>
    </xf>
    <xf numFmtId="0" fontId="42" fillId="0" borderId="11" xfId="3" applyFont="1" applyBorder="1" applyAlignment="1">
      <alignment horizontal="center" vertical="center" wrapText="1"/>
    </xf>
    <xf numFmtId="0" fontId="42" fillId="0" borderId="67" xfId="3" applyFont="1" applyBorder="1" applyAlignment="1">
      <alignment horizontal="center" vertical="center" wrapText="1"/>
    </xf>
    <xf numFmtId="0" fontId="42" fillId="0" borderId="5" xfId="3" quotePrefix="1" applyFont="1" applyBorder="1" applyAlignment="1">
      <alignment horizontal="center" vertical="center"/>
    </xf>
    <xf numFmtId="0" fontId="42" fillId="0" borderId="22" xfId="3" applyFont="1" applyBorder="1" applyAlignment="1">
      <alignment horizontal="center" vertical="center"/>
    </xf>
    <xf numFmtId="0" fontId="43" fillId="3" borderId="0" xfId="3" applyFont="1" applyFill="1" applyAlignment="1" applyProtection="1">
      <alignment horizontal="center" vertical="center"/>
      <protection locked="0"/>
    </xf>
    <xf numFmtId="0" fontId="43" fillId="4" borderId="0" xfId="3" applyFont="1" applyFill="1" applyAlignment="1" applyProtection="1">
      <alignment horizontal="center" vertical="center"/>
      <protection locked="0"/>
    </xf>
    <xf numFmtId="0" fontId="43" fillId="0" borderId="0" xfId="3" applyFont="1" applyAlignment="1">
      <alignment horizontal="center" vertical="center"/>
    </xf>
    <xf numFmtId="0" fontId="42" fillId="3" borderId="14" xfId="3" applyFont="1" applyFill="1" applyBorder="1" applyAlignment="1" applyProtection="1">
      <alignment horizontal="center" vertical="center"/>
      <protection locked="0"/>
    </xf>
    <xf numFmtId="0" fontId="47" fillId="0" borderId="8"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18" xfId="3" applyFont="1" applyBorder="1" applyAlignment="1">
      <alignment horizontal="center" vertical="center" wrapText="1"/>
    </xf>
    <xf numFmtId="0" fontId="47" fillId="0" borderId="16" xfId="3" applyFont="1" applyBorder="1" applyAlignment="1">
      <alignment horizontal="center" vertical="center" wrapText="1"/>
    </xf>
    <xf numFmtId="0" fontId="47" fillId="0" borderId="4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25" xfId="3" applyFont="1" applyBorder="1" applyAlignment="1">
      <alignment horizontal="center" vertical="center" wrapText="1"/>
    </xf>
    <xf numFmtId="0" fontId="47" fillId="0" borderId="27" xfId="3" applyFont="1" applyBorder="1" applyAlignment="1">
      <alignment horizontal="center" vertical="center" wrapText="1"/>
    </xf>
    <xf numFmtId="0" fontId="42" fillId="0" borderId="104" xfId="3" applyFont="1" applyBorder="1" applyAlignment="1">
      <alignment horizontal="center" vertical="center" wrapText="1"/>
    </xf>
    <xf numFmtId="0" fontId="42" fillId="0" borderId="100" xfId="3" applyFont="1" applyBorder="1" applyAlignment="1">
      <alignment horizontal="center" vertical="center" wrapText="1"/>
    </xf>
    <xf numFmtId="0" fontId="42" fillId="0" borderId="34" xfId="3" applyFont="1" applyBorder="1" applyAlignment="1">
      <alignment horizontal="center" vertical="center"/>
    </xf>
    <xf numFmtId="0" fontId="42" fillId="0" borderId="3" xfId="3" applyFont="1" applyBorder="1" applyAlignment="1">
      <alignment horizontal="center" vertical="center"/>
    </xf>
    <xf numFmtId="0" fontId="42" fillId="0" borderId="64" xfId="3" applyFont="1" applyBorder="1" applyAlignment="1">
      <alignment horizontal="center" vertical="center"/>
    </xf>
    <xf numFmtId="0" fontId="42" fillId="4" borderId="2" xfId="3" applyFont="1" applyFill="1" applyBorder="1" applyAlignment="1" applyProtection="1">
      <alignment horizontal="center" vertical="center"/>
      <protection locked="0"/>
    </xf>
    <xf numFmtId="0" fontId="42" fillId="4" borderId="4" xfId="3" applyFont="1" applyFill="1" applyBorder="1" applyAlignment="1" applyProtection="1">
      <alignment horizontal="center" vertical="center"/>
      <protection locked="0"/>
    </xf>
    <xf numFmtId="0" fontId="42" fillId="2" borderId="2" xfId="3" applyFont="1" applyFill="1" applyBorder="1" applyAlignment="1">
      <alignment horizontal="center" vertical="center"/>
    </xf>
    <xf numFmtId="0" fontId="42" fillId="2" borderId="4" xfId="3" applyFont="1" applyFill="1" applyBorder="1" applyAlignment="1">
      <alignment horizontal="center" vertical="center"/>
    </xf>
    <xf numFmtId="0" fontId="42" fillId="4" borderId="70" xfId="3" applyFont="1" applyFill="1" applyBorder="1" applyAlignment="1" applyProtection="1">
      <alignment horizontal="left" vertical="center" wrapText="1"/>
      <protection locked="0"/>
    </xf>
    <xf numFmtId="0" fontId="42" fillId="4" borderId="108" xfId="3" applyFont="1" applyFill="1" applyBorder="1" applyAlignment="1" applyProtection="1">
      <alignment horizontal="left" vertical="center" wrapText="1"/>
      <protection locked="0"/>
    </xf>
    <xf numFmtId="0" fontId="42" fillId="4" borderId="71" xfId="3" applyFont="1" applyFill="1" applyBorder="1" applyAlignment="1" applyProtection="1">
      <alignment horizontal="left" vertical="center" wrapText="1"/>
      <protection locked="0"/>
    </xf>
    <xf numFmtId="0" fontId="47" fillId="3" borderId="34" xfId="3" applyFont="1" applyFill="1" applyBorder="1" applyAlignment="1" applyProtection="1">
      <alignment horizontal="center" vertical="center" wrapText="1"/>
      <protection locked="0"/>
    </xf>
    <xf numFmtId="0" fontId="47" fillId="3" borderId="4" xfId="3" applyFont="1" applyFill="1" applyBorder="1" applyAlignment="1" applyProtection="1">
      <alignment horizontal="center" vertical="center" wrapText="1"/>
      <protection locked="0"/>
    </xf>
    <xf numFmtId="0" fontId="42" fillId="3" borderId="2" xfId="3" applyFont="1" applyFill="1" applyBorder="1" applyAlignment="1" applyProtection="1">
      <alignment horizontal="center" vertical="center" wrapText="1"/>
      <protection locked="0"/>
    </xf>
    <xf numFmtId="0" fontId="42" fillId="3" borderId="4" xfId="3" applyFont="1" applyFill="1" applyBorder="1" applyAlignment="1" applyProtection="1">
      <alignment horizontal="center" vertical="center" wrapText="1"/>
      <protection locked="0"/>
    </xf>
    <xf numFmtId="0" fontId="42" fillId="3" borderId="2" xfId="3" applyFont="1" applyFill="1" applyBorder="1" applyAlignment="1" applyProtection="1">
      <alignment horizontal="center" vertical="center" shrinkToFit="1"/>
      <protection locked="0"/>
    </xf>
    <xf numFmtId="0" fontId="42" fillId="3" borderId="3" xfId="3" applyFont="1" applyFill="1" applyBorder="1" applyAlignment="1" applyProtection="1">
      <alignment horizontal="center" vertical="center" shrinkToFit="1"/>
      <protection locked="0"/>
    </xf>
    <xf numFmtId="0" fontId="42" fillId="3" borderId="4" xfId="3" applyFont="1" applyFill="1" applyBorder="1" applyAlignment="1" applyProtection="1">
      <alignment horizontal="center" vertical="center" shrinkToFit="1"/>
      <protection locked="0"/>
    </xf>
    <xf numFmtId="0" fontId="42" fillId="4" borderId="2" xfId="3" applyFont="1" applyFill="1" applyBorder="1" applyAlignment="1" applyProtection="1">
      <alignment horizontal="center" vertical="center" wrapText="1"/>
      <protection locked="0"/>
    </xf>
    <xf numFmtId="0" fontId="42" fillId="4" borderId="3" xfId="3" applyFont="1" applyFill="1" applyBorder="1" applyAlignment="1" applyProtection="1">
      <alignment horizontal="center" vertical="center" wrapText="1"/>
      <protection locked="0"/>
    </xf>
    <xf numFmtId="0" fontId="42" fillId="4" borderId="64" xfId="3" applyFont="1" applyFill="1" applyBorder="1" applyAlignment="1" applyProtection="1">
      <alignment horizontal="center" vertical="center" wrapText="1"/>
      <protection locked="0"/>
    </xf>
    <xf numFmtId="179" fontId="43" fillId="2" borderId="34" xfId="3" applyNumberFormat="1" applyFont="1" applyFill="1" applyBorder="1" applyAlignment="1">
      <alignment horizontal="center" vertical="center" wrapText="1"/>
    </xf>
    <xf numFmtId="179" fontId="43" fillId="2" borderId="64" xfId="3" applyNumberFormat="1" applyFont="1" applyFill="1" applyBorder="1" applyAlignment="1">
      <alignment horizontal="center" vertical="center" wrapText="1"/>
    </xf>
    <xf numFmtId="179" fontId="43" fillId="2" borderId="34" xfId="4" applyNumberFormat="1" applyFont="1" applyFill="1" applyBorder="1" applyAlignment="1" applyProtection="1">
      <alignment horizontal="center" vertical="center" wrapText="1"/>
    </xf>
    <xf numFmtId="179" fontId="43" fillId="2" borderId="64" xfId="4" applyNumberFormat="1" applyFont="1" applyFill="1" applyBorder="1" applyAlignment="1" applyProtection="1">
      <alignment horizontal="center" vertical="center" wrapText="1"/>
    </xf>
    <xf numFmtId="0" fontId="42" fillId="4" borderId="34" xfId="3" applyFont="1" applyFill="1" applyBorder="1" applyAlignment="1" applyProtection="1">
      <alignment horizontal="left" vertical="center" wrapText="1"/>
      <protection locked="0"/>
    </xf>
    <xf numFmtId="0" fontId="42" fillId="4" borderId="3" xfId="3" applyFont="1" applyFill="1" applyBorder="1" applyAlignment="1" applyProtection="1">
      <alignment horizontal="left" vertical="center" wrapText="1"/>
      <protection locked="0"/>
    </xf>
    <xf numFmtId="0" fontId="42" fillId="4" borderId="64" xfId="3" applyFont="1" applyFill="1" applyBorder="1" applyAlignment="1" applyProtection="1">
      <alignment horizontal="left" vertical="center" wrapText="1"/>
      <protection locked="0"/>
    </xf>
    <xf numFmtId="0" fontId="47" fillId="3" borderId="70" xfId="3" applyFont="1" applyFill="1" applyBorder="1" applyAlignment="1" applyProtection="1">
      <alignment horizontal="center" vertical="center" wrapText="1"/>
      <protection locked="0"/>
    </xf>
    <xf numFmtId="0" fontId="47" fillId="3" borderId="107" xfId="3" applyFont="1" applyFill="1" applyBorder="1" applyAlignment="1" applyProtection="1">
      <alignment horizontal="center" vertical="center" wrapText="1"/>
      <protection locked="0"/>
    </xf>
    <xf numFmtId="0" fontId="42" fillId="3" borderId="24" xfId="3" applyFont="1" applyFill="1" applyBorder="1" applyAlignment="1" applyProtection="1">
      <alignment horizontal="center" vertical="center" wrapText="1"/>
      <protection locked="0"/>
    </xf>
    <xf numFmtId="0" fontId="42" fillId="3" borderId="107" xfId="3" applyFont="1" applyFill="1" applyBorder="1" applyAlignment="1" applyProtection="1">
      <alignment horizontal="center" vertical="center" wrapText="1"/>
      <protection locked="0"/>
    </xf>
    <xf numFmtId="0" fontId="42" fillId="3" borderId="24" xfId="3" applyFont="1" applyFill="1" applyBorder="1" applyAlignment="1" applyProtection="1">
      <alignment horizontal="center" vertical="center" shrinkToFit="1"/>
      <protection locked="0"/>
    </xf>
    <xf numFmtId="0" fontId="42" fillId="3" borderId="108" xfId="3" applyFont="1" applyFill="1" applyBorder="1" applyAlignment="1" applyProtection="1">
      <alignment horizontal="center" vertical="center" shrinkToFit="1"/>
      <protection locked="0"/>
    </xf>
    <xf numFmtId="0" fontId="42" fillId="3" borderId="107" xfId="3" applyFont="1" applyFill="1" applyBorder="1" applyAlignment="1" applyProtection="1">
      <alignment horizontal="center" vertical="center" shrinkToFit="1"/>
      <protection locked="0"/>
    </xf>
    <xf numFmtId="0" fontId="42" fillId="4" borderId="24" xfId="3" applyFont="1" applyFill="1" applyBorder="1" applyAlignment="1" applyProtection="1">
      <alignment horizontal="center" vertical="center" wrapText="1"/>
      <protection locked="0"/>
    </xf>
    <xf numFmtId="0" fontId="42" fillId="4" borderId="108" xfId="3" applyFont="1" applyFill="1" applyBorder="1" applyAlignment="1" applyProtection="1">
      <alignment horizontal="center" vertical="center" wrapText="1"/>
      <protection locked="0"/>
    </xf>
    <xf numFmtId="0" fontId="42" fillId="4" borderId="71" xfId="3" applyFont="1" applyFill="1" applyBorder="1" applyAlignment="1" applyProtection="1">
      <alignment horizontal="center" vertical="center" wrapText="1"/>
      <protection locked="0"/>
    </xf>
    <xf numFmtId="179" fontId="43" fillId="2" borderId="70" xfId="3" applyNumberFormat="1" applyFont="1" applyFill="1" applyBorder="1" applyAlignment="1">
      <alignment horizontal="center" vertical="center" wrapText="1"/>
    </xf>
    <xf numFmtId="179" fontId="43" fillId="2" borderId="71" xfId="3" applyNumberFormat="1" applyFont="1" applyFill="1" applyBorder="1" applyAlignment="1">
      <alignment horizontal="center" vertical="center" wrapText="1"/>
    </xf>
    <xf numFmtId="179" fontId="43" fillId="2" borderId="70" xfId="4" applyNumberFormat="1" applyFont="1" applyFill="1" applyBorder="1" applyAlignment="1" applyProtection="1">
      <alignment horizontal="center" vertical="center" wrapText="1"/>
    </xf>
    <xf numFmtId="179" fontId="43" fillId="2" borderId="71" xfId="4" applyNumberFormat="1" applyFont="1" applyFill="1" applyBorder="1" applyAlignment="1" applyProtection="1">
      <alignment horizontal="center" vertical="center" wrapText="1"/>
    </xf>
    <xf numFmtId="0" fontId="47" fillId="3" borderId="62" xfId="3" applyFont="1" applyFill="1" applyBorder="1" applyAlignment="1" applyProtection="1">
      <alignment horizontal="center" vertical="center" wrapText="1"/>
      <protection locked="0"/>
    </xf>
    <xf numFmtId="0" fontId="47" fillId="3" borderId="84" xfId="3" applyFont="1" applyFill="1" applyBorder="1" applyAlignment="1" applyProtection="1">
      <alignment horizontal="center" vertical="center" wrapText="1"/>
      <protection locked="0"/>
    </xf>
    <xf numFmtId="0" fontId="42" fillId="3" borderId="35" xfId="3" applyFont="1" applyFill="1" applyBorder="1" applyAlignment="1" applyProtection="1">
      <alignment horizontal="center" vertical="center" wrapText="1"/>
      <protection locked="0"/>
    </xf>
    <xf numFmtId="0" fontId="42" fillId="3" borderId="84" xfId="3" applyFont="1" applyFill="1" applyBorder="1" applyAlignment="1" applyProtection="1">
      <alignment horizontal="center" vertical="center" wrapText="1"/>
      <protection locked="0"/>
    </xf>
    <xf numFmtId="0" fontId="42" fillId="3" borderId="35" xfId="3" applyFont="1" applyFill="1" applyBorder="1" applyAlignment="1" applyProtection="1">
      <alignment horizontal="center" vertical="center" shrinkToFit="1"/>
      <protection locked="0"/>
    </xf>
    <xf numFmtId="0" fontId="42" fillId="3" borderId="83" xfId="3" applyFont="1" applyFill="1" applyBorder="1" applyAlignment="1" applyProtection="1">
      <alignment horizontal="center" vertical="center" shrinkToFit="1"/>
      <protection locked="0"/>
    </xf>
    <xf numFmtId="0" fontId="42" fillId="3" borderId="84" xfId="3" applyFont="1" applyFill="1" applyBorder="1" applyAlignment="1" applyProtection="1">
      <alignment horizontal="center" vertical="center" shrinkToFit="1"/>
      <protection locked="0"/>
    </xf>
    <xf numFmtId="0" fontId="42" fillId="4" borderId="35" xfId="3" applyFont="1" applyFill="1" applyBorder="1" applyAlignment="1" applyProtection="1">
      <alignment horizontal="center" vertical="center" wrapText="1"/>
      <protection locked="0"/>
    </xf>
    <xf numFmtId="0" fontId="42" fillId="4" borderId="83" xfId="3" applyFont="1" applyFill="1" applyBorder="1" applyAlignment="1" applyProtection="1">
      <alignment horizontal="center" vertical="center" wrapText="1"/>
      <protection locked="0"/>
    </xf>
    <xf numFmtId="0" fontId="42" fillId="4" borderId="63" xfId="3" applyFont="1" applyFill="1" applyBorder="1" applyAlignment="1" applyProtection="1">
      <alignment horizontal="center" vertical="center" wrapText="1"/>
      <protection locked="0"/>
    </xf>
    <xf numFmtId="179" fontId="43" fillId="2" borderId="62" xfId="3" applyNumberFormat="1" applyFont="1" applyFill="1" applyBorder="1" applyAlignment="1">
      <alignment horizontal="center" vertical="center" wrapText="1"/>
    </xf>
    <xf numFmtId="179" fontId="43" fillId="2" borderId="63" xfId="3" applyNumberFormat="1" applyFont="1" applyFill="1" applyBorder="1" applyAlignment="1">
      <alignment horizontal="center" vertical="center" wrapText="1"/>
    </xf>
    <xf numFmtId="179" fontId="43" fillId="2" borderId="62" xfId="4" applyNumberFormat="1" applyFont="1" applyFill="1" applyBorder="1" applyAlignment="1" applyProtection="1">
      <alignment horizontal="center" vertical="center" wrapText="1"/>
    </xf>
    <xf numFmtId="179" fontId="43" fillId="2" borderId="63" xfId="4" applyNumberFormat="1" applyFont="1" applyFill="1" applyBorder="1" applyAlignment="1" applyProtection="1">
      <alignment horizontal="center" vertical="center" wrapText="1"/>
    </xf>
    <xf numFmtId="0" fontId="42" fillId="4" borderId="62" xfId="3" applyFont="1" applyFill="1" applyBorder="1" applyAlignment="1" applyProtection="1">
      <alignment horizontal="left" vertical="center" wrapText="1"/>
      <protection locked="0"/>
    </xf>
    <xf numFmtId="0" fontId="42" fillId="4" borderId="83" xfId="3" applyFont="1" applyFill="1" applyBorder="1" applyAlignment="1" applyProtection="1">
      <alignment horizontal="left" vertical="center" wrapText="1"/>
      <protection locked="0"/>
    </xf>
    <xf numFmtId="0" fontId="42" fillId="4" borderId="63" xfId="3" applyFont="1" applyFill="1" applyBorder="1" applyAlignment="1" applyProtection="1">
      <alignment horizontal="left" vertical="center" wrapText="1"/>
      <protection locked="0"/>
    </xf>
    <xf numFmtId="0" fontId="42" fillId="4" borderId="36" xfId="3" applyFont="1" applyFill="1" applyBorder="1" applyAlignment="1" applyProtection="1">
      <alignment horizontal="center" vertical="center"/>
      <protection locked="0"/>
    </xf>
    <xf numFmtId="0" fontId="42" fillId="4" borderId="38" xfId="3" applyFont="1" applyFill="1" applyBorder="1" applyAlignment="1" applyProtection="1">
      <alignment horizontal="center" vertical="center"/>
      <protection locked="0"/>
    </xf>
    <xf numFmtId="0" fontId="51" fillId="2" borderId="102" xfId="3" applyFont="1" applyFill="1" applyBorder="1" applyAlignment="1">
      <alignment horizontal="center" vertical="center"/>
    </xf>
    <xf numFmtId="0" fontId="51" fillId="2" borderId="101" xfId="3" applyFont="1" applyFill="1" applyBorder="1" applyAlignment="1">
      <alignment horizontal="center" vertical="center"/>
    </xf>
    <xf numFmtId="0" fontId="47" fillId="2" borderId="0" xfId="3" applyFont="1" applyFill="1" applyAlignment="1">
      <alignment horizontal="left" vertical="center"/>
    </xf>
  </cellXfs>
  <cellStyles count="5">
    <cellStyle name="桁区切り 2" xfId="2" xr:uid="{D7D44D7A-E380-4010-8F02-77FC03709DAC}"/>
    <cellStyle name="桁区切り 3" xfId="4" xr:uid="{084F75F6-317C-4FD9-B6C3-18E40F90909A}"/>
    <cellStyle name="標準" xfId="0" builtinId="0"/>
    <cellStyle name="標準 2" xfId="1" xr:uid="{60F5B093-2DCE-4CFD-A20C-57C763A6B52F}"/>
    <cellStyle name="標準 3" xfId="3" xr:uid="{B6096BB5-F753-463C-86F8-D2347023A9D6}"/>
  </cellStyles>
  <dxfs count="49">
    <dxf>
      <numFmt numFmtId="3" formatCode="#,##0"/>
    </dxf>
    <dxf>
      <numFmt numFmtId="3" formatCode="#,##0"/>
    </dxf>
    <dxf>
      <numFmt numFmtId="3" formatCode="#,##0"/>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101</xdr:row>
      <xdr:rowOff>171450</xdr:rowOff>
    </xdr:from>
    <xdr:to>
      <xdr:col>0</xdr:col>
      <xdr:colOff>504825</xdr:colOff>
      <xdr:row>102</xdr:row>
      <xdr:rowOff>209550</xdr:rowOff>
    </xdr:to>
    <xdr:pic>
      <xdr:nvPicPr>
        <xdr:cNvPr id="19574" name="Picture 25" descr="MCj04113200000[1]">
          <a:extLst>
            <a:ext uri="{FF2B5EF4-FFF2-40B4-BE49-F238E27FC236}">
              <a16:creationId xmlns:a16="http://schemas.microsoft.com/office/drawing/2014/main" id="{3BDCEE3F-5A4D-76F5-B0E5-3D629506C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4270950"/>
          <a:ext cx="295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343</xdr:row>
      <xdr:rowOff>0</xdr:rowOff>
    </xdr:from>
    <xdr:to>
      <xdr:col>1</xdr:col>
      <xdr:colOff>247650</xdr:colOff>
      <xdr:row>345</xdr:row>
      <xdr:rowOff>190500</xdr:rowOff>
    </xdr:to>
    <xdr:sp macro="" textlink="">
      <xdr:nvSpPr>
        <xdr:cNvPr id="8" name="AutoShape 3">
          <a:extLst>
            <a:ext uri="{FF2B5EF4-FFF2-40B4-BE49-F238E27FC236}">
              <a16:creationId xmlns:a16="http://schemas.microsoft.com/office/drawing/2014/main" id="{C9E41068-11A1-44FC-00EA-0BF70EDDECA7}"/>
            </a:ext>
          </a:extLst>
        </xdr:cNvPr>
        <xdr:cNvSpPr>
          <a:spLocks noChangeArrowheads="1"/>
        </xdr:cNvSpPr>
      </xdr:nvSpPr>
      <xdr:spPr bwMode="auto">
        <a:xfrm>
          <a:off x="0" y="120672225"/>
          <a:ext cx="962025"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D6FA60E-47FB-49A9-BDC9-2C7BDFAEF9FF}"/>
            </a:ext>
          </a:extLst>
        </xdr:cNvPr>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150061</xdr:colOff>
      <xdr:row>2</xdr:row>
      <xdr:rowOff>70044</xdr:rowOff>
    </xdr:from>
    <xdr:to>
      <xdr:col>16</xdr:col>
      <xdr:colOff>171083</xdr:colOff>
      <xdr:row>6</xdr:row>
      <xdr:rowOff>177473</xdr:rowOff>
    </xdr:to>
    <xdr:sp macro="" textlink="">
      <xdr:nvSpPr>
        <xdr:cNvPr id="3" name="AutoShape 12">
          <a:extLst>
            <a:ext uri="{FF2B5EF4-FFF2-40B4-BE49-F238E27FC236}">
              <a16:creationId xmlns:a16="http://schemas.microsoft.com/office/drawing/2014/main" id="{EE73B2D0-95F8-4F40-AF71-3A84C7F94FAA}"/>
            </a:ext>
          </a:extLst>
        </xdr:cNvPr>
        <xdr:cNvSpPr>
          <a:spLocks/>
        </xdr:cNvSpPr>
      </xdr:nvSpPr>
      <xdr:spPr bwMode="auto">
        <a:xfrm>
          <a:off x="3255211" y="584394"/>
          <a:ext cx="3450022" cy="1136129"/>
        </a:xfrm>
        <a:prstGeom prst="borderCallout1">
          <a:avLst>
            <a:gd name="adj1" fmla="val 60458"/>
            <a:gd name="adj2" fmla="val 51"/>
            <a:gd name="adj3" fmla="val 219363"/>
            <a:gd name="adj4" fmla="val -33533"/>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訪問入浴介護と介護予防訪問入浴介護の両サービスの指定を受けているのであれば、職員は両サービスを兼務していることになるので、勤務形態は常勤であれば</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、非常勤であれば</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になります。</a:t>
          </a:r>
        </a:p>
      </xdr:txBody>
    </xdr:sp>
    <xdr:clientData/>
  </xdr:twoCellAnchor>
  <xdr:twoCellAnchor>
    <xdr:from>
      <xdr:col>28</xdr:col>
      <xdr:colOff>68038</xdr:colOff>
      <xdr:row>20</xdr:row>
      <xdr:rowOff>137570</xdr:rowOff>
    </xdr:from>
    <xdr:to>
      <xdr:col>34</xdr:col>
      <xdr:colOff>206026</xdr:colOff>
      <xdr:row>22</xdr:row>
      <xdr:rowOff>109733</xdr:rowOff>
    </xdr:to>
    <xdr:sp macro="" textlink="">
      <xdr:nvSpPr>
        <xdr:cNvPr id="4" name="AutoShape 12">
          <a:extLst>
            <a:ext uri="{FF2B5EF4-FFF2-40B4-BE49-F238E27FC236}">
              <a16:creationId xmlns:a16="http://schemas.microsoft.com/office/drawing/2014/main" id="{BAD2BAA1-5BEB-4C9E-8939-11D2E1A9CA5D}"/>
            </a:ext>
          </a:extLst>
        </xdr:cNvPr>
        <xdr:cNvSpPr>
          <a:spLocks/>
        </xdr:cNvSpPr>
      </xdr:nvSpPr>
      <xdr:spPr bwMode="auto">
        <a:xfrm>
          <a:off x="11745688" y="7005095"/>
          <a:ext cx="2709738" cy="981813"/>
        </a:xfrm>
        <a:prstGeom prst="borderCallout1">
          <a:avLst>
            <a:gd name="adj1" fmla="val 39582"/>
            <a:gd name="adj2" fmla="val 5"/>
            <a:gd name="adj3" fmla="val -124321"/>
            <a:gd name="adj4" fmla="val -36810"/>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勤務時間は休憩時間を除いた実労働時間で記載します。時間外の勤務については除いてください。</a:t>
          </a:r>
        </a:p>
      </xdr:txBody>
    </xdr:sp>
    <xdr:clientData/>
  </xdr:twoCellAnchor>
  <xdr:twoCellAnchor>
    <xdr:from>
      <xdr:col>39</xdr:col>
      <xdr:colOff>186186</xdr:colOff>
      <xdr:row>18</xdr:row>
      <xdr:rowOff>172074</xdr:rowOff>
    </xdr:from>
    <xdr:to>
      <xdr:col>45</xdr:col>
      <xdr:colOff>369483</xdr:colOff>
      <xdr:row>22</xdr:row>
      <xdr:rowOff>227702</xdr:rowOff>
    </xdr:to>
    <xdr:sp macro="" textlink="">
      <xdr:nvSpPr>
        <xdr:cNvPr id="5" name="AutoShape 12">
          <a:extLst>
            <a:ext uri="{FF2B5EF4-FFF2-40B4-BE49-F238E27FC236}">
              <a16:creationId xmlns:a16="http://schemas.microsoft.com/office/drawing/2014/main" id="{6A31ED96-3169-46A0-9110-73DA3B56907D}"/>
            </a:ext>
          </a:extLst>
        </xdr:cNvPr>
        <xdr:cNvSpPr>
          <a:spLocks/>
        </xdr:cNvSpPr>
      </xdr:nvSpPr>
      <xdr:spPr bwMode="auto">
        <a:xfrm>
          <a:off x="16578711" y="6029949"/>
          <a:ext cx="2755047" cy="2074928"/>
        </a:xfrm>
        <a:prstGeom prst="borderCallout1">
          <a:avLst>
            <a:gd name="adj1" fmla="val 739"/>
            <a:gd name="adj2" fmla="val 14672"/>
            <a:gd name="adj3" fmla="val -33357"/>
            <a:gd name="adj4" fmla="val 4554"/>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常勤職員の休暇等については、歴月で１月を超える休暇等を除き、常勤換算の計算上、勤務したものとみなすことができます。その場合、勤務形態一覧表には「休」と記載してください。非常勤職員の休暇は勤務したものとしてみなすことはできません。</a:t>
          </a:r>
        </a:p>
      </xdr:txBody>
    </xdr:sp>
    <xdr:clientData/>
  </xdr:twoCellAnchor>
  <xdr:twoCellAnchor>
    <xdr:from>
      <xdr:col>27</xdr:col>
      <xdr:colOff>128421</xdr:colOff>
      <xdr:row>2</xdr:row>
      <xdr:rowOff>255215</xdr:rowOff>
    </xdr:from>
    <xdr:to>
      <xdr:col>34</xdr:col>
      <xdr:colOff>366546</xdr:colOff>
      <xdr:row>4</xdr:row>
      <xdr:rowOff>207872</xdr:rowOff>
    </xdr:to>
    <xdr:sp macro="" textlink="">
      <xdr:nvSpPr>
        <xdr:cNvPr id="6" name="AutoShape 12">
          <a:extLst>
            <a:ext uri="{FF2B5EF4-FFF2-40B4-BE49-F238E27FC236}">
              <a16:creationId xmlns:a16="http://schemas.microsoft.com/office/drawing/2014/main" id="{DB3F16F6-91C0-456D-99EB-EB7C56FA5F1A}"/>
            </a:ext>
          </a:extLst>
        </xdr:cNvPr>
        <xdr:cNvSpPr>
          <a:spLocks/>
        </xdr:cNvSpPr>
      </xdr:nvSpPr>
      <xdr:spPr bwMode="auto">
        <a:xfrm>
          <a:off x="11377446" y="769565"/>
          <a:ext cx="3238500" cy="467007"/>
        </a:xfrm>
        <a:prstGeom prst="borderCallout1">
          <a:avLst>
            <a:gd name="adj1" fmla="val 223"/>
            <a:gd name="adj2" fmla="val 100118"/>
            <a:gd name="adj3" fmla="val 98129"/>
            <a:gd name="adj4" fmla="val 318822"/>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常勤の勤務すべき時間数が、事業所で複数設定されていることは想定されていません。</a:t>
          </a:r>
        </a:p>
      </xdr:txBody>
    </xdr:sp>
    <xdr:clientData/>
  </xdr:twoCellAnchor>
  <xdr:twoCellAnchor>
    <xdr:from>
      <xdr:col>7</xdr:col>
      <xdr:colOff>0</xdr:colOff>
      <xdr:row>19</xdr:row>
      <xdr:rowOff>46855</xdr:rowOff>
    </xdr:from>
    <xdr:to>
      <xdr:col>13</xdr:col>
      <xdr:colOff>130130</xdr:colOff>
      <xdr:row>20</xdr:row>
      <xdr:rowOff>260033</xdr:rowOff>
    </xdr:to>
    <xdr:sp macro="" textlink="">
      <xdr:nvSpPr>
        <xdr:cNvPr id="7" name="AutoShape 12">
          <a:extLst>
            <a:ext uri="{FF2B5EF4-FFF2-40B4-BE49-F238E27FC236}">
              <a16:creationId xmlns:a16="http://schemas.microsoft.com/office/drawing/2014/main" id="{6979C07F-4883-4B75-9F05-3939AEF19149}"/>
            </a:ext>
          </a:extLst>
        </xdr:cNvPr>
        <xdr:cNvSpPr>
          <a:spLocks/>
        </xdr:cNvSpPr>
      </xdr:nvSpPr>
      <xdr:spPr bwMode="auto">
        <a:xfrm>
          <a:off x="2676525" y="6409555"/>
          <a:ext cx="2701880" cy="718003"/>
        </a:xfrm>
        <a:prstGeom prst="borderCallout1">
          <a:avLst>
            <a:gd name="adj1" fmla="val 47029"/>
            <a:gd name="adj2" fmla="val -142"/>
            <a:gd name="adj3" fmla="val -434564"/>
            <a:gd name="adj4" fmla="val -22514"/>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管理者と介護職員を兼務しているため、その上でもＢとなります。</a:t>
          </a:r>
        </a:p>
      </xdr:txBody>
    </xdr:sp>
    <xdr:clientData/>
  </xdr:twoCellAnchor>
  <xdr:twoCellAnchor>
    <xdr:from>
      <xdr:col>50</xdr:col>
      <xdr:colOff>75653</xdr:colOff>
      <xdr:row>0</xdr:row>
      <xdr:rowOff>190499</xdr:rowOff>
    </xdr:from>
    <xdr:to>
      <xdr:col>55</xdr:col>
      <xdr:colOff>180675</xdr:colOff>
      <xdr:row>2</xdr:row>
      <xdr:rowOff>45398</xdr:rowOff>
    </xdr:to>
    <xdr:sp macro="" textlink="">
      <xdr:nvSpPr>
        <xdr:cNvPr id="8" name="AutoShape 12">
          <a:extLst>
            <a:ext uri="{FF2B5EF4-FFF2-40B4-BE49-F238E27FC236}">
              <a16:creationId xmlns:a16="http://schemas.microsoft.com/office/drawing/2014/main" id="{12FA26A1-31DB-4B14-AAC5-1070A3F2A2D4}"/>
            </a:ext>
          </a:extLst>
        </xdr:cNvPr>
        <xdr:cNvSpPr>
          <a:spLocks/>
        </xdr:cNvSpPr>
      </xdr:nvSpPr>
      <xdr:spPr bwMode="auto">
        <a:xfrm>
          <a:off x="21183053" y="190499"/>
          <a:ext cx="2248147" cy="369249"/>
        </a:xfrm>
        <a:prstGeom prst="borderCallout1">
          <a:avLst>
            <a:gd name="adj1" fmla="val 99614"/>
            <a:gd name="adj2" fmla="val 78932"/>
            <a:gd name="adj3" fmla="val 164422"/>
            <a:gd name="adj4" fmla="val 5857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a:effectLst/>
              <a:latin typeface="ＭＳ Ｐゴシック" panose="020B0600070205080204" pitchFamily="50" charset="-128"/>
              <a:ea typeface="ＭＳ Ｐゴシック" panose="020B0600070205080204" pitchFamily="50" charset="-128"/>
              <a:cs typeface="+mn-cs"/>
            </a:rPr>
            <a:t>勤務形態一覧表は暦月（毎月１日から末日）分のものを作成します。</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85046</xdr:colOff>
      <xdr:row>12</xdr:row>
      <xdr:rowOff>312963</xdr:rowOff>
    </xdr:from>
    <xdr:to>
      <xdr:col>15</xdr:col>
      <xdr:colOff>91850</xdr:colOff>
      <xdr:row>15</xdr:row>
      <xdr:rowOff>363989</xdr:rowOff>
    </xdr:to>
    <xdr:cxnSp macro="">
      <xdr:nvCxnSpPr>
        <xdr:cNvPr id="9" name="直線コネクタ 8">
          <a:extLst>
            <a:ext uri="{FF2B5EF4-FFF2-40B4-BE49-F238E27FC236}">
              <a16:creationId xmlns:a16="http://schemas.microsoft.com/office/drawing/2014/main" id="{97CBA987-755B-4897-BAF4-277EADCAB649}"/>
            </a:ext>
          </a:extLst>
        </xdr:cNvPr>
        <xdr:cNvCxnSpPr/>
      </xdr:nvCxnSpPr>
      <xdr:spPr>
        <a:xfrm flipH="1">
          <a:off x="6190571" y="3141888"/>
          <a:ext cx="6804" cy="15655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312965</xdr:colOff>
      <xdr:row>12</xdr:row>
      <xdr:rowOff>323168</xdr:rowOff>
    </xdr:from>
    <xdr:to>
      <xdr:col>15</xdr:col>
      <xdr:colOff>88448</xdr:colOff>
      <xdr:row>12</xdr:row>
      <xdr:rowOff>329972</xdr:rowOff>
    </xdr:to>
    <xdr:cxnSp macro="">
      <xdr:nvCxnSpPr>
        <xdr:cNvPr id="10" name="直線矢印コネクタ 9">
          <a:extLst>
            <a:ext uri="{FF2B5EF4-FFF2-40B4-BE49-F238E27FC236}">
              <a16:creationId xmlns:a16="http://schemas.microsoft.com/office/drawing/2014/main" id="{A4775193-EB24-42D9-B17A-ECA0FB0A644D}"/>
            </a:ext>
          </a:extLst>
        </xdr:cNvPr>
        <xdr:cNvCxnSpPr/>
      </xdr:nvCxnSpPr>
      <xdr:spPr>
        <a:xfrm flipH="1">
          <a:off x="5989865" y="3152093"/>
          <a:ext cx="204108" cy="68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319769</xdr:colOff>
      <xdr:row>15</xdr:row>
      <xdr:rowOff>353786</xdr:rowOff>
    </xdr:from>
    <xdr:to>
      <xdr:col>15</xdr:col>
      <xdr:colOff>74847</xdr:colOff>
      <xdr:row>15</xdr:row>
      <xdr:rowOff>357186</xdr:rowOff>
    </xdr:to>
    <xdr:cxnSp macro="">
      <xdr:nvCxnSpPr>
        <xdr:cNvPr id="11" name="直線矢印コネクタ 10">
          <a:extLst>
            <a:ext uri="{FF2B5EF4-FFF2-40B4-BE49-F238E27FC236}">
              <a16:creationId xmlns:a16="http://schemas.microsoft.com/office/drawing/2014/main" id="{47595D51-EA6F-448C-A4DD-225567CDE25A}"/>
            </a:ext>
          </a:extLst>
        </xdr:cNvPr>
        <xdr:cNvCxnSpPr/>
      </xdr:nvCxnSpPr>
      <xdr:spPr>
        <a:xfrm flipH="1">
          <a:off x="5996669" y="4697186"/>
          <a:ext cx="183703" cy="340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15</xdr:col>
      <xdr:colOff>347207</xdr:colOff>
      <xdr:row>18</xdr:row>
      <xdr:rowOff>236904</xdr:rowOff>
    </xdr:from>
    <xdr:to>
      <xdr:col>23</xdr:col>
      <xdr:colOff>5043</xdr:colOff>
      <xdr:row>19</xdr:row>
      <xdr:rowOff>360503</xdr:rowOff>
    </xdr:to>
    <xdr:sp macro="" textlink="">
      <xdr:nvSpPr>
        <xdr:cNvPr id="12" name="AutoShape 12">
          <a:extLst>
            <a:ext uri="{FF2B5EF4-FFF2-40B4-BE49-F238E27FC236}">
              <a16:creationId xmlns:a16="http://schemas.microsoft.com/office/drawing/2014/main" id="{80421476-6ABD-4FFB-8955-BD4CD039A15F}"/>
            </a:ext>
          </a:extLst>
        </xdr:cNvPr>
        <xdr:cNvSpPr>
          <a:spLocks/>
        </xdr:cNvSpPr>
      </xdr:nvSpPr>
      <xdr:spPr bwMode="auto">
        <a:xfrm>
          <a:off x="6452732" y="6094779"/>
          <a:ext cx="3086836" cy="628424"/>
        </a:xfrm>
        <a:prstGeom prst="borderCallout1">
          <a:avLst>
            <a:gd name="adj1" fmla="val 50976"/>
            <a:gd name="adj2" fmla="val 29"/>
            <a:gd name="adj3" fmla="val -221937"/>
            <a:gd name="adj4" fmla="val -8481"/>
          </a:avLst>
        </a:prstGeom>
        <a:solidFill>
          <a:srgbClr val="FFFFFF"/>
        </a:solidFill>
        <a:ln w="19050">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他の職務と兼務している場合は職務ごとの勤務時間を記載します。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E7431B92-9C73-47CE-8B2D-F15FD19FF0FF}"/>
            </a:ext>
          </a:extLst>
        </xdr:cNvPr>
        <xdr:cNvSpPr/>
      </xdr:nvSpPr>
      <xdr:spPr>
        <a:xfrm>
          <a:off x="5086350"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06A3C854-2EAE-42F6-ABF8-7BA19771A07D}"/>
            </a:ext>
          </a:extLst>
        </xdr:cNvPr>
        <xdr:cNvSpPr/>
      </xdr:nvSpPr>
      <xdr:spPr>
        <a:xfrm>
          <a:off x="180975" y="14201774"/>
          <a:ext cx="125730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B3E9-3415-44F3-8E83-0FC41A24775F}">
  <sheetPr>
    <outlinePr summaryBelow="0" summaryRight="0"/>
  </sheetPr>
  <dimension ref="A1:Y357"/>
  <sheetViews>
    <sheetView tabSelected="1" view="pageBreakPreview" zoomScaleNormal="100" zoomScaleSheetLayoutView="100" zoomScalePageLayoutView="110" workbookViewId="0">
      <selection sqref="A1:Q1"/>
    </sheetView>
  </sheetViews>
  <sheetFormatPr defaultColWidth="0" defaultRowHeight="0" customHeight="1" zeroHeight="1" x14ac:dyDescent="0.25"/>
  <cols>
    <col min="1" max="3" width="10.7109375" style="5" customWidth="1"/>
    <col min="4" max="15" width="5" style="5" customWidth="1"/>
    <col min="16" max="16" width="5.28515625" style="5" customWidth="1"/>
    <col min="17" max="17" width="5.7109375" style="5" customWidth="1"/>
    <col min="18" max="18" width="3.5703125" style="5" customWidth="1"/>
    <col min="19" max="23" width="3.5703125" style="6" hidden="1" customWidth="1"/>
    <col min="24" max="25" width="3.5703125" style="7" hidden="1" customWidth="1"/>
    <col min="26" max="16384" width="0" style="6" hidden="1"/>
  </cols>
  <sheetData>
    <row r="1" spans="1:25" s="3" customFormat="1" ht="45" customHeight="1" x14ac:dyDescent="0.25">
      <c r="A1" s="356" t="s">
        <v>333</v>
      </c>
      <c r="B1" s="356"/>
      <c r="C1" s="356"/>
      <c r="D1" s="356"/>
      <c r="E1" s="356"/>
      <c r="F1" s="356"/>
      <c r="G1" s="356"/>
      <c r="H1" s="356"/>
      <c r="I1" s="356"/>
      <c r="J1" s="356"/>
      <c r="K1" s="356"/>
      <c r="L1" s="356"/>
      <c r="M1" s="356"/>
      <c r="N1" s="356"/>
      <c r="O1" s="356"/>
      <c r="P1" s="356"/>
      <c r="Q1" s="356"/>
      <c r="R1" s="2"/>
      <c r="X1" s="4"/>
      <c r="Y1" s="4"/>
    </row>
    <row r="2" spans="1:25" s="3" customFormat="1" ht="30" customHeight="1" x14ac:dyDescent="0.25">
      <c r="A2" s="357" t="s">
        <v>20</v>
      </c>
      <c r="B2" s="357"/>
      <c r="C2" s="357"/>
      <c r="D2" s="357"/>
      <c r="E2" s="357"/>
      <c r="F2" s="357"/>
      <c r="G2" s="357"/>
      <c r="H2" s="357"/>
      <c r="I2" s="357"/>
      <c r="J2" s="357"/>
      <c r="K2" s="357"/>
      <c r="L2" s="357"/>
      <c r="M2" s="357"/>
      <c r="N2" s="357"/>
      <c r="O2" s="357"/>
      <c r="P2" s="357"/>
      <c r="Q2" s="357"/>
      <c r="R2" s="2"/>
      <c r="X2" s="4"/>
      <c r="Y2" s="4"/>
    </row>
    <row r="3" spans="1:25" ht="20.100000000000001" customHeight="1" x14ac:dyDescent="0.25">
      <c r="A3" s="372" t="s">
        <v>14</v>
      </c>
      <c r="B3" s="373"/>
      <c r="C3" s="374"/>
      <c r="D3" s="358" t="s">
        <v>238</v>
      </c>
      <c r="E3" s="359"/>
      <c r="F3" s="359"/>
      <c r="G3" s="359"/>
      <c r="H3" s="359"/>
      <c r="I3" s="359"/>
      <c r="J3" s="359"/>
      <c r="K3" s="359"/>
      <c r="L3" s="359"/>
      <c r="M3" s="359"/>
      <c r="N3" s="359"/>
      <c r="O3" s="359"/>
      <c r="P3" s="359"/>
      <c r="Q3" s="360"/>
    </row>
    <row r="4" spans="1:25" ht="30" customHeight="1" x14ac:dyDescent="0.25">
      <c r="A4" s="8" t="s">
        <v>334</v>
      </c>
      <c r="B4" s="9" t="s">
        <v>2</v>
      </c>
      <c r="C4" s="10" t="s">
        <v>1</v>
      </c>
      <c r="D4" s="361"/>
      <c r="E4" s="362"/>
      <c r="F4" s="362"/>
      <c r="G4" s="362"/>
      <c r="H4" s="362"/>
      <c r="I4" s="362"/>
      <c r="J4" s="362"/>
      <c r="K4" s="362"/>
      <c r="L4" s="362"/>
      <c r="M4" s="362"/>
      <c r="N4" s="362"/>
      <c r="O4" s="362"/>
      <c r="P4" s="362"/>
      <c r="Q4" s="363"/>
    </row>
    <row r="5" spans="1:25" ht="13.5" customHeight="1" x14ac:dyDescent="0.25">
      <c r="A5" s="11"/>
      <c r="B5" s="11"/>
      <c r="C5" s="11"/>
      <c r="D5" s="11"/>
      <c r="E5" s="11"/>
      <c r="F5" s="11"/>
      <c r="G5" s="11"/>
      <c r="H5" s="11"/>
      <c r="I5" s="11"/>
      <c r="J5" s="11"/>
      <c r="K5" s="11"/>
      <c r="L5" s="11"/>
      <c r="M5" s="11"/>
      <c r="N5" s="11"/>
      <c r="O5" s="11"/>
      <c r="P5" s="11"/>
      <c r="Q5" s="11"/>
    </row>
    <row r="6" spans="1:25" ht="24.95" customHeight="1" x14ac:dyDescent="0.25">
      <c r="A6" s="364" t="s">
        <v>237</v>
      </c>
      <c r="B6" s="367" t="s">
        <v>15</v>
      </c>
      <c r="C6" s="368"/>
      <c r="D6" s="12">
        <v>1</v>
      </c>
      <c r="E6" s="12">
        <v>4</v>
      </c>
      <c r="F6" s="12"/>
      <c r="G6" s="12"/>
      <c r="H6" s="12"/>
      <c r="I6" s="12"/>
      <c r="J6" s="12"/>
      <c r="K6" s="12"/>
      <c r="L6" s="12"/>
      <c r="M6" s="13"/>
      <c r="N6" s="369"/>
      <c r="O6" s="370"/>
      <c r="P6" s="370"/>
      <c r="Q6" s="371"/>
    </row>
    <row r="7" spans="1:25" ht="20.100000000000001" customHeight="1" x14ac:dyDescent="0.25">
      <c r="A7" s="365"/>
      <c r="B7" s="14" t="s">
        <v>16</v>
      </c>
      <c r="C7" s="330"/>
      <c r="D7" s="331"/>
      <c r="E7" s="331"/>
      <c r="F7" s="331"/>
      <c r="G7" s="331"/>
      <c r="H7" s="331"/>
      <c r="I7" s="331"/>
      <c r="J7" s="331"/>
      <c r="K7" s="331"/>
      <c r="L7" s="331"/>
      <c r="M7" s="331"/>
      <c r="N7" s="331"/>
      <c r="O7" s="331"/>
      <c r="P7" s="331"/>
      <c r="Q7" s="332"/>
    </row>
    <row r="8" spans="1:25" ht="30" customHeight="1" x14ac:dyDescent="0.25">
      <c r="A8" s="365"/>
      <c r="B8" s="15" t="s">
        <v>17</v>
      </c>
      <c r="C8" s="333"/>
      <c r="D8" s="334"/>
      <c r="E8" s="334"/>
      <c r="F8" s="334"/>
      <c r="G8" s="334"/>
      <c r="H8" s="334"/>
      <c r="I8" s="334"/>
      <c r="J8" s="334"/>
      <c r="K8" s="334"/>
      <c r="L8" s="334"/>
      <c r="M8" s="334"/>
      <c r="N8" s="334"/>
      <c r="O8" s="334"/>
      <c r="P8" s="334"/>
      <c r="Q8" s="335"/>
    </row>
    <row r="9" spans="1:25" ht="30" customHeight="1" x14ac:dyDescent="0.25">
      <c r="A9" s="366"/>
      <c r="B9" s="16" t="s">
        <v>18</v>
      </c>
      <c r="C9" s="336" t="s">
        <v>19</v>
      </c>
      <c r="D9" s="337"/>
      <c r="E9" s="337"/>
      <c r="F9" s="337"/>
      <c r="G9" s="337"/>
      <c r="H9" s="337"/>
      <c r="I9" s="337"/>
      <c r="J9" s="337"/>
      <c r="K9" s="337"/>
      <c r="L9" s="337"/>
      <c r="M9" s="337"/>
      <c r="N9" s="337"/>
      <c r="O9" s="337"/>
      <c r="P9" s="337"/>
      <c r="Q9" s="338"/>
    </row>
    <row r="10" spans="1:25" ht="13.5" customHeight="1" x14ac:dyDescent="0.25"/>
    <row r="11" spans="1:25" ht="30" customHeight="1" x14ac:dyDescent="0.25">
      <c r="A11" s="353" t="s">
        <v>0</v>
      </c>
      <c r="B11" s="354"/>
      <c r="C11" s="354"/>
      <c r="D11" s="354"/>
      <c r="E11" s="354"/>
      <c r="F11" s="354"/>
      <c r="G11" s="354"/>
      <c r="H11" s="354"/>
      <c r="I11" s="355"/>
      <c r="J11" s="375"/>
      <c r="K11" s="376"/>
      <c r="L11" s="376"/>
      <c r="M11" s="376"/>
      <c r="N11" s="376"/>
      <c r="O11" s="376"/>
      <c r="P11" s="376"/>
      <c r="Q11" s="377"/>
      <c r="R11" s="17"/>
      <c r="S11" s="18"/>
    </row>
    <row r="12" spans="1:25" ht="30" customHeight="1" x14ac:dyDescent="0.15">
      <c r="A12" s="378" t="s">
        <v>335</v>
      </c>
      <c r="B12" s="378"/>
      <c r="C12" s="378"/>
      <c r="D12" s="378"/>
      <c r="E12" s="378"/>
      <c r="F12" s="378"/>
      <c r="G12" s="378"/>
      <c r="H12" s="378"/>
      <c r="I12" s="378"/>
      <c r="J12" s="378"/>
      <c r="K12" s="378"/>
      <c r="L12" s="378"/>
      <c r="M12" s="378"/>
      <c r="N12" s="378"/>
      <c r="O12" s="378"/>
      <c r="P12" s="378"/>
      <c r="Q12" s="378"/>
      <c r="R12" s="19"/>
      <c r="S12" s="19"/>
      <c r="T12" s="19"/>
      <c r="U12" s="19"/>
      <c r="V12" s="19"/>
      <c r="W12" s="19"/>
      <c r="X12" s="19"/>
      <c r="Y12" s="19"/>
    </row>
    <row r="13" spans="1:25" ht="90" customHeight="1" x14ac:dyDescent="0.25">
      <c r="A13" s="384" t="s">
        <v>21</v>
      </c>
      <c r="B13" s="384"/>
      <c r="C13" s="384"/>
      <c r="D13" s="384"/>
      <c r="E13" s="384"/>
      <c r="F13" s="384"/>
      <c r="G13" s="384"/>
      <c r="H13" s="384"/>
      <c r="I13" s="384"/>
      <c r="J13" s="384"/>
      <c r="K13" s="384"/>
      <c r="L13" s="384"/>
      <c r="M13" s="384"/>
      <c r="N13" s="384"/>
      <c r="O13" s="384"/>
      <c r="P13" s="384"/>
      <c r="Q13" s="384"/>
      <c r="R13" s="17"/>
      <c r="S13" s="20"/>
      <c r="T13" s="18"/>
      <c r="U13" s="18"/>
      <c r="V13" s="18"/>
      <c r="W13" s="18"/>
      <c r="X13" s="21"/>
      <c r="Y13" s="21"/>
    </row>
    <row r="14" spans="1:25" ht="15" customHeight="1" x14ac:dyDescent="0.25">
      <c r="A14" s="22" t="s">
        <v>155</v>
      </c>
      <c r="B14" s="311" t="s">
        <v>241</v>
      </c>
      <c r="C14" s="311"/>
      <c r="D14" s="311"/>
      <c r="E14" s="311"/>
      <c r="F14" s="311"/>
      <c r="G14" s="311"/>
      <c r="H14" s="311"/>
      <c r="I14" s="311"/>
      <c r="J14" s="311"/>
      <c r="K14" s="311"/>
      <c r="L14" s="311"/>
      <c r="M14" s="311"/>
      <c r="N14" s="311"/>
      <c r="O14" s="311"/>
      <c r="P14" s="311"/>
      <c r="Q14" s="311"/>
      <c r="R14" s="17"/>
      <c r="S14" s="20"/>
      <c r="T14" s="18"/>
      <c r="U14" s="18"/>
      <c r="V14" s="18"/>
      <c r="W14" s="18"/>
      <c r="X14" s="21"/>
      <c r="Y14" s="21"/>
    </row>
    <row r="15" spans="1:25" ht="15" customHeight="1" x14ac:dyDescent="0.25">
      <c r="A15" s="22" t="s">
        <v>156</v>
      </c>
      <c r="B15" s="311" t="s">
        <v>157</v>
      </c>
      <c r="C15" s="311"/>
      <c r="D15" s="311"/>
      <c r="E15" s="311"/>
      <c r="F15" s="311"/>
      <c r="G15" s="311"/>
      <c r="H15" s="311"/>
      <c r="I15" s="311"/>
      <c r="J15" s="311"/>
      <c r="K15" s="311"/>
      <c r="L15" s="311"/>
      <c r="M15" s="311"/>
      <c r="N15" s="311"/>
      <c r="O15" s="311"/>
      <c r="P15" s="311"/>
      <c r="Q15" s="311"/>
      <c r="R15" s="311"/>
      <c r="S15" s="20"/>
      <c r="T15" s="18"/>
      <c r="U15" s="18"/>
      <c r="V15" s="18"/>
      <c r="W15" s="18"/>
      <c r="X15" s="21"/>
      <c r="Y15" s="21"/>
    </row>
    <row r="16" spans="1:25" ht="15" customHeight="1" x14ac:dyDescent="0.25">
      <c r="A16" s="22" t="s">
        <v>156</v>
      </c>
      <c r="B16" s="311" t="s">
        <v>158</v>
      </c>
      <c r="C16" s="311"/>
      <c r="D16" s="311"/>
      <c r="E16" s="311"/>
      <c r="F16" s="311"/>
      <c r="G16" s="311"/>
      <c r="H16" s="311"/>
      <c r="I16" s="311"/>
      <c r="J16" s="311"/>
      <c r="K16" s="311"/>
      <c r="L16" s="311"/>
      <c r="M16" s="311"/>
      <c r="N16" s="311"/>
      <c r="O16" s="311"/>
      <c r="P16" s="311"/>
      <c r="Q16" s="311"/>
      <c r="R16" s="311"/>
      <c r="S16" s="20"/>
      <c r="T16" s="18"/>
      <c r="U16" s="18"/>
      <c r="V16" s="18"/>
      <c r="W16" s="18"/>
      <c r="X16" s="21"/>
      <c r="Y16" s="21"/>
    </row>
    <row r="17" spans="1:25" ht="15" customHeight="1" x14ac:dyDescent="0.25">
      <c r="A17" s="22" t="s">
        <v>156</v>
      </c>
      <c r="B17" s="311" t="s">
        <v>159</v>
      </c>
      <c r="C17" s="311"/>
      <c r="D17" s="311"/>
      <c r="E17" s="311"/>
      <c r="F17" s="311"/>
      <c r="G17" s="311"/>
      <c r="H17" s="311"/>
      <c r="I17" s="311"/>
      <c r="J17" s="311"/>
      <c r="K17" s="311"/>
      <c r="L17" s="311"/>
      <c r="M17" s="311"/>
      <c r="N17" s="311"/>
      <c r="O17" s="311"/>
      <c r="P17" s="311"/>
      <c r="Q17" s="311"/>
      <c r="R17" s="311"/>
      <c r="S17" s="20"/>
      <c r="T17" s="18"/>
      <c r="U17" s="18"/>
      <c r="V17" s="18"/>
      <c r="W17" s="18"/>
      <c r="X17" s="21"/>
      <c r="Y17" s="21"/>
    </row>
    <row r="18" spans="1:25" ht="35.1" customHeight="1" x14ac:dyDescent="0.25">
      <c r="A18" s="22" t="s">
        <v>156</v>
      </c>
      <c r="B18" s="311" t="s">
        <v>160</v>
      </c>
      <c r="C18" s="311"/>
      <c r="D18" s="311"/>
      <c r="E18" s="311"/>
      <c r="F18" s="311"/>
      <c r="G18" s="311"/>
      <c r="H18" s="311"/>
      <c r="I18" s="311"/>
      <c r="J18" s="311"/>
      <c r="K18" s="311"/>
      <c r="L18" s="311"/>
      <c r="M18" s="311"/>
      <c r="N18" s="311"/>
      <c r="O18" s="311"/>
      <c r="P18" s="311"/>
      <c r="Q18" s="311"/>
      <c r="R18" s="23"/>
      <c r="S18" s="20"/>
      <c r="T18" s="18"/>
      <c r="U18" s="18"/>
      <c r="V18" s="18"/>
      <c r="W18" s="18"/>
      <c r="X18" s="21"/>
      <c r="Y18" s="21"/>
    </row>
    <row r="19" spans="1:25" ht="15" customHeight="1" x14ac:dyDescent="0.25">
      <c r="A19" s="22" t="s">
        <v>156</v>
      </c>
      <c r="B19" s="311" t="s">
        <v>161</v>
      </c>
      <c r="C19" s="311"/>
      <c r="D19" s="311"/>
      <c r="E19" s="311"/>
      <c r="F19" s="311"/>
      <c r="G19" s="311"/>
      <c r="H19" s="311"/>
      <c r="I19" s="311"/>
      <c r="J19" s="311"/>
      <c r="K19" s="311"/>
      <c r="L19" s="311"/>
      <c r="M19" s="311"/>
      <c r="N19" s="311"/>
      <c r="O19" s="311"/>
      <c r="P19" s="311"/>
      <c r="Q19" s="311"/>
      <c r="R19" s="311"/>
      <c r="S19" s="20"/>
      <c r="T19" s="18"/>
      <c r="U19" s="18"/>
      <c r="V19" s="18"/>
      <c r="W19" s="18"/>
      <c r="X19" s="21"/>
      <c r="Y19" s="21"/>
    </row>
    <row r="20" spans="1:25" ht="15" customHeight="1" x14ac:dyDescent="0.25">
      <c r="A20" s="22" t="s">
        <v>156</v>
      </c>
      <c r="B20" s="311" t="s">
        <v>162</v>
      </c>
      <c r="C20" s="311"/>
      <c r="D20" s="311"/>
      <c r="E20" s="311"/>
      <c r="F20" s="311"/>
      <c r="G20" s="311"/>
      <c r="H20" s="311"/>
      <c r="I20" s="311"/>
      <c r="J20" s="311"/>
      <c r="K20" s="311"/>
      <c r="L20" s="311"/>
      <c r="M20" s="311"/>
      <c r="N20" s="311"/>
      <c r="O20" s="311"/>
      <c r="P20" s="311"/>
      <c r="Q20" s="311"/>
      <c r="R20" s="311"/>
      <c r="S20" s="20"/>
      <c r="T20" s="18"/>
      <c r="U20" s="18"/>
      <c r="V20" s="18"/>
      <c r="W20" s="18"/>
      <c r="X20" s="21"/>
      <c r="Y20" s="21"/>
    </row>
    <row r="21" spans="1:25" ht="15" customHeight="1" x14ac:dyDescent="0.25">
      <c r="A21" s="22" t="s">
        <v>156</v>
      </c>
      <c r="B21" s="311" t="s">
        <v>163</v>
      </c>
      <c r="C21" s="311"/>
      <c r="D21" s="311"/>
      <c r="E21" s="311"/>
      <c r="F21" s="311"/>
      <c r="G21" s="311"/>
      <c r="H21" s="311"/>
      <c r="I21" s="311"/>
      <c r="J21" s="311"/>
      <c r="K21" s="311"/>
      <c r="L21" s="311"/>
      <c r="M21" s="311"/>
      <c r="N21" s="311"/>
      <c r="O21" s="311"/>
      <c r="P21" s="311"/>
      <c r="Q21" s="311"/>
      <c r="R21" s="311"/>
      <c r="S21" s="20"/>
      <c r="T21" s="18"/>
      <c r="U21" s="18"/>
      <c r="V21" s="18"/>
      <c r="W21" s="18"/>
      <c r="X21" s="21"/>
      <c r="Y21" s="21"/>
    </row>
    <row r="22" spans="1:25" ht="35.1" customHeight="1" x14ac:dyDescent="0.25">
      <c r="A22" s="22" t="s">
        <v>156</v>
      </c>
      <c r="B22" s="311" t="s">
        <v>164</v>
      </c>
      <c r="C22" s="311"/>
      <c r="D22" s="311"/>
      <c r="E22" s="311"/>
      <c r="F22" s="311"/>
      <c r="G22" s="311"/>
      <c r="H22" s="311"/>
      <c r="I22" s="311"/>
      <c r="J22" s="311"/>
      <c r="K22" s="311"/>
      <c r="L22" s="311"/>
      <c r="M22" s="311"/>
      <c r="N22" s="311"/>
      <c r="O22" s="311"/>
      <c r="P22" s="311"/>
      <c r="Q22" s="311"/>
      <c r="R22" s="23"/>
      <c r="S22" s="20"/>
      <c r="T22" s="18"/>
      <c r="U22" s="18"/>
      <c r="V22" s="18"/>
      <c r="W22" s="18"/>
      <c r="X22" s="21"/>
      <c r="Y22" s="21"/>
    </row>
    <row r="23" spans="1:25" ht="15" customHeight="1" x14ac:dyDescent="0.25">
      <c r="A23" s="22" t="s">
        <v>156</v>
      </c>
      <c r="B23" s="311" t="s">
        <v>165</v>
      </c>
      <c r="C23" s="311"/>
      <c r="D23" s="311"/>
      <c r="E23" s="311"/>
      <c r="F23" s="311"/>
      <c r="G23" s="311"/>
      <c r="H23" s="311"/>
      <c r="I23" s="311"/>
      <c r="J23" s="311"/>
      <c r="K23" s="311"/>
      <c r="L23" s="311"/>
      <c r="M23" s="311"/>
      <c r="N23" s="311"/>
      <c r="O23" s="311"/>
      <c r="P23" s="311"/>
      <c r="Q23" s="311"/>
      <c r="R23" s="311"/>
      <c r="S23" s="20"/>
      <c r="T23" s="18"/>
      <c r="U23" s="18"/>
      <c r="V23" s="18"/>
      <c r="W23" s="18"/>
      <c r="X23" s="21"/>
      <c r="Y23" s="21"/>
    </row>
    <row r="24" spans="1:25" ht="15" customHeight="1" x14ac:dyDescent="0.25">
      <c r="A24" s="22" t="s">
        <v>156</v>
      </c>
      <c r="B24" s="311" t="s">
        <v>166</v>
      </c>
      <c r="C24" s="311"/>
      <c r="D24" s="311"/>
      <c r="E24" s="311"/>
      <c r="F24" s="311"/>
      <c r="G24" s="311"/>
      <c r="H24" s="311"/>
      <c r="I24" s="311"/>
      <c r="J24" s="311"/>
      <c r="K24" s="311"/>
      <c r="L24" s="311"/>
      <c r="M24" s="311"/>
      <c r="N24" s="311"/>
      <c r="O24" s="311"/>
      <c r="P24" s="311"/>
      <c r="Q24" s="311"/>
      <c r="R24" s="311"/>
      <c r="S24" s="20"/>
      <c r="T24" s="18"/>
      <c r="U24" s="18"/>
      <c r="V24" s="18"/>
      <c r="W24" s="18"/>
      <c r="X24" s="21"/>
      <c r="Y24" s="21"/>
    </row>
    <row r="25" spans="1:25" ht="15" customHeight="1" x14ac:dyDescent="0.25">
      <c r="A25" s="22" t="s">
        <v>156</v>
      </c>
      <c r="B25" s="311" t="s">
        <v>167</v>
      </c>
      <c r="C25" s="311"/>
      <c r="D25" s="311"/>
      <c r="E25" s="311"/>
      <c r="F25" s="311"/>
      <c r="G25" s="311"/>
      <c r="H25" s="311"/>
      <c r="I25" s="311"/>
      <c r="J25" s="311"/>
      <c r="K25" s="311"/>
      <c r="L25" s="311"/>
      <c r="M25" s="311"/>
      <c r="N25" s="311"/>
      <c r="O25" s="311"/>
      <c r="P25" s="311"/>
      <c r="Q25" s="311"/>
      <c r="R25" s="311"/>
      <c r="S25" s="20"/>
      <c r="T25" s="18"/>
      <c r="U25" s="18"/>
      <c r="V25" s="18"/>
      <c r="W25" s="18"/>
      <c r="X25" s="21"/>
      <c r="Y25" s="21"/>
    </row>
    <row r="26" spans="1:25" ht="15" customHeight="1" x14ac:dyDescent="0.25">
      <c r="A26" s="22" t="s">
        <v>156</v>
      </c>
      <c r="B26" s="311" t="s">
        <v>168</v>
      </c>
      <c r="C26" s="311"/>
      <c r="D26" s="311"/>
      <c r="E26" s="311"/>
      <c r="F26" s="311"/>
      <c r="G26" s="311"/>
      <c r="H26" s="311"/>
      <c r="I26" s="311"/>
      <c r="J26" s="311"/>
      <c r="K26" s="311"/>
      <c r="L26" s="311"/>
      <c r="M26" s="311"/>
      <c r="N26" s="311"/>
      <c r="O26" s="311"/>
      <c r="P26" s="311"/>
      <c r="Q26" s="311"/>
      <c r="R26" s="311"/>
      <c r="S26" s="20"/>
      <c r="T26" s="18"/>
      <c r="U26" s="18"/>
      <c r="V26" s="18"/>
      <c r="W26" s="18"/>
      <c r="X26" s="21"/>
      <c r="Y26" s="21"/>
    </row>
    <row r="27" spans="1:25" ht="13.5" customHeight="1" x14ac:dyDescent="0.15">
      <c r="A27" s="24" t="s">
        <v>13</v>
      </c>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ht="20.100000000000001" customHeight="1" thickBot="1" x14ac:dyDescent="0.2">
      <c r="A28" s="385" t="s">
        <v>22</v>
      </c>
      <c r="B28" s="385"/>
      <c r="C28" s="385"/>
      <c r="D28" s="385"/>
      <c r="E28" s="385"/>
      <c r="F28" s="385"/>
      <c r="G28" s="385"/>
      <c r="H28" s="385"/>
      <c r="I28" s="385"/>
      <c r="J28" s="385"/>
      <c r="K28" s="385"/>
      <c r="L28" s="385"/>
      <c r="M28" s="385"/>
      <c r="N28" s="385"/>
      <c r="O28" s="385"/>
      <c r="P28" s="385"/>
      <c r="Q28" s="385"/>
      <c r="R28" s="11"/>
      <c r="S28" s="11"/>
      <c r="T28" s="11"/>
      <c r="U28" s="11"/>
      <c r="V28" s="11"/>
      <c r="W28" s="11"/>
      <c r="X28" s="11"/>
      <c r="Y28" s="11"/>
    </row>
    <row r="29" spans="1:25" ht="15" customHeight="1" thickBot="1" x14ac:dyDescent="0.2">
      <c r="A29" s="288" t="s">
        <v>68</v>
      </c>
      <c r="B29" s="288"/>
      <c r="C29" s="288"/>
      <c r="D29" s="288"/>
      <c r="E29" s="288"/>
      <c r="F29" s="288"/>
      <c r="G29" s="288"/>
      <c r="H29" s="288"/>
      <c r="I29" s="288"/>
      <c r="J29" s="288"/>
      <c r="K29" s="288"/>
      <c r="L29" s="288"/>
      <c r="M29" s="288"/>
      <c r="N29" s="288"/>
      <c r="O29" s="344"/>
      <c r="P29" s="379" t="s">
        <v>23</v>
      </c>
      <c r="Q29" s="380"/>
      <c r="R29" s="11"/>
      <c r="S29" s="11"/>
      <c r="T29" s="11"/>
      <c r="U29" s="11"/>
      <c r="V29" s="11"/>
      <c r="W29" s="11"/>
      <c r="X29" s="11"/>
      <c r="Y29" s="11"/>
    </row>
    <row r="30" spans="1:25" ht="45" customHeight="1" thickBot="1" x14ac:dyDescent="0.2">
      <c r="A30" s="25" t="s">
        <v>24</v>
      </c>
      <c r="B30" s="319" t="s">
        <v>318</v>
      </c>
      <c r="C30" s="319"/>
      <c r="D30" s="319"/>
      <c r="E30" s="319"/>
      <c r="F30" s="319"/>
      <c r="G30" s="319"/>
      <c r="H30" s="319"/>
      <c r="I30" s="319"/>
      <c r="J30" s="319"/>
      <c r="K30" s="319"/>
      <c r="L30" s="319"/>
      <c r="M30" s="319"/>
      <c r="N30" s="319"/>
      <c r="O30" s="320"/>
      <c r="P30" s="314"/>
      <c r="Q30" s="315"/>
      <c r="R30" s="11"/>
      <c r="S30" s="11"/>
      <c r="T30" s="11"/>
      <c r="U30" s="11"/>
      <c r="V30" s="11"/>
      <c r="W30" s="11"/>
      <c r="X30" s="11"/>
      <c r="Y30" s="11"/>
    </row>
    <row r="31" spans="1:25" s="33" customFormat="1" ht="13.5" customHeight="1" x14ac:dyDescent="0.15">
      <c r="A31" s="26"/>
      <c r="B31" s="27"/>
      <c r="C31" s="28"/>
      <c r="D31" s="29"/>
      <c r="E31" s="29"/>
      <c r="F31" s="29"/>
      <c r="G31" s="29"/>
      <c r="H31" s="29"/>
      <c r="I31" s="29"/>
      <c r="J31" s="30"/>
      <c r="K31" s="30"/>
      <c r="L31" s="30"/>
      <c r="M31" s="30"/>
      <c r="N31" s="30"/>
      <c r="O31" s="30"/>
      <c r="P31" s="30"/>
      <c r="Q31" s="30"/>
      <c r="R31" s="30"/>
      <c r="S31" s="31"/>
      <c r="T31" s="31"/>
      <c r="U31" s="31"/>
      <c r="V31" s="31"/>
      <c r="W31" s="31"/>
      <c r="X31" s="32"/>
      <c r="Y31" s="32"/>
    </row>
    <row r="32" spans="1:25" s="35" customFormat="1" ht="20.100000000000001" customHeight="1" x14ac:dyDescent="0.15">
      <c r="A32" s="305" t="s">
        <v>3</v>
      </c>
      <c r="B32" s="305"/>
      <c r="C32" s="305"/>
      <c r="D32" s="305"/>
      <c r="E32" s="305"/>
      <c r="F32" s="305"/>
      <c r="G32" s="305"/>
      <c r="H32" s="305"/>
      <c r="I32" s="305"/>
      <c r="J32" s="305"/>
      <c r="K32" s="305"/>
      <c r="L32" s="305"/>
      <c r="M32" s="305"/>
      <c r="N32" s="305"/>
      <c r="O32" s="305"/>
      <c r="P32" s="305"/>
      <c r="Q32" s="305"/>
      <c r="R32" s="34"/>
      <c r="S32" s="34"/>
      <c r="T32" s="34"/>
      <c r="U32" s="34"/>
      <c r="V32" s="34"/>
      <c r="W32" s="34"/>
      <c r="X32" s="34"/>
      <c r="Y32" s="34"/>
    </row>
    <row r="33" spans="1:25" s="35" customFormat="1" ht="20.100000000000001" customHeight="1" x14ac:dyDescent="0.15">
      <c r="A33" s="343" t="s">
        <v>9</v>
      </c>
      <c r="B33" s="343"/>
      <c r="C33" s="343"/>
      <c r="D33" s="343"/>
      <c r="E33" s="343"/>
      <c r="F33" s="343"/>
      <c r="G33" s="343"/>
      <c r="H33" s="343"/>
      <c r="I33" s="343"/>
      <c r="J33" s="343"/>
      <c r="K33" s="343"/>
      <c r="L33" s="343"/>
      <c r="M33" s="343"/>
      <c r="N33" s="343"/>
      <c r="O33" s="343"/>
      <c r="P33" s="343"/>
      <c r="Q33" s="343"/>
      <c r="R33" s="34"/>
      <c r="S33" s="34"/>
      <c r="T33" s="34"/>
      <c r="U33" s="34"/>
      <c r="V33" s="34"/>
      <c r="W33" s="34"/>
      <c r="X33" s="34"/>
      <c r="Y33" s="34"/>
    </row>
    <row r="34" spans="1:25" s="35" customFormat="1" ht="30" customHeight="1" x14ac:dyDescent="0.15">
      <c r="A34" s="36" t="s">
        <v>156</v>
      </c>
      <c r="B34" s="306" t="s">
        <v>242</v>
      </c>
      <c r="C34" s="306"/>
      <c r="D34" s="306"/>
      <c r="E34" s="306"/>
      <c r="F34" s="306"/>
      <c r="G34" s="306"/>
      <c r="H34" s="306"/>
      <c r="I34" s="306"/>
      <c r="J34" s="306"/>
      <c r="K34" s="306"/>
      <c r="L34" s="306"/>
      <c r="M34" s="306"/>
      <c r="N34" s="306"/>
      <c r="O34" s="306"/>
      <c r="P34" s="306"/>
      <c r="Q34" s="306"/>
    </row>
    <row r="35" spans="1:25" s="39" customFormat="1" ht="30" customHeight="1" x14ac:dyDescent="0.15">
      <c r="A35" s="36" t="s">
        <v>156</v>
      </c>
      <c r="B35" s="306" t="s">
        <v>319</v>
      </c>
      <c r="C35" s="306"/>
      <c r="D35" s="306"/>
      <c r="E35" s="306"/>
      <c r="F35" s="306"/>
      <c r="G35" s="306"/>
      <c r="H35" s="306"/>
      <c r="I35" s="306"/>
      <c r="J35" s="306"/>
      <c r="K35" s="306"/>
      <c r="L35" s="306"/>
      <c r="M35" s="306"/>
      <c r="N35" s="306"/>
      <c r="O35" s="306"/>
      <c r="P35" s="306"/>
      <c r="Q35" s="306"/>
      <c r="R35" s="37"/>
      <c r="S35" s="38"/>
      <c r="T35" s="38"/>
      <c r="U35" s="38"/>
      <c r="V35" s="38"/>
      <c r="W35" s="38"/>
      <c r="X35" s="38"/>
      <c r="Y35" s="38"/>
    </row>
    <row r="36" spans="1:25" s="3" customFormat="1" ht="15" customHeight="1" x14ac:dyDescent="0.15">
      <c r="A36" s="343" t="s">
        <v>48</v>
      </c>
      <c r="B36" s="343"/>
      <c r="C36" s="343"/>
      <c r="D36" s="343"/>
      <c r="E36" s="343"/>
      <c r="F36" s="343"/>
      <c r="G36" s="343"/>
      <c r="H36" s="343"/>
      <c r="I36" s="343"/>
      <c r="J36" s="343"/>
      <c r="K36" s="343"/>
      <c r="L36" s="343"/>
      <c r="M36" s="343"/>
      <c r="N36" s="343"/>
      <c r="O36" s="343"/>
      <c r="P36" s="343"/>
      <c r="Q36" s="343"/>
      <c r="R36" s="35"/>
      <c r="S36" s="35"/>
      <c r="T36" s="35"/>
      <c r="U36" s="35"/>
      <c r="V36" s="35"/>
      <c r="W36" s="35"/>
      <c r="X36" s="35"/>
      <c r="Y36" s="35"/>
    </row>
    <row r="37" spans="1:25" s="3" customFormat="1" ht="13.5" customHeight="1" thickBot="1" x14ac:dyDescent="0.2">
      <c r="A37" s="40"/>
      <c r="B37" s="41"/>
      <c r="C37" s="41"/>
      <c r="D37" s="41"/>
      <c r="E37" s="41"/>
      <c r="F37" s="41"/>
      <c r="G37" s="41"/>
      <c r="H37" s="41"/>
      <c r="I37" s="41"/>
      <c r="J37" s="41"/>
      <c r="K37" s="41"/>
      <c r="L37" s="41"/>
      <c r="M37" s="41"/>
      <c r="N37" s="41"/>
      <c r="O37" s="35"/>
      <c r="P37" s="35"/>
      <c r="Q37" s="35"/>
      <c r="R37" s="35"/>
      <c r="S37" s="35"/>
      <c r="T37" s="35"/>
      <c r="U37" s="35"/>
      <c r="V37" s="35"/>
      <c r="W37" s="35"/>
      <c r="X37" s="35"/>
      <c r="Y37" s="35"/>
    </row>
    <row r="38" spans="1:25" s="3" customFormat="1" ht="30" customHeight="1" thickBot="1" x14ac:dyDescent="0.2">
      <c r="A38" s="316" t="s">
        <v>25</v>
      </c>
      <c r="B38" s="317"/>
      <c r="C38" s="345"/>
      <c r="D38" s="346"/>
      <c r="E38" s="346"/>
      <c r="F38" s="346"/>
      <c r="G38" s="347"/>
      <c r="H38" s="348" t="s">
        <v>26</v>
      </c>
      <c r="I38" s="349"/>
      <c r="J38" s="349"/>
      <c r="K38" s="349"/>
      <c r="L38" s="350"/>
      <c r="M38" s="351"/>
      <c r="N38" s="351"/>
      <c r="O38" s="351"/>
      <c r="P38" s="351"/>
      <c r="Q38" s="352"/>
      <c r="R38" s="35"/>
      <c r="S38" s="35"/>
      <c r="T38" s="35"/>
      <c r="U38" s="35"/>
      <c r="V38" s="35"/>
      <c r="W38" s="35"/>
      <c r="X38" s="35"/>
      <c r="Y38" s="35"/>
    </row>
    <row r="39" spans="1:25" s="3" customFormat="1" ht="30" customHeight="1" x14ac:dyDescent="0.15">
      <c r="A39" s="400" t="s">
        <v>27</v>
      </c>
      <c r="B39" s="400"/>
      <c r="C39" s="401"/>
      <c r="D39" s="401"/>
      <c r="E39" s="401"/>
      <c r="F39" s="401"/>
      <c r="G39" s="401"/>
      <c r="H39" s="401"/>
      <c r="I39" s="401"/>
      <c r="J39" s="401"/>
      <c r="K39" s="401"/>
      <c r="L39" s="401"/>
      <c r="M39" s="401"/>
      <c r="N39" s="401"/>
      <c r="O39" s="401"/>
      <c r="P39" s="401"/>
      <c r="Q39" s="402"/>
      <c r="R39" s="35"/>
      <c r="S39" s="35"/>
      <c r="T39" s="35"/>
      <c r="U39" s="35"/>
      <c r="V39" s="35"/>
      <c r="W39" s="35"/>
      <c r="X39" s="35"/>
      <c r="Y39" s="35"/>
    </row>
    <row r="40" spans="1:25" ht="49.5" customHeight="1" thickBot="1" x14ac:dyDescent="0.2">
      <c r="A40" s="307" t="s">
        <v>261</v>
      </c>
      <c r="B40" s="308"/>
      <c r="C40" s="403"/>
      <c r="D40" s="403"/>
      <c r="E40" s="403"/>
      <c r="F40" s="308" t="s">
        <v>28</v>
      </c>
      <c r="G40" s="308"/>
      <c r="H40" s="381"/>
      <c r="I40" s="382"/>
      <c r="J40" s="382"/>
      <c r="K40" s="383"/>
      <c r="L40" s="403" t="s">
        <v>29</v>
      </c>
      <c r="M40" s="308"/>
      <c r="N40" s="308"/>
      <c r="O40" s="308"/>
      <c r="P40" s="308"/>
      <c r="Q40" s="318"/>
      <c r="R40" s="11"/>
      <c r="S40" s="11"/>
      <c r="T40" s="11"/>
      <c r="U40" s="11"/>
      <c r="V40" s="11"/>
      <c r="W40" s="11"/>
      <c r="X40" s="11"/>
      <c r="Y40" s="11"/>
    </row>
    <row r="41" spans="1:25" ht="13.5" customHeight="1" x14ac:dyDescent="0.15">
      <c r="O41" s="6"/>
      <c r="P41" s="6"/>
      <c r="Q41" s="6"/>
      <c r="R41" s="6"/>
      <c r="X41" s="6"/>
      <c r="Y41" s="6"/>
    </row>
    <row r="42" spans="1:25" s="11" customFormat="1" ht="15" customHeight="1" thickBot="1" x14ac:dyDescent="0.2">
      <c r="A42" s="288" t="s">
        <v>67</v>
      </c>
      <c r="B42" s="288"/>
      <c r="C42" s="288"/>
      <c r="D42" s="288"/>
      <c r="E42" s="288"/>
      <c r="F42" s="288"/>
      <c r="G42" s="288"/>
      <c r="H42" s="288"/>
      <c r="I42" s="288"/>
      <c r="J42" s="288"/>
      <c r="K42" s="288"/>
      <c r="L42" s="288"/>
      <c r="M42" s="288"/>
      <c r="N42" s="288"/>
      <c r="O42" s="288"/>
      <c r="P42" s="404"/>
      <c r="Q42" s="404"/>
    </row>
    <row r="43" spans="1:25" ht="30" customHeight="1" x14ac:dyDescent="0.15">
      <c r="A43" s="42" t="s">
        <v>24</v>
      </c>
      <c r="B43" s="253" t="s">
        <v>37</v>
      </c>
      <c r="C43" s="253"/>
      <c r="D43" s="253"/>
      <c r="E43" s="253"/>
      <c r="F43" s="253"/>
      <c r="G43" s="253"/>
      <c r="H43" s="253"/>
      <c r="I43" s="253"/>
      <c r="J43" s="253"/>
      <c r="K43" s="253"/>
      <c r="L43" s="253"/>
      <c r="M43" s="253"/>
      <c r="N43" s="253"/>
      <c r="O43" s="271"/>
      <c r="P43" s="339"/>
      <c r="Q43" s="340"/>
      <c r="X43" s="43"/>
      <c r="Y43" s="43"/>
    </row>
    <row r="44" spans="1:25" ht="30" customHeight="1" x14ac:dyDescent="0.15">
      <c r="A44" s="44" t="s">
        <v>30</v>
      </c>
      <c r="B44" s="312" t="s">
        <v>36</v>
      </c>
      <c r="C44" s="312"/>
      <c r="D44" s="312"/>
      <c r="E44" s="312"/>
      <c r="F44" s="312"/>
      <c r="G44" s="312"/>
      <c r="H44" s="312"/>
      <c r="I44" s="312"/>
      <c r="J44" s="312"/>
      <c r="K44" s="312"/>
      <c r="L44" s="312"/>
      <c r="M44" s="312"/>
      <c r="N44" s="312"/>
      <c r="O44" s="313"/>
      <c r="P44" s="341"/>
      <c r="Q44" s="342"/>
      <c r="X44" s="43"/>
      <c r="Y44" s="43"/>
    </row>
    <row r="45" spans="1:25" ht="30" customHeight="1" thickBot="1" x14ac:dyDescent="0.2">
      <c r="A45" s="45" t="s">
        <v>31</v>
      </c>
      <c r="B45" s="265" t="s">
        <v>38</v>
      </c>
      <c r="C45" s="265"/>
      <c r="D45" s="265"/>
      <c r="E45" s="265"/>
      <c r="F45" s="265"/>
      <c r="G45" s="265"/>
      <c r="H45" s="265"/>
      <c r="I45" s="265"/>
      <c r="J45" s="265"/>
      <c r="K45" s="265"/>
      <c r="L45" s="265"/>
      <c r="M45" s="265"/>
      <c r="N45" s="265"/>
      <c r="O45" s="266"/>
      <c r="P45" s="322"/>
      <c r="Q45" s="323"/>
      <c r="X45" s="43"/>
      <c r="Y45" s="43"/>
    </row>
    <row r="46" spans="1:25" ht="13.5" customHeight="1" x14ac:dyDescent="0.15">
      <c r="A46" s="26"/>
      <c r="B46" s="46"/>
      <c r="C46" s="26"/>
      <c r="D46" s="26"/>
      <c r="E46" s="26"/>
      <c r="F46" s="26"/>
      <c r="G46" s="26"/>
      <c r="H46" s="26"/>
      <c r="I46" s="26"/>
      <c r="X46" s="43"/>
      <c r="Y46" s="43"/>
    </row>
    <row r="47" spans="1:25" ht="20.100000000000001" customHeight="1" thickBot="1" x14ac:dyDescent="0.2">
      <c r="A47" s="276" t="s">
        <v>35</v>
      </c>
      <c r="B47" s="276"/>
      <c r="C47" s="276"/>
      <c r="D47" s="276"/>
      <c r="E47" s="276"/>
      <c r="F47" s="276"/>
      <c r="G47" s="276"/>
      <c r="H47" s="276"/>
      <c r="I47" s="276"/>
      <c r="J47" s="276"/>
      <c r="K47" s="276"/>
      <c r="L47" s="276"/>
      <c r="M47" s="276"/>
      <c r="N47" s="276"/>
      <c r="O47" s="276"/>
      <c r="P47" s="276"/>
      <c r="Q47" s="276"/>
      <c r="R47" s="11"/>
      <c r="S47" s="11"/>
      <c r="T47" s="11"/>
      <c r="U47" s="11"/>
      <c r="V47" s="11"/>
      <c r="W47" s="11"/>
      <c r="X47" s="11"/>
      <c r="Y47" s="11"/>
    </row>
    <row r="48" spans="1:25" ht="45" customHeight="1" x14ac:dyDescent="0.15">
      <c r="A48" s="42" t="s">
        <v>24</v>
      </c>
      <c r="B48" s="253" t="s">
        <v>34</v>
      </c>
      <c r="C48" s="253"/>
      <c r="D48" s="253"/>
      <c r="E48" s="253"/>
      <c r="F48" s="253"/>
      <c r="G48" s="253"/>
      <c r="H48" s="253"/>
      <c r="I48" s="253"/>
      <c r="J48" s="253"/>
      <c r="K48" s="253"/>
      <c r="L48" s="253"/>
      <c r="M48" s="253"/>
      <c r="N48" s="253"/>
      <c r="O48" s="271"/>
      <c r="P48" s="258"/>
      <c r="Q48" s="259"/>
      <c r="X48" s="43"/>
      <c r="Y48" s="43"/>
    </row>
    <row r="49" spans="1:25" ht="30" customHeight="1" x14ac:dyDescent="0.15">
      <c r="A49" s="44" t="s">
        <v>30</v>
      </c>
      <c r="B49" s="312" t="s">
        <v>33</v>
      </c>
      <c r="C49" s="312"/>
      <c r="D49" s="312"/>
      <c r="E49" s="312"/>
      <c r="F49" s="312"/>
      <c r="G49" s="312"/>
      <c r="H49" s="312"/>
      <c r="I49" s="312"/>
      <c r="J49" s="312"/>
      <c r="K49" s="312"/>
      <c r="L49" s="312"/>
      <c r="M49" s="312"/>
      <c r="N49" s="312"/>
      <c r="O49" s="313"/>
      <c r="P49" s="226"/>
      <c r="Q49" s="227"/>
      <c r="X49" s="43"/>
      <c r="Y49" s="43"/>
    </row>
    <row r="50" spans="1:25" ht="30" customHeight="1" thickBot="1" x14ac:dyDescent="0.2">
      <c r="A50" s="45" t="s">
        <v>31</v>
      </c>
      <c r="B50" s="265" t="s">
        <v>32</v>
      </c>
      <c r="C50" s="265"/>
      <c r="D50" s="265"/>
      <c r="E50" s="265"/>
      <c r="F50" s="265"/>
      <c r="G50" s="265"/>
      <c r="H50" s="265"/>
      <c r="I50" s="265"/>
      <c r="J50" s="265"/>
      <c r="K50" s="265"/>
      <c r="L50" s="265"/>
      <c r="M50" s="265"/>
      <c r="N50" s="265"/>
      <c r="O50" s="266"/>
      <c r="P50" s="218"/>
      <c r="Q50" s="219"/>
      <c r="X50" s="43"/>
      <c r="Y50" s="43"/>
    </row>
    <row r="51" spans="1:25" ht="13.5" customHeight="1" x14ac:dyDescent="0.15">
      <c r="A51" s="26"/>
      <c r="B51" s="46"/>
      <c r="C51" s="26"/>
      <c r="D51" s="26"/>
      <c r="E51" s="26"/>
      <c r="F51" s="26"/>
      <c r="G51" s="26"/>
      <c r="H51" s="26"/>
      <c r="I51" s="26"/>
      <c r="X51" s="43"/>
      <c r="Y51" s="43"/>
    </row>
    <row r="52" spans="1:25" ht="20.100000000000001" customHeight="1" x14ac:dyDescent="0.15">
      <c r="A52" s="276" t="s">
        <v>146</v>
      </c>
      <c r="B52" s="276"/>
      <c r="C52" s="276"/>
      <c r="D52" s="276"/>
      <c r="E52" s="276"/>
      <c r="F52" s="276"/>
      <c r="G52" s="276"/>
      <c r="H52" s="276"/>
      <c r="I52" s="276"/>
      <c r="J52" s="276"/>
      <c r="K52" s="276"/>
      <c r="L52" s="276"/>
      <c r="M52" s="276"/>
      <c r="N52" s="276"/>
      <c r="O52" s="276"/>
      <c r="P52" s="276"/>
      <c r="Q52" s="276"/>
      <c r="R52" s="11"/>
      <c r="S52" s="11"/>
      <c r="T52" s="11"/>
      <c r="U52" s="11"/>
      <c r="V52" s="11"/>
      <c r="W52" s="11"/>
      <c r="X52" s="11"/>
      <c r="Y52" s="11"/>
    </row>
    <row r="53" spans="1:25" ht="15" customHeight="1" thickBot="1" x14ac:dyDescent="0.2">
      <c r="A53" s="288" t="s">
        <v>152</v>
      </c>
      <c r="B53" s="288"/>
      <c r="C53" s="288"/>
      <c r="D53" s="288"/>
      <c r="E53" s="288"/>
      <c r="F53" s="288"/>
      <c r="G53" s="288"/>
      <c r="H53" s="288"/>
      <c r="I53" s="288"/>
      <c r="J53" s="288"/>
      <c r="K53" s="288"/>
      <c r="L53" s="288"/>
      <c r="M53" s="288"/>
      <c r="N53" s="288"/>
      <c r="O53" s="288"/>
      <c r="P53" s="288"/>
      <c r="Q53" s="288"/>
      <c r="R53" s="11"/>
      <c r="S53" s="11"/>
      <c r="T53" s="11"/>
      <c r="U53" s="11"/>
      <c r="V53" s="11"/>
      <c r="W53" s="11"/>
      <c r="X53" s="11"/>
      <c r="Y53" s="11"/>
    </row>
    <row r="54" spans="1:25" ht="54" customHeight="1" x14ac:dyDescent="0.15">
      <c r="A54" s="240" t="s">
        <v>24</v>
      </c>
      <c r="B54" s="247" t="s">
        <v>228</v>
      </c>
      <c r="C54" s="248"/>
      <c r="D54" s="248"/>
      <c r="E54" s="248"/>
      <c r="F54" s="248"/>
      <c r="G54" s="248"/>
      <c r="H54" s="248"/>
      <c r="I54" s="248"/>
      <c r="J54" s="248"/>
      <c r="K54" s="248"/>
      <c r="L54" s="248"/>
      <c r="M54" s="248"/>
      <c r="N54" s="248"/>
      <c r="O54" s="249"/>
      <c r="P54" s="234"/>
      <c r="Q54" s="235"/>
      <c r="R54" s="11"/>
      <c r="S54" s="11"/>
      <c r="T54" s="11"/>
      <c r="U54" s="11"/>
      <c r="V54" s="11"/>
      <c r="W54" s="11"/>
      <c r="X54" s="11"/>
      <c r="Y54" s="11"/>
    </row>
    <row r="55" spans="1:25" s="47" customFormat="1" ht="42.75" customHeight="1" thickBot="1" x14ac:dyDescent="0.2">
      <c r="A55" s="237"/>
      <c r="B55" s="321" t="s">
        <v>229</v>
      </c>
      <c r="C55" s="290"/>
      <c r="D55" s="290"/>
      <c r="E55" s="290"/>
      <c r="F55" s="290"/>
      <c r="G55" s="290"/>
      <c r="H55" s="290"/>
      <c r="I55" s="290"/>
      <c r="J55" s="290"/>
      <c r="K55" s="290"/>
      <c r="L55" s="290"/>
      <c r="M55" s="290"/>
      <c r="N55" s="290"/>
      <c r="O55" s="291"/>
      <c r="P55" s="224"/>
      <c r="Q55" s="225"/>
    </row>
    <row r="56" spans="1:25" ht="13.5" customHeight="1"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5" customHeight="1" thickBot="1" x14ac:dyDescent="0.2">
      <c r="A57" s="277" t="s">
        <v>66</v>
      </c>
      <c r="B57" s="277"/>
      <c r="C57" s="277"/>
      <c r="D57" s="277"/>
      <c r="E57" s="277"/>
      <c r="F57" s="277"/>
      <c r="G57" s="277"/>
      <c r="H57" s="277"/>
      <c r="I57" s="277"/>
      <c r="J57" s="277"/>
      <c r="K57" s="277"/>
      <c r="L57" s="277"/>
      <c r="M57" s="277"/>
      <c r="N57" s="277"/>
      <c r="O57" s="277"/>
      <c r="P57" s="277"/>
      <c r="Q57" s="277"/>
      <c r="R57" s="277"/>
      <c r="S57" s="11"/>
      <c r="T57" s="11"/>
      <c r="U57" s="11"/>
      <c r="V57" s="11"/>
      <c r="W57" s="11"/>
      <c r="X57" s="11"/>
      <c r="Y57" s="11"/>
    </row>
    <row r="58" spans="1:25" ht="30" customHeight="1" thickBot="1" x14ac:dyDescent="0.2">
      <c r="A58" s="25" t="s">
        <v>24</v>
      </c>
      <c r="B58" s="319" t="s">
        <v>39</v>
      </c>
      <c r="C58" s="319"/>
      <c r="D58" s="319"/>
      <c r="E58" s="319"/>
      <c r="F58" s="319"/>
      <c r="G58" s="319"/>
      <c r="H58" s="319"/>
      <c r="I58" s="319"/>
      <c r="J58" s="319"/>
      <c r="K58" s="319"/>
      <c r="L58" s="319"/>
      <c r="M58" s="319"/>
      <c r="N58" s="319"/>
      <c r="O58" s="320"/>
      <c r="P58" s="256"/>
      <c r="Q58" s="257"/>
      <c r="R58" s="11"/>
      <c r="S58" s="11"/>
      <c r="T58" s="11"/>
      <c r="U58" s="11"/>
      <c r="V58" s="11"/>
      <c r="W58" s="11"/>
      <c r="X58" s="11"/>
      <c r="Y58" s="11"/>
    </row>
    <row r="59" spans="1:25" ht="13.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5" customHeight="1" thickBot="1" x14ac:dyDescent="0.2">
      <c r="A60" s="277" t="s">
        <v>65</v>
      </c>
      <c r="B60" s="277"/>
      <c r="C60" s="277"/>
      <c r="D60" s="277"/>
      <c r="E60" s="277"/>
      <c r="F60" s="277"/>
      <c r="G60" s="277"/>
      <c r="H60" s="277"/>
      <c r="I60" s="277"/>
      <c r="J60" s="277"/>
      <c r="K60" s="277"/>
      <c r="L60" s="277"/>
      <c r="M60" s="277"/>
      <c r="N60" s="277"/>
      <c r="O60" s="277"/>
      <c r="P60" s="277"/>
      <c r="Q60" s="277"/>
      <c r="R60" s="277"/>
      <c r="S60" s="11"/>
      <c r="T60" s="11"/>
      <c r="U60" s="11"/>
      <c r="V60" s="11"/>
      <c r="W60" s="11"/>
      <c r="X60" s="11"/>
      <c r="Y60" s="11"/>
    </row>
    <row r="61" spans="1:25" ht="60" customHeight="1" thickBot="1" x14ac:dyDescent="0.2">
      <c r="A61" s="25" t="s">
        <v>24</v>
      </c>
      <c r="B61" s="319" t="s">
        <v>40</v>
      </c>
      <c r="C61" s="319"/>
      <c r="D61" s="319"/>
      <c r="E61" s="319"/>
      <c r="F61" s="319"/>
      <c r="G61" s="319"/>
      <c r="H61" s="319"/>
      <c r="I61" s="319"/>
      <c r="J61" s="319"/>
      <c r="K61" s="319"/>
      <c r="L61" s="319"/>
      <c r="M61" s="319"/>
      <c r="N61" s="319"/>
      <c r="O61" s="320"/>
      <c r="P61" s="256"/>
      <c r="Q61" s="257"/>
      <c r="R61" s="11"/>
      <c r="S61" s="11"/>
      <c r="T61" s="11"/>
      <c r="U61" s="11"/>
      <c r="V61" s="11"/>
      <c r="W61" s="11"/>
      <c r="X61" s="11"/>
      <c r="Y61" s="11"/>
    </row>
    <row r="62" spans="1:25" ht="13.5" customHeight="1" x14ac:dyDescent="0.15">
      <c r="O62" s="6"/>
      <c r="P62" s="6"/>
      <c r="Q62" s="6"/>
      <c r="R62" s="6"/>
      <c r="X62" s="6"/>
      <c r="Y62" s="6"/>
    </row>
    <row r="63" spans="1:25" s="11" customFormat="1" ht="15" customHeight="1" thickBot="1" x14ac:dyDescent="0.2">
      <c r="A63" s="277" t="s">
        <v>64</v>
      </c>
      <c r="B63" s="277"/>
      <c r="C63" s="277"/>
      <c r="D63" s="277"/>
      <c r="E63" s="277"/>
      <c r="F63" s="277"/>
      <c r="G63" s="277"/>
      <c r="H63" s="277"/>
      <c r="I63" s="277"/>
      <c r="J63" s="277"/>
      <c r="K63" s="277"/>
      <c r="L63" s="277"/>
      <c r="M63" s="277"/>
      <c r="N63" s="277"/>
      <c r="O63" s="277"/>
      <c r="P63" s="277"/>
      <c r="Q63" s="277"/>
      <c r="R63" s="277"/>
    </row>
    <row r="64" spans="1:25" ht="45" customHeight="1" x14ac:dyDescent="0.15">
      <c r="A64" s="42" t="s">
        <v>24</v>
      </c>
      <c r="B64" s="253" t="s">
        <v>41</v>
      </c>
      <c r="C64" s="253"/>
      <c r="D64" s="253"/>
      <c r="E64" s="253"/>
      <c r="F64" s="253"/>
      <c r="G64" s="253"/>
      <c r="H64" s="253"/>
      <c r="I64" s="253"/>
      <c r="J64" s="253"/>
      <c r="K64" s="253"/>
      <c r="L64" s="253"/>
      <c r="M64" s="253"/>
      <c r="N64" s="253"/>
      <c r="O64" s="271"/>
      <c r="P64" s="258"/>
      <c r="Q64" s="259"/>
      <c r="X64" s="43"/>
      <c r="Y64" s="43"/>
    </row>
    <row r="65" spans="1:25" ht="45" customHeight="1" thickBot="1" x14ac:dyDescent="0.2">
      <c r="A65" s="45" t="s">
        <v>30</v>
      </c>
      <c r="B65" s="265" t="s">
        <v>42</v>
      </c>
      <c r="C65" s="265"/>
      <c r="D65" s="265"/>
      <c r="E65" s="265"/>
      <c r="F65" s="265"/>
      <c r="G65" s="265"/>
      <c r="H65" s="265"/>
      <c r="I65" s="265"/>
      <c r="J65" s="265"/>
      <c r="K65" s="265"/>
      <c r="L65" s="265"/>
      <c r="M65" s="265"/>
      <c r="N65" s="265"/>
      <c r="O65" s="266"/>
      <c r="P65" s="218"/>
      <c r="Q65" s="219"/>
      <c r="X65" s="43"/>
      <c r="Y65" s="43"/>
    </row>
    <row r="66" spans="1:25" ht="13.5" customHeight="1" x14ac:dyDescent="0.15">
      <c r="O66" s="6"/>
      <c r="P66" s="6"/>
      <c r="Q66" s="6"/>
      <c r="R66" s="6"/>
      <c r="X66" s="6"/>
      <c r="Y66" s="6"/>
    </row>
    <row r="67" spans="1:25" s="11" customFormat="1" ht="15" customHeight="1" thickBot="1" x14ac:dyDescent="0.2">
      <c r="A67" s="277" t="s">
        <v>63</v>
      </c>
      <c r="B67" s="277"/>
      <c r="C67" s="277"/>
      <c r="D67" s="277"/>
      <c r="E67" s="277"/>
      <c r="F67" s="277"/>
      <c r="G67" s="277"/>
      <c r="H67" s="277"/>
      <c r="I67" s="277"/>
      <c r="J67" s="277"/>
      <c r="K67" s="277"/>
      <c r="L67" s="277"/>
      <c r="M67" s="277"/>
      <c r="N67" s="277"/>
      <c r="O67" s="277"/>
      <c r="P67" s="277"/>
      <c r="Q67" s="277"/>
      <c r="R67" s="277"/>
    </row>
    <row r="68" spans="1:25" ht="60" customHeight="1" x14ac:dyDescent="0.15">
      <c r="A68" s="42" t="s">
        <v>24</v>
      </c>
      <c r="B68" s="253" t="s">
        <v>43</v>
      </c>
      <c r="C68" s="253"/>
      <c r="D68" s="253"/>
      <c r="E68" s="253"/>
      <c r="F68" s="253"/>
      <c r="G68" s="253"/>
      <c r="H68" s="253"/>
      <c r="I68" s="253"/>
      <c r="J68" s="253"/>
      <c r="K68" s="253"/>
      <c r="L68" s="253"/>
      <c r="M68" s="253"/>
      <c r="N68" s="253"/>
      <c r="O68" s="271"/>
      <c r="P68" s="258"/>
      <c r="Q68" s="259"/>
      <c r="X68" s="43"/>
      <c r="Y68" s="43"/>
    </row>
    <row r="69" spans="1:25" ht="45" customHeight="1" thickBot="1" x14ac:dyDescent="0.2">
      <c r="A69" s="45" t="s">
        <v>30</v>
      </c>
      <c r="B69" s="265" t="s">
        <v>44</v>
      </c>
      <c r="C69" s="265"/>
      <c r="D69" s="265"/>
      <c r="E69" s="265"/>
      <c r="F69" s="265"/>
      <c r="G69" s="265"/>
      <c r="H69" s="265"/>
      <c r="I69" s="265"/>
      <c r="J69" s="265"/>
      <c r="K69" s="265"/>
      <c r="L69" s="265"/>
      <c r="M69" s="265"/>
      <c r="N69" s="265"/>
      <c r="O69" s="266"/>
      <c r="P69" s="218"/>
      <c r="Q69" s="219"/>
      <c r="X69" s="43"/>
      <c r="Y69" s="43"/>
    </row>
    <row r="70" spans="1:25" ht="13.5" customHeight="1" x14ac:dyDescent="0.15">
      <c r="O70" s="6"/>
      <c r="P70" s="6"/>
      <c r="Q70" s="6"/>
      <c r="R70" s="6"/>
      <c r="X70" s="6"/>
      <c r="Y70" s="6"/>
    </row>
    <row r="71" spans="1:25" s="11" customFormat="1" ht="15" customHeight="1" thickBot="1" x14ac:dyDescent="0.2">
      <c r="A71" s="277" t="s">
        <v>62</v>
      </c>
      <c r="B71" s="277"/>
      <c r="C71" s="277"/>
      <c r="D71" s="277"/>
      <c r="E71" s="277"/>
      <c r="F71" s="277"/>
      <c r="G71" s="277"/>
      <c r="H71" s="277"/>
      <c r="I71" s="277"/>
      <c r="J71" s="277"/>
      <c r="K71" s="277"/>
      <c r="L71" s="277"/>
      <c r="M71" s="277"/>
      <c r="N71" s="277"/>
      <c r="O71" s="277"/>
      <c r="P71" s="277"/>
      <c r="Q71" s="277"/>
      <c r="R71" s="277"/>
    </row>
    <row r="72" spans="1:25" ht="45" customHeight="1" thickBot="1" x14ac:dyDescent="0.2">
      <c r="A72" s="25" t="s">
        <v>24</v>
      </c>
      <c r="B72" s="319" t="s">
        <v>45</v>
      </c>
      <c r="C72" s="319"/>
      <c r="D72" s="319"/>
      <c r="E72" s="319"/>
      <c r="F72" s="319"/>
      <c r="G72" s="319"/>
      <c r="H72" s="319"/>
      <c r="I72" s="319"/>
      <c r="J72" s="319"/>
      <c r="K72" s="319"/>
      <c r="L72" s="319"/>
      <c r="M72" s="319"/>
      <c r="N72" s="319"/>
      <c r="O72" s="320"/>
      <c r="P72" s="256"/>
      <c r="Q72" s="257"/>
      <c r="X72" s="43"/>
      <c r="Y72" s="43"/>
    </row>
    <row r="73" spans="1:25" ht="13.5" customHeight="1" x14ac:dyDescent="0.15">
      <c r="O73" s="6"/>
      <c r="P73" s="6"/>
      <c r="Q73" s="6"/>
      <c r="R73" s="6"/>
      <c r="X73" s="6"/>
      <c r="Y73" s="6"/>
    </row>
    <row r="74" spans="1:25" s="11" customFormat="1" ht="15" customHeight="1" thickBot="1" x14ac:dyDescent="0.2">
      <c r="A74" s="277" t="s">
        <v>61</v>
      </c>
      <c r="B74" s="277"/>
      <c r="C74" s="277"/>
      <c r="D74" s="277"/>
      <c r="E74" s="277"/>
      <c r="F74" s="277"/>
      <c r="G74" s="277"/>
      <c r="H74" s="277"/>
      <c r="I74" s="277"/>
      <c r="J74" s="277"/>
      <c r="K74" s="277"/>
      <c r="L74" s="277"/>
      <c r="M74" s="277"/>
      <c r="N74" s="277"/>
      <c r="O74" s="277"/>
      <c r="P74" s="277"/>
      <c r="Q74" s="277"/>
      <c r="R74" s="277"/>
    </row>
    <row r="75" spans="1:25" ht="45" customHeight="1" x14ac:dyDescent="0.15">
      <c r="A75" s="42" t="s">
        <v>24</v>
      </c>
      <c r="B75" s="253" t="s">
        <v>46</v>
      </c>
      <c r="C75" s="253"/>
      <c r="D75" s="253"/>
      <c r="E75" s="253"/>
      <c r="F75" s="253"/>
      <c r="G75" s="253"/>
      <c r="H75" s="253"/>
      <c r="I75" s="253"/>
      <c r="J75" s="253"/>
      <c r="K75" s="253"/>
      <c r="L75" s="253"/>
      <c r="M75" s="253"/>
      <c r="N75" s="253"/>
      <c r="O75" s="271"/>
      <c r="P75" s="258"/>
      <c r="Q75" s="259"/>
      <c r="X75" s="43"/>
      <c r="Y75" s="43"/>
    </row>
    <row r="76" spans="1:25" ht="45" customHeight="1" thickBot="1" x14ac:dyDescent="0.2">
      <c r="A76" s="45" t="s">
        <v>30</v>
      </c>
      <c r="B76" s="265" t="s">
        <v>47</v>
      </c>
      <c r="C76" s="265"/>
      <c r="D76" s="265"/>
      <c r="E76" s="265"/>
      <c r="F76" s="265"/>
      <c r="G76" s="265"/>
      <c r="H76" s="265"/>
      <c r="I76" s="265"/>
      <c r="J76" s="265"/>
      <c r="K76" s="265"/>
      <c r="L76" s="265"/>
      <c r="M76" s="265"/>
      <c r="N76" s="265"/>
      <c r="O76" s="266"/>
      <c r="P76" s="218"/>
      <c r="Q76" s="219"/>
      <c r="X76" s="43"/>
      <c r="Y76" s="43"/>
    </row>
    <row r="77" spans="1:25" ht="13.5" customHeight="1" x14ac:dyDescent="0.15">
      <c r="O77" s="6"/>
      <c r="P77" s="6"/>
      <c r="Q77" s="6"/>
      <c r="R77" s="6"/>
      <c r="X77" s="6"/>
      <c r="Y77" s="6"/>
    </row>
    <row r="78" spans="1:25" s="11" customFormat="1" ht="15" customHeight="1" thickBot="1" x14ac:dyDescent="0.2">
      <c r="A78" s="277" t="s">
        <v>60</v>
      </c>
      <c r="B78" s="277"/>
      <c r="C78" s="277"/>
      <c r="D78" s="277"/>
      <c r="E78" s="277"/>
      <c r="F78" s="277"/>
      <c r="G78" s="277"/>
      <c r="H78" s="277"/>
      <c r="I78" s="277"/>
      <c r="J78" s="277"/>
      <c r="K78" s="277"/>
      <c r="L78" s="277"/>
      <c r="M78" s="277"/>
      <c r="N78" s="277"/>
      <c r="O78" s="277"/>
      <c r="P78" s="277"/>
      <c r="Q78" s="277"/>
      <c r="R78" s="277"/>
    </row>
    <row r="79" spans="1:25" ht="45" customHeight="1" x14ac:dyDescent="0.15">
      <c r="A79" s="240" t="s">
        <v>24</v>
      </c>
      <c r="B79" s="247" t="s">
        <v>49</v>
      </c>
      <c r="C79" s="248"/>
      <c r="D79" s="248"/>
      <c r="E79" s="248"/>
      <c r="F79" s="248"/>
      <c r="G79" s="248"/>
      <c r="H79" s="248"/>
      <c r="I79" s="248"/>
      <c r="J79" s="248"/>
      <c r="K79" s="248"/>
      <c r="L79" s="248"/>
      <c r="M79" s="248"/>
      <c r="N79" s="248"/>
      <c r="O79" s="248"/>
      <c r="P79" s="234"/>
      <c r="Q79" s="235"/>
      <c r="X79" s="43"/>
      <c r="Y79" s="43"/>
    </row>
    <row r="80" spans="1:25" ht="45" customHeight="1" thickBot="1" x14ac:dyDescent="0.2">
      <c r="A80" s="237"/>
      <c r="B80" s="260"/>
      <c r="C80" s="261"/>
      <c r="D80" s="261"/>
      <c r="E80" s="261"/>
      <c r="F80" s="261"/>
      <c r="G80" s="261"/>
      <c r="H80" s="261"/>
      <c r="I80" s="261"/>
      <c r="J80" s="261"/>
      <c r="K80" s="261"/>
      <c r="L80" s="261"/>
      <c r="M80" s="261"/>
      <c r="N80" s="261"/>
      <c r="O80" s="261"/>
      <c r="P80" s="224"/>
      <c r="Q80" s="225"/>
      <c r="X80" s="43"/>
      <c r="Y80" s="43"/>
    </row>
    <row r="81" spans="1:25" ht="45" customHeight="1" x14ac:dyDescent="0.15">
      <c r="A81" s="405" t="s">
        <v>50</v>
      </c>
      <c r="B81" s="406"/>
      <c r="C81" s="406"/>
      <c r="D81" s="406"/>
      <c r="E81" s="406"/>
      <c r="F81" s="406"/>
      <c r="G81" s="406"/>
      <c r="H81" s="406"/>
      <c r="I81" s="406"/>
      <c r="J81" s="406"/>
      <c r="K81" s="406"/>
      <c r="L81" s="406"/>
      <c r="M81" s="406"/>
      <c r="N81" s="406"/>
      <c r="O81" s="406"/>
      <c r="P81" s="406"/>
      <c r="Q81" s="407"/>
      <c r="R81" s="30"/>
      <c r="S81" s="31"/>
      <c r="T81" s="31"/>
      <c r="U81" s="31"/>
      <c r="V81" s="31"/>
      <c r="W81" s="18"/>
      <c r="X81" s="48"/>
      <c r="Y81" s="48"/>
    </row>
    <row r="82" spans="1:25" ht="45" customHeight="1" x14ac:dyDescent="0.15">
      <c r="A82" s="408"/>
      <c r="B82" s="409"/>
      <c r="C82" s="409"/>
      <c r="D82" s="409"/>
      <c r="E82" s="409"/>
      <c r="F82" s="409"/>
      <c r="G82" s="409"/>
      <c r="H82" s="409"/>
      <c r="I82" s="409"/>
      <c r="J82" s="409"/>
      <c r="K82" s="409"/>
      <c r="L82" s="409"/>
      <c r="M82" s="409"/>
      <c r="N82" s="409"/>
      <c r="O82" s="409"/>
      <c r="P82" s="409"/>
      <c r="Q82" s="410"/>
      <c r="R82" s="30"/>
      <c r="S82" s="31"/>
      <c r="T82" s="31"/>
      <c r="U82" s="31"/>
      <c r="V82" s="31"/>
      <c r="W82" s="18"/>
      <c r="X82" s="48"/>
      <c r="Y82" s="48"/>
    </row>
    <row r="83" spans="1:25" ht="13.5" customHeight="1" x14ac:dyDescent="0.15">
      <c r="O83" s="6"/>
      <c r="P83" s="6"/>
      <c r="Q83" s="6"/>
      <c r="R83" s="6"/>
      <c r="X83" s="6"/>
      <c r="Y83" s="6"/>
    </row>
    <row r="84" spans="1:25" s="11" customFormat="1" ht="15" customHeight="1" thickBot="1" x14ac:dyDescent="0.2">
      <c r="A84" s="277" t="s">
        <v>59</v>
      </c>
      <c r="B84" s="277"/>
      <c r="C84" s="277"/>
      <c r="D84" s="277"/>
      <c r="E84" s="277"/>
      <c r="F84" s="277"/>
      <c r="G84" s="277"/>
      <c r="H84" s="277"/>
      <c r="I84" s="277"/>
      <c r="J84" s="277"/>
      <c r="K84" s="277"/>
      <c r="L84" s="277"/>
      <c r="M84" s="277"/>
      <c r="N84" s="277"/>
      <c r="O84" s="277"/>
      <c r="P84" s="277"/>
      <c r="Q84" s="277"/>
      <c r="R84" s="277"/>
    </row>
    <row r="85" spans="1:25" ht="30" customHeight="1" thickBot="1" x14ac:dyDescent="0.2">
      <c r="A85" s="25" t="s">
        <v>24</v>
      </c>
      <c r="B85" s="262" t="s">
        <v>51</v>
      </c>
      <c r="C85" s="263"/>
      <c r="D85" s="263"/>
      <c r="E85" s="263"/>
      <c r="F85" s="263"/>
      <c r="G85" s="263"/>
      <c r="H85" s="263"/>
      <c r="I85" s="263"/>
      <c r="J85" s="263"/>
      <c r="K85" s="263"/>
      <c r="L85" s="263"/>
      <c r="M85" s="263"/>
      <c r="N85" s="263"/>
      <c r="O85" s="264"/>
      <c r="P85" s="256"/>
      <c r="Q85" s="257"/>
      <c r="X85" s="43"/>
      <c r="Y85" s="43"/>
    </row>
    <row r="86" spans="1:25" ht="13.5" customHeight="1" x14ac:dyDescent="0.15">
      <c r="O86" s="6"/>
      <c r="P86" s="6"/>
      <c r="Q86" s="6"/>
      <c r="R86" s="6"/>
      <c r="X86" s="6"/>
      <c r="Y86" s="6"/>
    </row>
    <row r="87" spans="1:25" s="11" customFormat="1" ht="15" customHeight="1" thickBot="1" x14ac:dyDescent="0.2">
      <c r="A87" s="277" t="s">
        <v>58</v>
      </c>
      <c r="B87" s="277"/>
      <c r="C87" s="277"/>
      <c r="D87" s="277"/>
      <c r="E87" s="277"/>
      <c r="F87" s="277"/>
      <c r="G87" s="277"/>
      <c r="H87" s="277"/>
      <c r="I87" s="277"/>
      <c r="J87" s="277"/>
      <c r="K87" s="277"/>
      <c r="L87" s="277"/>
      <c r="M87" s="277"/>
      <c r="N87" s="277"/>
      <c r="O87" s="277"/>
      <c r="P87" s="277"/>
      <c r="Q87" s="277"/>
      <c r="R87" s="277"/>
    </row>
    <row r="88" spans="1:25" ht="30" customHeight="1" thickBot="1" x14ac:dyDescent="0.2">
      <c r="A88" s="25" t="s">
        <v>24</v>
      </c>
      <c r="B88" s="262" t="s">
        <v>52</v>
      </c>
      <c r="C88" s="263"/>
      <c r="D88" s="263"/>
      <c r="E88" s="263"/>
      <c r="F88" s="263"/>
      <c r="G88" s="263"/>
      <c r="H88" s="263"/>
      <c r="I88" s="263"/>
      <c r="J88" s="263"/>
      <c r="K88" s="263"/>
      <c r="L88" s="263"/>
      <c r="M88" s="263"/>
      <c r="N88" s="263"/>
      <c r="O88" s="264"/>
      <c r="P88" s="256"/>
      <c r="Q88" s="257"/>
      <c r="X88" s="43"/>
      <c r="Y88" s="43"/>
    </row>
    <row r="89" spans="1:25" ht="13.5" customHeight="1" x14ac:dyDescent="0.15">
      <c r="O89" s="6"/>
      <c r="P89" s="6"/>
      <c r="Q89" s="6"/>
      <c r="R89" s="6"/>
      <c r="X89" s="6"/>
      <c r="Y89" s="6"/>
    </row>
    <row r="90" spans="1:25" s="49" customFormat="1" ht="15" customHeight="1" thickBot="1" x14ac:dyDescent="0.2">
      <c r="A90" s="277" t="s">
        <v>57</v>
      </c>
      <c r="B90" s="277"/>
      <c r="C90" s="277"/>
      <c r="D90" s="277"/>
      <c r="E90" s="277"/>
      <c r="F90" s="277"/>
      <c r="G90" s="277"/>
      <c r="H90" s="277"/>
      <c r="I90" s="277"/>
      <c r="J90" s="277"/>
      <c r="K90" s="277"/>
      <c r="L90" s="277"/>
      <c r="M90" s="277"/>
      <c r="N90" s="277"/>
      <c r="O90" s="277"/>
      <c r="P90" s="277"/>
      <c r="Q90" s="277"/>
      <c r="R90" s="277"/>
    </row>
    <row r="91" spans="1:25" ht="30" customHeight="1" thickBot="1" x14ac:dyDescent="0.2">
      <c r="A91" s="25" t="s">
        <v>24</v>
      </c>
      <c r="B91" s="262" t="s">
        <v>53</v>
      </c>
      <c r="C91" s="263"/>
      <c r="D91" s="263"/>
      <c r="E91" s="263"/>
      <c r="F91" s="263"/>
      <c r="G91" s="263"/>
      <c r="H91" s="263"/>
      <c r="I91" s="263"/>
      <c r="J91" s="263"/>
      <c r="K91" s="263"/>
      <c r="L91" s="263"/>
      <c r="M91" s="263"/>
      <c r="N91" s="263"/>
      <c r="O91" s="264"/>
      <c r="P91" s="256"/>
      <c r="Q91" s="257"/>
      <c r="X91" s="43"/>
      <c r="Y91" s="43"/>
    </row>
    <row r="92" spans="1:25" ht="13.5" customHeight="1" x14ac:dyDescent="0.15">
      <c r="O92" s="6"/>
      <c r="P92" s="6"/>
      <c r="Q92" s="6"/>
      <c r="R92" s="6"/>
      <c r="X92" s="6"/>
      <c r="Y92" s="6"/>
    </row>
    <row r="93" spans="1:25" s="49" customFormat="1" ht="15" customHeight="1" thickBot="1" x14ac:dyDescent="0.2">
      <c r="A93" s="277" t="s">
        <v>56</v>
      </c>
      <c r="B93" s="277"/>
      <c r="C93" s="277"/>
      <c r="D93" s="277"/>
      <c r="E93" s="277"/>
      <c r="F93" s="277"/>
      <c r="G93" s="277"/>
      <c r="H93" s="277"/>
      <c r="I93" s="277"/>
      <c r="J93" s="277"/>
      <c r="K93" s="277"/>
      <c r="L93" s="277"/>
      <c r="M93" s="277"/>
      <c r="N93" s="277"/>
      <c r="O93" s="277"/>
      <c r="P93" s="277"/>
      <c r="Q93" s="277"/>
      <c r="R93" s="277"/>
    </row>
    <row r="94" spans="1:25" ht="60" customHeight="1" x14ac:dyDescent="0.15">
      <c r="A94" s="42" t="s">
        <v>24</v>
      </c>
      <c r="B94" s="253" t="s">
        <v>54</v>
      </c>
      <c r="C94" s="253"/>
      <c r="D94" s="253"/>
      <c r="E94" s="253"/>
      <c r="F94" s="253"/>
      <c r="G94" s="253"/>
      <c r="H94" s="253"/>
      <c r="I94" s="253"/>
      <c r="J94" s="253"/>
      <c r="K94" s="253"/>
      <c r="L94" s="253"/>
      <c r="M94" s="253"/>
      <c r="N94" s="253"/>
      <c r="O94" s="271"/>
      <c r="P94" s="258"/>
      <c r="Q94" s="259"/>
      <c r="X94" s="43"/>
      <c r="Y94" s="43"/>
    </row>
    <row r="95" spans="1:25" ht="45" customHeight="1" thickBot="1" x14ac:dyDescent="0.2">
      <c r="A95" s="45" t="s">
        <v>30</v>
      </c>
      <c r="B95" s="265" t="s">
        <v>55</v>
      </c>
      <c r="C95" s="265"/>
      <c r="D95" s="265"/>
      <c r="E95" s="265"/>
      <c r="F95" s="265"/>
      <c r="G95" s="265"/>
      <c r="H95" s="265"/>
      <c r="I95" s="265"/>
      <c r="J95" s="265"/>
      <c r="K95" s="265"/>
      <c r="L95" s="265"/>
      <c r="M95" s="265"/>
      <c r="N95" s="265"/>
      <c r="O95" s="266"/>
      <c r="P95" s="218"/>
      <c r="Q95" s="219"/>
      <c r="X95" s="43"/>
      <c r="Y95" s="43"/>
    </row>
    <row r="96" spans="1:25" ht="13.5" customHeight="1" x14ac:dyDescent="0.15">
      <c r="O96" s="6"/>
      <c r="P96" s="6"/>
      <c r="Q96" s="6"/>
      <c r="R96" s="6"/>
      <c r="X96" s="6"/>
      <c r="Y96" s="6"/>
    </row>
    <row r="97" spans="1:25" s="49" customFormat="1" ht="15" customHeight="1" thickBot="1" x14ac:dyDescent="0.2">
      <c r="A97" s="277" t="s">
        <v>69</v>
      </c>
      <c r="B97" s="277"/>
      <c r="C97" s="277"/>
      <c r="D97" s="277"/>
      <c r="E97" s="277"/>
      <c r="F97" s="277"/>
      <c r="G97" s="277"/>
      <c r="H97" s="277"/>
      <c r="I97" s="277"/>
      <c r="J97" s="277"/>
      <c r="K97" s="277"/>
      <c r="L97" s="277"/>
      <c r="M97" s="277"/>
      <c r="N97" s="277"/>
      <c r="O97" s="277"/>
      <c r="P97" s="277"/>
      <c r="Q97" s="277"/>
      <c r="R97" s="277"/>
    </row>
    <row r="98" spans="1:25" ht="60" customHeight="1" x14ac:dyDescent="0.15">
      <c r="A98" s="50" t="s">
        <v>24</v>
      </c>
      <c r="B98" s="253" t="s">
        <v>74</v>
      </c>
      <c r="C98" s="253"/>
      <c r="D98" s="253"/>
      <c r="E98" s="253"/>
      <c r="F98" s="253"/>
      <c r="G98" s="253"/>
      <c r="H98" s="253"/>
      <c r="I98" s="253"/>
      <c r="J98" s="253"/>
      <c r="K98" s="253"/>
      <c r="L98" s="253"/>
      <c r="M98" s="253"/>
      <c r="N98" s="253"/>
      <c r="O98" s="271"/>
      <c r="P98" s="258"/>
      <c r="Q98" s="259"/>
      <c r="X98" s="43"/>
      <c r="Y98" s="43"/>
    </row>
    <row r="99" spans="1:25" ht="45" customHeight="1" x14ac:dyDescent="0.15">
      <c r="A99" s="44" t="s">
        <v>70</v>
      </c>
      <c r="B99" s="212" t="s">
        <v>73</v>
      </c>
      <c r="C99" s="213"/>
      <c r="D99" s="213"/>
      <c r="E99" s="213"/>
      <c r="F99" s="213"/>
      <c r="G99" s="213"/>
      <c r="H99" s="213"/>
      <c r="I99" s="213"/>
      <c r="J99" s="213"/>
      <c r="K99" s="213"/>
      <c r="L99" s="213"/>
      <c r="M99" s="213"/>
      <c r="N99" s="213"/>
      <c r="O99" s="220"/>
      <c r="P99" s="226"/>
      <c r="Q99" s="227"/>
      <c r="X99" s="43"/>
      <c r="Y99" s="43"/>
    </row>
    <row r="100" spans="1:25" ht="45" customHeight="1" thickBot="1" x14ac:dyDescent="0.2">
      <c r="A100" s="45" t="s">
        <v>31</v>
      </c>
      <c r="B100" s="265" t="s">
        <v>72</v>
      </c>
      <c r="C100" s="265"/>
      <c r="D100" s="265"/>
      <c r="E100" s="265"/>
      <c r="F100" s="265"/>
      <c r="G100" s="265"/>
      <c r="H100" s="265"/>
      <c r="I100" s="265"/>
      <c r="J100" s="265"/>
      <c r="K100" s="265"/>
      <c r="L100" s="265"/>
      <c r="M100" s="265"/>
      <c r="N100" s="265"/>
      <c r="O100" s="266"/>
      <c r="P100" s="218"/>
      <c r="Q100" s="219"/>
      <c r="X100" s="43"/>
      <c r="Y100" s="43"/>
    </row>
    <row r="101" spans="1:25" ht="13.5" customHeight="1" thickBot="1" x14ac:dyDescent="0.2">
      <c r="O101" s="6"/>
      <c r="P101" s="6"/>
      <c r="Q101" s="6"/>
      <c r="R101" s="6"/>
      <c r="X101" s="6"/>
      <c r="Y101" s="6"/>
    </row>
    <row r="102" spans="1:25" ht="15" customHeight="1" x14ac:dyDescent="0.15">
      <c r="A102" s="295"/>
      <c r="B102" s="309" t="s">
        <v>320</v>
      </c>
      <c r="C102" s="309"/>
      <c r="D102" s="309"/>
      <c r="E102" s="309"/>
      <c r="F102" s="309"/>
      <c r="G102" s="309"/>
      <c r="H102" s="309"/>
      <c r="I102" s="309"/>
      <c r="J102" s="309"/>
      <c r="K102" s="309"/>
      <c r="L102" s="309"/>
      <c r="M102" s="309"/>
      <c r="N102" s="309"/>
      <c r="O102" s="309"/>
      <c r="P102" s="309"/>
      <c r="Q102" s="310"/>
      <c r="R102" s="51"/>
      <c r="S102" s="51"/>
      <c r="T102" s="51"/>
      <c r="U102" s="51"/>
      <c r="V102" s="51"/>
      <c r="W102" s="51"/>
      <c r="X102" s="51"/>
      <c r="Y102" s="43"/>
    </row>
    <row r="103" spans="1:25" ht="30" customHeight="1" thickBot="1" x14ac:dyDescent="0.2">
      <c r="A103" s="296"/>
      <c r="B103" s="299" t="s">
        <v>10</v>
      </c>
      <c r="C103" s="299"/>
      <c r="D103" s="299"/>
      <c r="E103" s="299"/>
      <c r="F103" s="299"/>
      <c r="G103" s="299"/>
      <c r="H103" s="299"/>
      <c r="I103" s="299"/>
      <c r="J103" s="299"/>
      <c r="K103" s="299"/>
      <c r="L103" s="299"/>
      <c r="M103" s="299"/>
      <c r="N103" s="299"/>
      <c r="O103" s="299"/>
      <c r="P103" s="299"/>
      <c r="Q103" s="300"/>
      <c r="R103" s="51"/>
      <c r="S103" s="51"/>
      <c r="T103" s="51"/>
      <c r="U103" s="51"/>
      <c r="V103" s="51"/>
      <c r="W103" s="51"/>
      <c r="X103" s="51"/>
      <c r="Y103" s="43"/>
    </row>
    <row r="104" spans="1:25" ht="13.5" customHeight="1" x14ac:dyDescent="0.15">
      <c r="A104" s="5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43"/>
    </row>
    <row r="105" spans="1:25" s="11" customFormat="1" ht="15" customHeight="1" thickBot="1" x14ac:dyDescent="0.2">
      <c r="A105" s="288" t="s">
        <v>79</v>
      </c>
      <c r="B105" s="288"/>
      <c r="C105" s="288"/>
      <c r="D105" s="288"/>
      <c r="E105" s="288"/>
      <c r="F105" s="288"/>
      <c r="G105" s="288"/>
      <c r="H105" s="288"/>
      <c r="I105" s="288"/>
      <c r="J105" s="288"/>
      <c r="K105" s="288"/>
      <c r="L105" s="288"/>
      <c r="M105" s="288"/>
      <c r="N105" s="288"/>
      <c r="O105" s="288"/>
      <c r="P105" s="289"/>
      <c r="Q105" s="289"/>
    </row>
    <row r="106" spans="1:25" ht="45" customHeight="1" thickBot="1" x14ac:dyDescent="0.2">
      <c r="A106" s="25" t="s">
        <v>24</v>
      </c>
      <c r="B106" s="262" t="s">
        <v>80</v>
      </c>
      <c r="C106" s="263"/>
      <c r="D106" s="263"/>
      <c r="E106" s="263"/>
      <c r="F106" s="263"/>
      <c r="G106" s="263"/>
      <c r="H106" s="263"/>
      <c r="I106" s="263"/>
      <c r="J106" s="263"/>
      <c r="K106" s="263"/>
      <c r="L106" s="263"/>
      <c r="M106" s="263"/>
      <c r="N106" s="263"/>
      <c r="O106" s="264"/>
      <c r="P106" s="256"/>
      <c r="Q106" s="257"/>
      <c r="X106" s="43"/>
      <c r="Y106" s="43"/>
    </row>
    <row r="107" spans="1:25" ht="13.5" customHeight="1" x14ac:dyDescent="0.15">
      <c r="O107" s="6"/>
      <c r="P107" s="6"/>
      <c r="Q107" s="6"/>
      <c r="R107" s="6"/>
      <c r="X107" s="6"/>
      <c r="Y107" s="6"/>
    </row>
    <row r="108" spans="1:25" s="49" customFormat="1" ht="15" customHeight="1" thickBot="1" x14ac:dyDescent="0.2">
      <c r="A108" s="277" t="s">
        <v>81</v>
      </c>
      <c r="B108" s="277"/>
      <c r="C108" s="277"/>
      <c r="D108" s="277"/>
      <c r="E108" s="277"/>
      <c r="F108" s="277"/>
      <c r="G108" s="277"/>
      <c r="H108" s="277"/>
      <c r="I108" s="277"/>
      <c r="J108" s="277"/>
      <c r="K108" s="277"/>
      <c r="L108" s="277"/>
      <c r="M108" s="277"/>
      <c r="N108" s="277"/>
      <c r="O108" s="277"/>
      <c r="P108" s="277"/>
      <c r="Q108" s="277"/>
      <c r="R108" s="277"/>
    </row>
    <row r="109" spans="1:25" ht="30" customHeight="1" x14ac:dyDescent="0.15">
      <c r="A109" s="42" t="s">
        <v>24</v>
      </c>
      <c r="B109" s="253" t="s">
        <v>82</v>
      </c>
      <c r="C109" s="253"/>
      <c r="D109" s="253"/>
      <c r="E109" s="253"/>
      <c r="F109" s="253"/>
      <c r="G109" s="253"/>
      <c r="H109" s="253"/>
      <c r="I109" s="253"/>
      <c r="J109" s="253"/>
      <c r="K109" s="253"/>
      <c r="L109" s="253"/>
      <c r="M109" s="253"/>
      <c r="N109" s="253"/>
      <c r="O109" s="271"/>
      <c r="P109" s="258"/>
      <c r="Q109" s="259"/>
      <c r="X109" s="43"/>
      <c r="Y109" s="43"/>
    </row>
    <row r="110" spans="1:25" ht="30" customHeight="1" thickBot="1" x14ac:dyDescent="0.2">
      <c r="A110" s="45" t="s">
        <v>30</v>
      </c>
      <c r="B110" s="265" t="s">
        <v>83</v>
      </c>
      <c r="C110" s="265"/>
      <c r="D110" s="265"/>
      <c r="E110" s="265"/>
      <c r="F110" s="265"/>
      <c r="G110" s="265"/>
      <c r="H110" s="265"/>
      <c r="I110" s="265"/>
      <c r="J110" s="265"/>
      <c r="K110" s="265"/>
      <c r="L110" s="265"/>
      <c r="M110" s="265"/>
      <c r="N110" s="265"/>
      <c r="O110" s="266"/>
      <c r="P110" s="218"/>
      <c r="Q110" s="219"/>
      <c r="X110" s="43"/>
      <c r="Y110" s="43"/>
    </row>
    <row r="111" spans="1:25" ht="13.5" customHeight="1" x14ac:dyDescent="0.15">
      <c r="O111" s="6"/>
      <c r="P111" s="6"/>
      <c r="Q111" s="6"/>
      <c r="R111" s="6"/>
      <c r="X111" s="6"/>
      <c r="Y111" s="6"/>
    </row>
    <row r="112" spans="1:25" s="49" customFormat="1" ht="15" customHeight="1" thickBot="1" x14ac:dyDescent="0.2">
      <c r="A112" s="277" t="s">
        <v>89</v>
      </c>
      <c r="B112" s="277"/>
      <c r="C112" s="277"/>
      <c r="D112" s="277"/>
      <c r="E112" s="277"/>
      <c r="F112" s="277"/>
      <c r="G112" s="277"/>
      <c r="H112" s="277"/>
      <c r="I112" s="277"/>
      <c r="J112" s="277"/>
      <c r="K112" s="277"/>
      <c r="L112" s="277"/>
      <c r="M112" s="277"/>
      <c r="N112" s="277"/>
      <c r="O112" s="277"/>
      <c r="P112" s="277"/>
      <c r="Q112" s="277"/>
      <c r="R112" s="277"/>
    </row>
    <row r="113" spans="1:25" ht="30" customHeight="1" x14ac:dyDescent="0.15">
      <c r="A113" s="50" t="s">
        <v>24</v>
      </c>
      <c r="B113" s="253" t="s">
        <v>86</v>
      </c>
      <c r="C113" s="253"/>
      <c r="D113" s="253"/>
      <c r="E113" s="253"/>
      <c r="F113" s="253"/>
      <c r="G113" s="253"/>
      <c r="H113" s="253"/>
      <c r="I113" s="253"/>
      <c r="J113" s="253"/>
      <c r="K113" s="253"/>
      <c r="L113" s="253"/>
      <c r="M113" s="253"/>
      <c r="N113" s="253"/>
      <c r="O113" s="254"/>
      <c r="P113" s="258"/>
      <c r="Q113" s="259"/>
      <c r="X113" s="43"/>
      <c r="Y113" s="43"/>
    </row>
    <row r="114" spans="1:25" ht="30" customHeight="1" x14ac:dyDescent="0.15">
      <c r="A114" s="44" t="s">
        <v>70</v>
      </c>
      <c r="B114" s="212" t="s">
        <v>87</v>
      </c>
      <c r="C114" s="213"/>
      <c r="D114" s="213"/>
      <c r="E114" s="213"/>
      <c r="F114" s="213"/>
      <c r="G114" s="213"/>
      <c r="H114" s="213"/>
      <c r="I114" s="213"/>
      <c r="J114" s="213"/>
      <c r="K114" s="213"/>
      <c r="L114" s="213"/>
      <c r="M114" s="213"/>
      <c r="N114" s="213"/>
      <c r="O114" s="213"/>
      <c r="P114" s="226"/>
      <c r="Q114" s="227"/>
      <c r="X114" s="43"/>
      <c r="Y114" s="43"/>
    </row>
    <row r="115" spans="1:25" ht="45" customHeight="1" x14ac:dyDescent="0.15">
      <c r="A115" s="44" t="s">
        <v>71</v>
      </c>
      <c r="B115" s="212" t="s">
        <v>11</v>
      </c>
      <c r="C115" s="213"/>
      <c r="D115" s="213"/>
      <c r="E115" s="213"/>
      <c r="F115" s="213"/>
      <c r="G115" s="213"/>
      <c r="H115" s="213"/>
      <c r="I115" s="213"/>
      <c r="J115" s="213"/>
      <c r="K115" s="213"/>
      <c r="L115" s="213"/>
      <c r="M115" s="213"/>
      <c r="N115" s="213"/>
      <c r="O115" s="213"/>
      <c r="P115" s="226"/>
      <c r="Q115" s="227"/>
      <c r="R115" s="17"/>
      <c r="X115" s="43"/>
      <c r="Y115" s="43"/>
    </row>
    <row r="116" spans="1:25" ht="45" customHeight="1" thickBot="1" x14ac:dyDescent="0.2">
      <c r="A116" s="45" t="s">
        <v>85</v>
      </c>
      <c r="B116" s="265" t="s">
        <v>88</v>
      </c>
      <c r="C116" s="265"/>
      <c r="D116" s="265"/>
      <c r="E116" s="265"/>
      <c r="F116" s="265"/>
      <c r="G116" s="265"/>
      <c r="H116" s="265"/>
      <c r="I116" s="265"/>
      <c r="J116" s="265"/>
      <c r="K116" s="265"/>
      <c r="L116" s="265"/>
      <c r="M116" s="265"/>
      <c r="N116" s="265"/>
      <c r="O116" s="284"/>
      <c r="P116" s="218"/>
      <c r="Q116" s="219"/>
      <c r="X116" s="43"/>
      <c r="Y116" s="43"/>
    </row>
    <row r="117" spans="1:25" ht="13.5" customHeight="1" x14ac:dyDescent="0.15">
      <c r="O117" s="6"/>
      <c r="P117" s="6"/>
      <c r="Q117" s="6"/>
      <c r="R117" s="6"/>
      <c r="X117" s="6"/>
      <c r="Y117" s="6"/>
    </row>
    <row r="118" spans="1:25" s="288" customFormat="1" ht="15" customHeight="1" thickBot="1" x14ac:dyDescent="0.2">
      <c r="A118" s="277" t="s">
        <v>90</v>
      </c>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row>
    <row r="119" spans="1:25" ht="30" customHeight="1" x14ac:dyDescent="0.15">
      <c r="A119" s="42" t="s">
        <v>24</v>
      </c>
      <c r="B119" s="253" t="s">
        <v>266</v>
      </c>
      <c r="C119" s="253"/>
      <c r="D119" s="253"/>
      <c r="E119" s="253"/>
      <c r="F119" s="253"/>
      <c r="G119" s="253"/>
      <c r="H119" s="253"/>
      <c r="I119" s="253"/>
      <c r="J119" s="253"/>
      <c r="K119" s="253"/>
      <c r="L119" s="253"/>
      <c r="M119" s="253"/>
      <c r="N119" s="253"/>
      <c r="O119" s="271"/>
      <c r="P119" s="258"/>
      <c r="Q119" s="259"/>
      <c r="X119" s="43"/>
      <c r="Y119" s="43"/>
    </row>
    <row r="120" spans="1:25" ht="42" customHeight="1" x14ac:dyDescent="0.15">
      <c r="A120" s="53" t="s">
        <v>30</v>
      </c>
      <c r="B120" s="386" t="s">
        <v>267</v>
      </c>
      <c r="C120" s="386"/>
      <c r="D120" s="386"/>
      <c r="E120" s="386"/>
      <c r="F120" s="386"/>
      <c r="G120" s="386"/>
      <c r="H120" s="386"/>
      <c r="I120" s="386"/>
      <c r="J120" s="386"/>
      <c r="K120" s="386"/>
      <c r="L120" s="386"/>
      <c r="M120" s="386"/>
      <c r="N120" s="386"/>
      <c r="O120" s="326"/>
      <c r="P120" s="54"/>
      <c r="Q120" s="55"/>
      <c r="X120" s="43"/>
      <c r="Y120" s="43"/>
    </row>
    <row r="121" spans="1:25" ht="30" customHeight="1" x14ac:dyDescent="0.15">
      <c r="A121" s="44" t="s">
        <v>31</v>
      </c>
      <c r="B121" s="212" t="s">
        <v>262</v>
      </c>
      <c r="C121" s="213"/>
      <c r="D121" s="213"/>
      <c r="E121" s="213"/>
      <c r="F121" s="213"/>
      <c r="G121" s="213"/>
      <c r="H121" s="213"/>
      <c r="I121" s="213"/>
      <c r="J121" s="213"/>
      <c r="K121" s="213"/>
      <c r="L121" s="213"/>
      <c r="M121" s="213"/>
      <c r="N121" s="213"/>
      <c r="O121" s="213"/>
      <c r="P121" s="226"/>
      <c r="Q121" s="227"/>
      <c r="X121" s="43"/>
      <c r="Y121" s="43"/>
    </row>
    <row r="122" spans="1:25" ht="30" customHeight="1" x14ac:dyDescent="0.15">
      <c r="A122" s="44" t="s">
        <v>85</v>
      </c>
      <c r="B122" s="212" t="s">
        <v>263</v>
      </c>
      <c r="C122" s="213"/>
      <c r="D122" s="213"/>
      <c r="E122" s="213"/>
      <c r="F122" s="213"/>
      <c r="G122" s="213"/>
      <c r="H122" s="213"/>
      <c r="I122" s="213"/>
      <c r="J122" s="213"/>
      <c r="K122" s="213"/>
      <c r="L122" s="213"/>
      <c r="M122" s="213"/>
      <c r="N122" s="213"/>
      <c r="O122" s="213"/>
      <c r="P122" s="226"/>
      <c r="Q122" s="227"/>
      <c r="X122" s="43"/>
      <c r="Y122" s="43"/>
    </row>
    <row r="123" spans="1:25" ht="30" customHeight="1" x14ac:dyDescent="0.15">
      <c r="A123" s="44" t="s">
        <v>92</v>
      </c>
      <c r="B123" s="212" t="s">
        <v>265</v>
      </c>
      <c r="C123" s="213"/>
      <c r="D123" s="213"/>
      <c r="E123" s="213"/>
      <c r="F123" s="213"/>
      <c r="G123" s="213"/>
      <c r="H123" s="213"/>
      <c r="I123" s="213"/>
      <c r="J123" s="213"/>
      <c r="K123" s="213"/>
      <c r="L123" s="213"/>
      <c r="M123" s="213"/>
      <c r="N123" s="213"/>
      <c r="O123" s="213"/>
      <c r="P123" s="226"/>
      <c r="Q123" s="227"/>
      <c r="X123" s="43"/>
      <c r="Y123" s="43"/>
    </row>
    <row r="124" spans="1:25" ht="30" customHeight="1" x14ac:dyDescent="0.15">
      <c r="A124" s="44" t="s">
        <v>100</v>
      </c>
      <c r="B124" s="212" t="s">
        <v>264</v>
      </c>
      <c r="C124" s="213"/>
      <c r="D124" s="213"/>
      <c r="E124" s="213"/>
      <c r="F124" s="213"/>
      <c r="G124" s="213"/>
      <c r="H124" s="213"/>
      <c r="I124" s="213"/>
      <c r="J124" s="213"/>
      <c r="K124" s="213"/>
      <c r="L124" s="213"/>
      <c r="M124" s="213"/>
      <c r="N124" s="213"/>
      <c r="O124" s="213"/>
      <c r="P124" s="226"/>
      <c r="Q124" s="227"/>
      <c r="R124" s="17"/>
      <c r="X124" s="43"/>
      <c r="Y124" s="43"/>
    </row>
    <row r="125" spans="1:25" ht="45" customHeight="1" x14ac:dyDescent="0.15">
      <c r="A125" s="236" t="s">
        <v>182</v>
      </c>
      <c r="B125" s="250" t="s">
        <v>321</v>
      </c>
      <c r="C125" s="251"/>
      <c r="D125" s="251"/>
      <c r="E125" s="251"/>
      <c r="F125" s="251"/>
      <c r="G125" s="251"/>
      <c r="H125" s="251"/>
      <c r="I125" s="251"/>
      <c r="J125" s="251"/>
      <c r="K125" s="251"/>
      <c r="L125" s="251"/>
      <c r="M125" s="251"/>
      <c r="N125" s="251"/>
      <c r="O125" s="252"/>
      <c r="P125" s="222"/>
      <c r="Q125" s="223"/>
      <c r="R125" s="17"/>
      <c r="X125" s="43"/>
      <c r="Y125" s="43"/>
    </row>
    <row r="126" spans="1:25" ht="45" customHeight="1" x14ac:dyDescent="0.15">
      <c r="A126" s="242"/>
      <c r="B126" s="326"/>
      <c r="C126" s="232"/>
      <c r="D126" s="232"/>
      <c r="E126" s="232"/>
      <c r="F126" s="232"/>
      <c r="G126" s="232"/>
      <c r="H126" s="232"/>
      <c r="I126" s="232"/>
      <c r="J126" s="232"/>
      <c r="K126" s="232"/>
      <c r="L126" s="232"/>
      <c r="M126" s="232"/>
      <c r="N126" s="232"/>
      <c r="O126" s="233"/>
      <c r="P126" s="230"/>
      <c r="Q126" s="231"/>
      <c r="R126" s="17"/>
      <c r="X126" s="43"/>
      <c r="Y126" s="43"/>
    </row>
    <row r="127" spans="1:25" ht="45" customHeight="1" thickBot="1" x14ac:dyDescent="0.2">
      <c r="A127" s="45" t="s">
        <v>239</v>
      </c>
      <c r="B127" s="265" t="s">
        <v>93</v>
      </c>
      <c r="C127" s="265"/>
      <c r="D127" s="265"/>
      <c r="E127" s="265"/>
      <c r="F127" s="265"/>
      <c r="G127" s="265"/>
      <c r="H127" s="265"/>
      <c r="I127" s="265"/>
      <c r="J127" s="265"/>
      <c r="K127" s="265"/>
      <c r="L127" s="265"/>
      <c r="M127" s="265"/>
      <c r="N127" s="265"/>
      <c r="O127" s="284"/>
      <c r="P127" s="218"/>
      <c r="Q127" s="219"/>
      <c r="X127" s="43"/>
      <c r="Y127" s="43"/>
    </row>
    <row r="128" spans="1:25" ht="13.5" customHeight="1" x14ac:dyDescent="0.15">
      <c r="O128" s="6"/>
      <c r="P128" s="6"/>
      <c r="Q128" s="6"/>
      <c r="R128" s="6"/>
      <c r="X128" s="6"/>
      <c r="Y128" s="6"/>
    </row>
    <row r="129" spans="1:25" s="49" customFormat="1" ht="15" customHeight="1" thickBot="1" x14ac:dyDescent="0.2">
      <c r="A129" s="277" t="s">
        <v>94</v>
      </c>
      <c r="B129" s="277"/>
      <c r="C129" s="277"/>
      <c r="D129" s="277"/>
      <c r="E129" s="277"/>
      <c r="F129" s="277"/>
      <c r="G129" s="277"/>
      <c r="H129" s="277"/>
      <c r="I129" s="277"/>
      <c r="J129" s="277"/>
      <c r="K129" s="277"/>
      <c r="L129" s="277"/>
      <c r="M129" s="277"/>
      <c r="N129" s="277"/>
      <c r="O129" s="277"/>
      <c r="P129" s="277"/>
      <c r="Q129" s="277"/>
      <c r="R129" s="277"/>
    </row>
    <row r="130" spans="1:25" ht="30" customHeight="1" x14ac:dyDescent="0.15">
      <c r="A130" s="240" t="s">
        <v>24</v>
      </c>
      <c r="B130" s="247" t="s">
        <v>95</v>
      </c>
      <c r="C130" s="248"/>
      <c r="D130" s="248"/>
      <c r="E130" s="248"/>
      <c r="F130" s="248"/>
      <c r="G130" s="248"/>
      <c r="H130" s="248"/>
      <c r="I130" s="248"/>
      <c r="J130" s="248"/>
      <c r="K130" s="248"/>
      <c r="L130" s="248"/>
      <c r="M130" s="248"/>
      <c r="N130" s="248"/>
      <c r="O130" s="249"/>
      <c r="P130" s="234"/>
      <c r="Q130" s="235"/>
      <c r="X130" s="43"/>
      <c r="Y130" s="43"/>
    </row>
    <row r="131" spans="1:25" ht="30" customHeight="1" x14ac:dyDescent="0.15">
      <c r="A131" s="241"/>
      <c r="B131" s="56" t="s">
        <v>5</v>
      </c>
      <c r="C131" s="214" t="s">
        <v>96</v>
      </c>
      <c r="D131" s="214"/>
      <c r="E131" s="214"/>
      <c r="F131" s="214"/>
      <c r="G131" s="214"/>
      <c r="H131" s="214"/>
      <c r="I131" s="214"/>
      <c r="J131" s="214"/>
      <c r="K131" s="214"/>
      <c r="L131" s="214"/>
      <c r="M131" s="214"/>
      <c r="N131" s="214"/>
      <c r="O131" s="215"/>
      <c r="P131" s="228"/>
      <c r="Q131" s="229"/>
      <c r="X131" s="43"/>
      <c r="Y131" s="43"/>
    </row>
    <row r="132" spans="1:25" ht="15" customHeight="1" thickBot="1" x14ac:dyDescent="0.2">
      <c r="A132" s="237"/>
      <c r="B132" s="57" t="s">
        <v>6</v>
      </c>
      <c r="C132" s="290" t="s">
        <v>97</v>
      </c>
      <c r="D132" s="290"/>
      <c r="E132" s="290"/>
      <c r="F132" s="290"/>
      <c r="G132" s="290"/>
      <c r="H132" s="290"/>
      <c r="I132" s="290"/>
      <c r="J132" s="290"/>
      <c r="K132" s="290"/>
      <c r="L132" s="290"/>
      <c r="M132" s="290"/>
      <c r="N132" s="290"/>
      <c r="O132" s="291"/>
      <c r="P132" s="224"/>
      <c r="Q132" s="225"/>
      <c r="X132" s="43"/>
      <c r="Y132" s="43"/>
    </row>
    <row r="133" spans="1:25" ht="13.5" customHeight="1" x14ac:dyDescent="0.15">
      <c r="A133" s="5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43"/>
    </row>
    <row r="134" spans="1:25" s="11" customFormat="1" ht="15" customHeight="1" thickBot="1" x14ac:dyDescent="0.2">
      <c r="A134" s="277" t="s">
        <v>98</v>
      </c>
      <c r="B134" s="277"/>
      <c r="C134" s="277"/>
      <c r="D134" s="277"/>
      <c r="E134" s="277"/>
      <c r="F134" s="277"/>
      <c r="G134" s="277"/>
      <c r="H134" s="277"/>
      <c r="I134" s="277"/>
      <c r="J134" s="277"/>
      <c r="K134" s="277"/>
      <c r="L134" s="277"/>
      <c r="M134" s="277"/>
      <c r="N134" s="277"/>
      <c r="O134" s="277"/>
      <c r="P134" s="277"/>
      <c r="Q134" s="277"/>
      <c r="R134" s="277"/>
    </row>
    <row r="135" spans="1:25" ht="45" customHeight="1" thickBot="1" x14ac:dyDescent="0.2">
      <c r="A135" s="25" t="s">
        <v>24</v>
      </c>
      <c r="B135" s="262" t="s">
        <v>99</v>
      </c>
      <c r="C135" s="263"/>
      <c r="D135" s="263"/>
      <c r="E135" s="263"/>
      <c r="F135" s="263"/>
      <c r="G135" s="263"/>
      <c r="H135" s="263"/>
      <c r="I135" s="263"/>
      <c r="J135" s="263"/>
      <c r="K135" s="263"/>
      <c r="L135" s="263"/>
      <c r="M135" s="263"/>
      <c r="N135" s="263"/>
      <c r="O135" s="264"/>
      <c r="P135" s="256"/>
      <c r="Q135" s="257"/>
      <c r="X135" s="43"/>
      <c r="Y135" s="43"/>
    </row>
    <row r="136" spans="1:25" ht="13.5" customHeight="1" x14ac:dyDescent="0.15">
      <c r="A136" s="58"/>
      <c r="B136" s="59"/>
      <c r="C136" s="59"/>
      <c r="D136" s="59"/>
      <c r="E136" s="59"/>
      <c r="F136" s="59"/>
      <c r="G136" s="59"/>
      <c r="H136" s="59"/>
      <c r="I136" s="59"/>
      <c r="J136" s="59"/>
      <c r="K136" s="59"/>
      <c r="L136" s="59"/>
      <c r="M136" s="59"/>
      <c r="N136" s="59"/>
      <c r="O136" s="59"/>
      <c r="P136" s="6"/>
      <c r="Q136" s="6"/>
      <c r="R136" s="6"/>
      <c r="X136" s="43"/>
      <c r="Y136" s="43"/>
    </row>
    <row r="137" spans="1:25" s="288" customFormat="1" ht="15" customHeight="1" thickBot="1" x14ac:dyDescent="0.2">
      <c r="A137" s="277" t="s">
        <v>205</v>
      </c>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row>
    <row r="138" spans="1:25" ht="45" customHeight="1" x14ac:dyDescent="0.15">
      <c r="A138" s="42" t="s">
        <v>24</v>
      </c>
      <c r="B138" s="253" t="s">
        <v>206</v>
      </c>
      <c r="C138" s="253"/>
      <c r="D138" s="253"/>
      <c r="E138" s="253"/>
      <c r="F138" s="253"/>
      <c r="G138" s="253"/>
      <c r="H138" s="253"/>
      <c r="I138" s="253"/>
      <c r="J138" s="253"/>
      <c r="K138" s="253"/>
      <c r="L138" s="253"/>
      <c r="M138" s="253"/>
      <c r="N138" s="253"/>
      <c r="O138" s="254"/>
      <c r="P138" s="258"/>
      <c r="Q138" s="259"/>
      <c r="R138" s="6"/>
      <c r="X138" s="43"/>
      <c r="Y138" s="43"/>
    </row>
    <row r="139" spans="1:25" ht="45" customHeight="1" thickBot="1" x14ac:dyDescent="0.2">
      <c r="A139" s="45" t="s">
        <v>30</v>
      </c>
      <c r="B139" s="284" t="s">
        <v>207</v>
      </c>
      <c r="C139" s="287"/>
      <c r="D139" s="287"/>
      <c r="E139" s="287"/>
      <c r="F139" s="287"/>
      <c r="G139" s="287"/>
      <c r="H139" s="287"/>
      <c r="I139" s="287"/>
      <c r="J139" s="287"/>
      <c r="K139" s="287"/>
      <c r="L139" s="287"/>
      <c r="M139" s="287"/>
      <c r="N139" s="287"/>
      <c r="O139" s="287"/>
      <c r="P139" s="218"/>
      <c r="Q139" s="219"/>
      <c r="R139" s="6"/>
      <c r="X139" s="43"/>
      <c r="Y139" s="43"/>
    </row>
    <row r="140" spans="1:25" ht="13.5" customHeight="1" x14ac:dyDescent="0.15">
      <c r="A140" s="5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43"/>
    </row>
    <row r="141" spans="1:25" s="11" customFormat="1" ht="15" customHeight="1" thickBot="1" x14ac:dyDescent="0.2">
      <c r="A141" s="277" t="s">
        <v>208</v>
      </c>
      <c r="B141" s="277"/>
      <c r="C141" s="277"/>
      <c r="D141" s="277"/>
      <c r="E141" s="277"/>
      <c r="F141" s="277"/>
      <c r="G141" s="277"/>
      <c r="H141" s="277"/>
      <c r="I141" s="277"/>
      <c r="J141" s="277"/>
      <c r="K141" s="277"/>
      <c r="L141" s="277"/>
      <c r="M141" s="277"/>
      <c r="N141" s="277"/>
      <c r="O141" s="277"/>
      <c r="P141" s="277"/>
      <c r="Q141" s="277"/>
      <c r="R141" s="277"/>
    </row>
    <row r="142" spans="1:25" ht="30" customHeight="1" x14ac:dyDescent="0.15">
      <c r="A142" s="50" t="s">
        <v>24</v>
      </c>
      <c r="B142" s="269" t="s">
        <v>106</v>
      </c>
      <c r="C142" s="269"/>
      <c r="D142" s="269"/>
      <c r="E142" s="269"/>
      <c r="F142" s="269"/>
      <c r="G142" s="269"/>
      <c r="H142" s="269"/>
      <c r="I142" s="269"/>
      <c r="J142" s="269"/>
      <c r="K142" s="269"/>
      <c r="L142" s="269"/>
      <c r="M142" s="269"/>
      <c r="N142" s="269"/>
      <c r="O142" s="327"/>
      <c r="P142" s="258"/>
      <c r="Q142" s="259"/>
      <c r="X142" s="43"/>
      <c r="Y142" s="43"/>
    </row>
    <row r="143" spans="1:25" ht="30" customHeight="1" x14ac:dyDescent="0.15">
      <c r="A143" s="44" t="s">
        <v>70</v>
      </c>
      <c r="B143" s="212" t="s">
        <v>105</v>
      </c>
      <c r="C143" s="213"/>
      <c r="D143" s="213"/>
      <c r="E143" s="213"/>
      <c r="F143" s="213"/>
      <c r="G143" s="213"/>
      <c r="H143" s="213"/>
      <c r="I143" s="213"/>
      <c r="J143" s="213"/>
      <c r="K143" s="213"/>
      <c r="L143" s="213"/>
      <c r="M143" s="213"/>
      <c r="N143" s="213"/>
      <c r="O143" s="213"/>
      <c r="P143" s="226"/>
      <c r="Q143" s="227"/>
      <c r="X143" s="43"/>
      <c r="Y143" s="43"/>
    </row>
    <row r="144" spans="1:25" ht="30" customHeight="1" x14ac:dyDescent="0.15">
      <c r="A144" s="44" t="s">
        <v>71</v>
      </c>
      <c r="B144" s="212" t="s">
        <v>104</v>
      </c>
      <c r="C144" s="213"/>
      <c r="D144" s="213"/>
      <c r="E144" s="213"/>
      <c r="F144" s="213"/>
      <c r="G144" s="213"/>
      <c r="H144" s="213"/>
      <c r="I144" s="213"/>
      <c r="J144" s="213"/>
      <c r="K144" s="213"/>
      <c r="L144" s="213"/>
      <c r="M144" s="213"/>
      <c r="N144" s="213"/>
      <c r="O144" s="213"/>
      <c r="P144" s="226"/>
      <c r="Q144" s="227"/>
      <c r="R144" s="17"/>
      <c r="X144" s="43"/>
      <c r="Y144" s="43"/>
    </row>
    <row r="145" spans="1:25" ht="30" customHeight="1" x14ac:dyDescent="0.15">
      <c r="A145" s="44" t="s">
        <v>84</v>
      </c>
      <c r="B145" s="212" t="s">
        <v>103</v>
      </c>
      <c r="C145" s="213"/>
      <c r="D145" s="213"/>
      <c r="E145" s="213"/>
      <c r="F145" s="213"/>
      <c r="G145" s="213"/>
      <c r="H145" s="213"/>
      <c r="I145" s="213"/>
      <c r="J145" s="213"/>
      <c r="K145" s="213"/>
      <c r="L145" s="213"/>
      <c r="M145" s="213"/>
      <c r="N145" s="213"/>
      <c r="O145" s="220"/>
      <c r="P145" s="226"/>
      <c r="Q145" s="227"/>
      <c r="R145" s="17"/>
      <c r="X145" s="43"/>
      <c r="Y145" s="43"/>
    </row>
    <row r="146" spans="1:25" ht="30" customHeight="1" x14ac:dyDescent="0.15">
      <c r="A146" s="44" t="s">
        <v>91</v>
      </c>
      <c r="B146" s="212" t="s">
        <v>102</v>
      </c>
      <c r="C146" s="213"/>
      <c r="D146" s="213"/>
      <c r="E146" s="213"/>
      <c r="F146" s="213"/>
      <c r="G146" s="213"/>
      <c r="H146" s="213"/>
      <c r="I146" s="213"/>
      <c r="J146" s="213"/>
      <c r="K146" s="213"/>
      <c r="L146" s="213"/>
      <c r="M146" s="213"/>
      <c r="N146" s="213"/>
      <c r="O146" s="220"/>
      <c r="P146" s="226"/>
      <c r="Q146" s="227"/>
      <c r="R146" s="17"/>
      <c r="X146" s="43"/>
      <c r="Y146" s="43"/>
    </row>
    <row r="147" spans="1:25" ht="30" customHeight="1" thickBot="1" x14ac:dyDescent="0.2">
      <c r="A147" s="45" t="s">
        <v>100</v>
      </c>
      <c r="B147" s="265" t="s">
        <v>101</v>
      </c>
      <c r="C147" s="265"/>
      <c r="D147" s="265"/>
      <c r="E147" s="265"/>
      <c r="F147" s="265"/>
      <c r="G147" s="265"/>
      <c r="H147" s="265"/>
      <c r="I147" s="265"/>
      <c r="J147" s="265"/>
      <c r="K147" s="265"/>
      <c r="L147" s="265"/>
      <c r="M147" s="265"/>
      <c r="N147" s="265"/>
      <c r="O147" s="284"/>
      <c r="P147" s="218"/>
      <c r="Q147" s="219"/>
      <c r="X147" s="43"/>
      <c r="Y147" s="43"/>
    </row>
    <row r="148" spans="1:25" ht="13.5" customHeight="1" x14ac:dyDescent="0.15">
      <c r="A148" s="5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43"/>
    </row>
    <row r="149" spans="1:25" s="11" customFormat="1" ht="15" customHeight="1" thickBot="1" x14ac:dyDescent="0.2">
      <c r="A149" s="277" t="s">
        <v>209</v>
      </c>
      <c r="B149" s="277"/>
      <c r="C149" s="277"/>
      <c r="D149" s="277"/>
      <c r="E149" s="277"/>
      <c r="F149" s="277"/>
      <c r="G149" s="277"/>
      <c r="H149" s="277"/>
      <c r="I149" s="277"/>
      <c r="J149" s="277"/>
      <c r="K149" s="277"/>
      <c r="L149" s="277"/>
      <c r="M149" s="277"/>
      <c r="N149" s="277"/>
      <c r="O149" s="277"/>
      <c r="P149" s="277"/>
      <c r="Q149" s="277"/>
      <c r="R149" s="277"/>
    </row>
    <row r="150" spans="1:25" ht="30" customHeight="1" x14ac:dyDescent="0.15">
      <c r="A150" s="240" t="s">
        <v>24</v>
      </c>
      <c r="B150" s="247" t="s">
        <v>107</v>
      </c>
      <c r="C150" s="248"/>
      <c r="D150" s="248"/>
      <c r="E150" s="248"/>
      <c r="F150" s="248"/>
      <c r="G150" s="248"/>
      <c r="H150" s="248"/>
      <c r="I150" s="248"/>
      <c r="J150" s="248"/>
      <c r="K150" s="248"/>
      <c r="L150" s="248"/>
      <c r="M150" s="248"/>
      <c r="N150" s="248"/>
      <c r="O150" s="249"/>
      <c r="P150" s="234"/>
      <c r="Q150" s="235"/>
      <c r="X150" s="43"/>
      <c r="Y150" s="43"/>
    </row>
    <row r="151" spans="1:25" ht="15" customHeight="1" x14ac:dyDescent="0.15">
      <c r="A151" s="241"/>
      <c r="B151" s="56" t="s">
        <v>5</v>
      </c>
      <c r="C151" s="282" t="s">
        <v>113</v>
      </c>
      <c r="D151" s="282"/>
      <c r="E151" s="282"/>
      <c r="F151" s="282"/>
      <c r="G151" s="282"/>
      <c r="H151" s="282"/>
      <c r="I151" s="282"/>
      <c r="J151" s="282"/>
      <c r="K151" s="282"/>
      <c r="L151" s="282"/>
      <c r="M151" s="282"/>
      <c r="N151" s="282"/>
      <c r="O151" s="283"/>
      <c r="P151" s="228"/>
      <c r="Q151" s="229"/>
      <c r="X151" s="43"/>
      <c r="Y151" s="43"/>
    </row>
    <row r="152" spans="1:25" ht="15" customHeight="1" x14ac:dyDescent="0.15">
      <c r="A152" s="241"/>
      <c r="B152" s="56" t="s">
        <v>6</v>
      </c>
      <c r="C152" s="282" t="s">
        <v>114</v>
      </c>
      <c r="D152" s="282"/>
      <c r="E152" s="282"/>
      <c r="F152" s="282"/>
      <c r="G152" s="282"/>
      <c r="H152" s="282"/>
      <c r="I152" s="282"/>
      <c r="J152" s="282"/>
      <c r="K152" s="282"/>
      <c r="L152" s="282"/>
      <c r="M152" s="282"/>
      <c r="N152" s="282"/>
      <c r="O152" s="283"/>
      <c r="P152" s="228"/>
      <c r="Q152" s="229"/>
      <c r="R152" s="17"/>
      <c r="X152" s="43"/>
      <c r="Y152" s="43"/>
    </row>
    <row r="153" spans="1:25" ht="15" customHeight="1" x14ac:dyDescent="0.15">
      <c r="A153" s="241"/>
      <c r="B153" s="56" t="s">
        <v>12</v>
      </c>
      <c r="C153" s="282" t="s">
        <v>115</v>
      </c>
      <c r="D153" s="282"/>
      <c r="E153" s="282"/>
      <c r="F153" s="282"/>
      <c r="G153" s="282"/>
      <c r="H153" s="282"/>
      <c r="I153" s="282"/>
      <c r="J153" s="282"/>
      <c r="K153" s="282"/>
      <c r="L153" s="282"/>
      <c r="M153" s="282"/>
      <c r="N153" s="282"/>
      <c r="O153" s="283"/>
      <c r="P153" s="228"/>
      <c r="Q153" s="229"/>
      <c r="R153" s="17"/>
      <c r="X153" s="43"/>
      <c r="Y153" s="43"/>
    </row>
    <row r="154" spans="1:25" ht="15" customHeight="1" x14ac:dyDescent="0.15">
      <c r="A154" s="241"/>
      <c r="B154" s="56" t="s">
        <v>108</v>
      </c>
      <c r="C154" s="282" t="s">
        <v>116</v>
      </c>
      <c r="D154" s="282"/>
      <c r="E154" s="282"/>
      <c r="F154" s="282"/>
      <c r="G154" s="282"/>
      <c r="H154" s="282"/>
      <c r="I154" s="282"/>
      <c r="J154" s="282"/>
      <c r="K154" s="282"/>
      <c r="L154" s="282"/>
      <c r="M154" s="282"/>
      <c r="N154" s="282"/>
      <c r="O154" s="283"/>
      <c r="P154" s="228"/>
      <c r="Q154" s="229"/>
      <c r="R154" s="17"/>
      <c r="X154" s="43"/>
      <c r="Y154" s="43"/>
    </row>
    <row r="155" spans="1:25" ht="15" customHeight="1" x14ac:dyDescent="0.15">
      <c r="A155" s="241"/>
      <c r="B155" s="56" t="s">
        <v>110</v>
      </c>
      <c r="C155" s="282" t="s">
        <v>117</v>
      </c>
      <c r="D155" s="282"/>
      <c r="E155" s="282"/>
      <c r="F155" s="282"/>
      <c r="G155" s="282"/>
      <c r="H155" s="282"/>
      <c r="I155" s="282"/>
      <c r="J155" s="282"/>
      <c r="K155" s="282"/>
      <c r="L155" s="282"/>
      <c r="M155" s="282"/>
      <c r="N155" s="282"/>
      <c r="O155" s="283"/>
      <c r="P155" s="228"/>
      <c r="Q155" s="229"/>
      <c r="R155" s="17"/>
      <c r="X155" s="43"/>
      <c r="Y155" s="43"/>
    </row>
    <row r="156" spans="1:25" ht="15" customHeight="1" x14ac:dyDescent="0.15">
      <c r="A156" s="241"/>
      <c r="B156" s="56" t="s">
        <v>111</v>
      </c>
      <c r="C156" s="282" t="s">
        <v>118</v>
      </c>
      <c r="D156" s="282"/>
      <c r="E156" s="282"/>
      <c r="F156" s="282"/>
      <c r="G156" s="282"/>
      <c r="H156" s="282"/>
      <c r="I156" s="282"/>
      <c r="J156" s="282"/>
      <c r="K156" s="282"/>
      <c r="L156" s="282"/>
      <c r="M156" s="282"/>
      <c r="N156" s="282"/>
      <c r="O156" s="283"/>
      <c r="P156" s="228"/>
      <c r="Q156" s="229"/>
      <c r="R156" s="17"/>
      <c r="X156" s="43"/>
      <c r="Y156" s="43"/>
    </row>
    <row r="157" spans="1:25" ht="15" customHeight="1" x14ac:dyDescent="0.15">
      <c r="A157" s="241"/>
      <c r="B157" s="56" t="s">
        <v>112</v>
      </c>
      <c r="C157" s="282" t="s">
        <v>119</v>
      </c>
      <c r="D157" s="282"/>
      <c r="E157" s="282"/>
      <c r="F157" s="282"/>
      <c r="G157" s="282"/>
      <c r="H157" s="282"/>
      <c r="I157" s="282"/>
      <c r="J157" s="282"/>
      <c r="K157" s="282"/>
      <c r="L157" s="282"/>
      <c r="M157" s="282"/>
      <c r="N157" s="282"/>
      <c r="O157" s="283"/>
      <c r="P157" s="228"/>
      <c r="Q157" s="229"/>
      <c r="R157" s="17"/>
      <c r="X157" s="43"/>
      <c r="Y157" s="43"/>
    </row>
    <row r="158" spans="1:25" ht="15" customHeight="1" x14ac:dyDescent="0.15">
      <c r="A158" s="241"/>
      <c r="B158" s="56" t="s">
        <v>109</v>
      </c>
      <c r="C158" s="214" t="s">
        <v>268</v>
      </c>
      <c r="D158" s="214"/>
      <c r="E158" s="214"/>
      <c r="F158" s="214"/>
      <c r="G158" s="214"/>
      <c r="H158" s="214"/>
      <c r="I158" s="214"/>
      <c r="J158" s="214"/>
      <c r="K158" s="214"/>
      <c r="L158" s="214"/>
      <c r="M158" s="214"/>
      <c r="N158" s="214"/>
      <c r="O158" s="215"/>
      <c r="P158" s="228"/>
      <c r="Q158" s="229"/>
      <c r="R158" s="17"/>
      <c r="X158" s="43"/>
      <c r="Y158" s="43"/>
    </row>
    <row r="159" spans="1:25" ht="30" customHeight="1" thickBot="1" x14ac:dyDescent="0.2">
      <c r="A159" s="237"/>
      <c r="B159" s="57" t="s">
        <v>120</v>
      </c>
      <c r="C159" s="324" t="s">
        <v>322</v>
      </c>
      <c r="D159" s="324"/>
      <c r="E159" s="324"/>
      <c r="F159" s="324"/>
      <c r="G159" s="324"/>
      <c r="H159" s="324"/>
      <c r="I159" s="324"/>
      <c r="J159" s="324"/>
      <c r="K159" s="324"/>
      <c r="L159" s="324"/>
      <c r="M159" s="324"/>
      <c r="N159" s="324"/>
      <c r="O159" s="325"/>
      <c r="P159" s="224"/>
      <c r="Q159" s="225"/>
      <c r="X159" s="43"/>
      <c r="Y159" s="43"/>
    </row>
    <row r="160" spans="1:25" ht="13.5" customHeight="1" x14ac:dyDescent="0.15">
      <c r="O160" s="6"/>
      <c r="P160" s="6"/>
      <c r="Q160" s="6"/>
      <c r="R160" s="6"/>
      <c r="X160" s="6"/>
      <c r="Y160" s="6"/>
    </row>
    <row r="161" spans="1:25" s="49" customFormat="1" ht="15" customHeight="1" thickBot="1" x14ac:dyDescent="0.2">
      <c r="A161" s="277" t="s">
        <v>210</v>
      </c>
      <c r="B161" s="277"/>
      <c r="C161" s="277"/>
      <c r="D161" s="277"/>
      <c r="E161" s="277"/>
      <c r="F161" s="277"/>
      <c r="G161" s="277"/>
      <c r="H161" s="277"/>
      <c r="I161" s="277"/>
      <c r="J161" s="277"/>
      <c r="K161" s="277"/>
      <c r="L161" s="277"/>
      <c r="M161" s="277"/>
      <c r="N161" s="277"/>
      <c r="O161" s="277"/>
      <c r="P161" s="277"/>
      <c r="Q161" s="277"/>
      <c r="R161" s="277"/>
    </row>
    <row r="162" spans="1:25" ht="30" customHeight="1" x14ac:dyDescent="0.15">
      <c r="A162" s="50" t="s">
        <v>24</v>
      </c>
      <c r="B162" s="253" t="s">
        <v>121</v>
      </c>
      <c r="C162" s="253"/>
      <c r="D162" s="253"/>
      <c r="E162" s="253"/>
      <c r="F162" s="253"/>
      <c r="G162" s="253"/>
      <c r="H162" s="253"/>
      <c r="I162" s="253"/>
      <c r="J162" s="253"/>
      <c r="K162" s="253"/>
      <c r="L162" s="253"/>
      <c r="M162" s="253"/>
      <c r="N162" s="253"/>
      <c r="O162" s="271"/>
      <c r="P162" s="258"/>
      <c r="Q162" s="259"/>
      <c r="X162" s="43"/>
      <c r="Y162" s="43"/>
    </row>
    <row r="163" spans="1:25" ht="30" customHeight="1" x14ac:dyDescent="0.15">
      <c r="A163" s="44" t="s">
        <v>30</v>
      </c>
      <c r="B163" s="212" t="s">
        <v>122</v>
      </c>
      <c r="C163" s="213"/>
      <c r="D163" s="213"/>
      <c r="E163" s="213"/>
      <c r="F163" s="213"/>
      <c r="G163" s="213"/>
      <c r="H163" s="213"/>
      <c r="I163" s="213"/>
      <c r="J163" s="213"/>
      <c r="K163" s="213"/>
      <c r="L163" s="213"/>
      <c r="M163" s="213"/>
      <c r="N163" s="213"/>
      <c r="O163" s="220"/>
      <c r="P163" s="226"/>
      <c r="Q163" s="227"/>
      <c r="X163" s="43"/>
      <c r="Y163" s="43"/>
    </row>
    <row r="164" spans="1:25" ht="30" customHeight="1" x14ac:dyDescent="0.15">
      <c r="A164" s="60" t="s">
        <v>71</v>
      </c>
      <c r="B164" s="250" t="s">
        <v>123</v>
      </c>
      <c r="C164" s="251"/>
      <c r="D164" s="251"/>
      <c r="E164" s="251"/>
      <c r="F164" s="251"/>
      <c r="G164" s="251"/>
      <c r="H164" s="251"/>
      <c r="I164" s="251"/>
      <c r="J164" s="251"/>
      <c r="K164" s="251"/>
      <c r="L164" s="251"/>
      <c r="M164" s="251"/>
      <c r="N164" s="251"/>
      <c r="O164" s="252"/>
      <c r="P164" s="226"/>
      <c r="Q164" s="227"/>
      <c r="X164" s="43"/>
      <c r="Y164" s="43"/>
    </row>
    <row r="165" spans="1:25" ht="42" customHeight="1" x14ac:dyDescent="0.15">
      <c r="A165" s="60" t="s">
        <v>84</v>
      </c>
      <c r="B165" s="428" t="s">
        <v>307</v>
      </c>
      <c r="C165" s="429"/>
      <c r="D165" s="429"/>
      <c r="E165" s="429"/>
      <c r="F165" s="429"/>
      <c r="G165" s="429"/>
      <c r="H165" s="429"/>
      <c r="I165" s="429"/>
      <c r="J165" s="429"/>
      <c r="K165" s="429"/>
      <c r="L165" s="429"/>
      <c r="M165" s="429"/>
      <c r="N165" s="429"/>
      <c r="O165" s="430"/>
      <c r="P165" s="226"/>
      <c r="Q165" s="227"/>
      <c r="X165" s="43"/>
      <c r="Y165" s="43"/>
    </row>
    <row r="166" spans="1:25" ht="60" customHeight="1" thickBot="1" x14ac:dyDescent="0.2">
      <c r="A166" s="45" t="s">
        <v>92</v>
      </c>
      <c r="B166" s="265" t="s">
        <v>196</v>
      </c>
      <c r="C166" s="265"/>
      <c r="D166" s="265"/>
      <c r="E166" s="265"/>
      <c r="F166" s="265"/>
      <c r="G166" s="265"/>
      <c r="H166" s="265"/>
      <c r="I166" s="265"/>
      <c r="J166" s="265"/>
      <c r="K166" s="265"/>
      <c r="L166" s="265"/>
      <c r="M166" s="265"/>
      <c r="N166" s="265"/>
      <c r="O166" s="266"/>
      <c r="P166" s="218"/>
      <c r="Q166" s="219"/>
      <c r="X166" s="43"/>
      <c r="Y166" s="43"/>
    </row>
    <row r="167" spans="1:25" ht="13.5" customHeight="1" x14ac:dyDescent="0.15">
      <c r="A167" s="11"/>
      <c r="B167" s="11"/>
      <c r="C167" s="11"/>
      <c r="D167" s="11"/>
      <c r="E167" s="11"/>
      <c r="F167" s="11"/>
      <c r="G167" s="11"/>
      <c r="H167" s="11"/>
      <c r="I167" s="11"/>
      <c r="J167" s="11"/>
      <c r="K167" s="11"/>
      <c r="L167" s="11"/>
      <c r="M167" s="11"/>
      <c r="N167" s="11"/>
      <c r="O167" s="11"/>
      <c r="P167" s="11"/>
      <c r="Q167" s="11"/>
      <c r="R167" s="11"/>
      <c r="X167" s="43"/>
      <c r="Y167" s="43"/>
    </row>
    <row r="168" spans="1:25" ht="15" customHeight="1" thickBot="1" x14ac:dyDescent="0.2">
      <c r="A168" s="288" t="s">
        <v>211</v>
      </c>
      <c r="B168" s="288"/>
      <c r="C168" s="288"/>
      <c r="D168" s="288"/>
      <c r="E168" s="288"/>
      <c r="F168" s="399"/>
      <c r="G168" s="399"/>
      <c r="H168" s="399"/>
      <c r="I168" s="399"/>
      <c r="J168" s="399"/>
      <c r="K168" s="399"/>
      <c r="L168" s="399"/>
      <c r="M168" s="399"/>
      <c r="N168" s="399"/>
      <c r="O168" s="399"/>
      <c r="P168" s="399"/>
      <c r="Q168" s="399"/>
      <c r="R168" s="61"/>
      <c r="X168" s="43"/>
      <c r="Y168" s="43"/>
    </row>
    <row r="169" spans="1:25" ht="60" customHeight="1" x14ac:dyDescent="0.15">
      <c r="A169" s="42" t="s">
        <v>24</v>
      </c>
      <c r="B169" s="253" t="s">
        <v>197</v>
      </c>
      <c r="C169" s="253"/>
      <c r="D169" s="253"/>
      <c r="E169" s="253"/>
      <c r="F169" s="253"/>
      <c r="G169" s="253"/>
      <c r="H169" s="253"/>
      <c r="I169" s="253"/>
      <c r="J169" s="253"/>
      <c r="K169" s="253"/>
      <c r="L169" s="253"/>
      <c r="M169" s="253"/>
      <c r="N169" s="253"/>
      <c r="O169" s="271"/>
      <c r="P169" s="297"/>
      <c r="Q169" s="298"/>
      <c r="R169" s="11"/>
      <c r="X169" s="43"/>
      <c r="Y169" s="43"/>
    </row>
    <row r="170" spans="1:25" ht="30" customHeight="1" x14ac:dyDescent="0.15">
      <c r="A170" s="62" t="s">
        <v>198</v>
      </c>
      <c r="B170" s="212" t="s">
        <v>323</v>
      </c>
      <c r="C170" s="213"/>
      <c r="D170" s="213"/>
      <c r="E170" s="213"/>
      <c r="F170" s="213"/>
      <c r="G170" s="213"/>
      <c r="H170" s="213"/>
      <c r="I170" s="213"/>
      <c r="J170" s="213"/>
      <c r="K170" s="213"/>
      <c r="L170" s="213"/>
      <c r="M170" s="213"/>
      <c r="N170" s="213"/>
      <c r="O170" s="220"/>
      <c r="P170" s="63"/>
      <c r="Q170" s="64"/>
      <c r="R170" s="11"/>
      <c r="X170" s="43"/>
      <c r="Y170" s="43"/>
    </row>
    <row r="171" spans="1:25" ht="30" customHeight="1" thickBot="1" x14ac:dyDescent="0.2">
      <c r="A171" s="45" t="s">
        <v>31</v>
      </c>
      <c r="B171" s="265" t="s">
        <v>199</v>
      </c>
      <c r="C171" s="265"/>
      <c r="D171" s="265"/>
      <c r="E171" s="265"/>
      <c r="F171" s="265"/>
      <c r="G171" s="265"/>
      <c r="H171" s="265"/>
      <c r="I171" s="265"/>
      <c r="J171" s="265"/>
      <c r="K171" s="265"/>
      <c r="L171" s="265"/>
      <c r="M171" s="265"/>
      <c r="N171" s="265"/>
      <c r="O171" s="266"/>
      <c r="P171" s="328"/>
      <c r="Q171" s="329"/>
      <c r="R171" s="11"/>
      <c r="X171" s="43"/>
      <c r="Y171" s="43"/>
    </row>
    <row r="172" spans="1:25" ht="13.5" customHeight="1" x14ac:dyDescent="0.15">
      <c r="O172" s="6"/>
      <c r="P172" s="6"/>
      <c r="Q172" s="6"/>
      <c r="R172" s="6"/>
      <c r="X172" s="6"/>
      <c r="Y172" s="6"/>
    </row>
    <row r="173" spans="1:25" s="288" customFormat="1" ht="15" customHeight="1" thickBot="1" x14ac:dyDescent="0.2">
      <c r="A173" s="277" t="s">
        <v>212</v>
      </c>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row>
    <row r="174" spans="1:25" ht="30" customHeight="1" x14ac:dyDescent="0.15">
      <c r="A174" s="50" t="s">
        <v>24</v>
      </c>
      <c r="B174" s="253" t="s">
        <v>124</v>
      </c>
      <c r="C174" s="253"/>
      <c r="D174" s="253"/>
      <c r="E174" s="253"/>
      <c r="F174" s="253"/>
      <c r="G174" s="253"/>
      <c r="H174" s="253"/>
      <c r="I174" s="253"/>
      <c r="J174" s="253"/>
      <c r="K174" s="253"/>
      <c r="L174" s="253"/>
      <c r="M174" s="253"/>
      <c r="N174" s="253"/>
      <c r="O174" s="254"/>
      <c r="P174" s="258"/>
      <c r="Q174" s="259"/>
      <c r="X174" s="43"/>
      <c r="Y174" s="43"/>
    </row>
    <row r="175" spans="1:25" ht="30" customHeight="1" x14ac:dyDescent="0.15">
      <c r="A175" s="44" t="s">
        <v>70</v>
      </c>
      <c r="B175" s="212" t="s">
        <v>125</v>
      </c>
      <c r="C175" s="213"/>
      <c r="D175" s="213"/>
      <c r="E175" s="213"/>
      <c r="F175" s="213"/>
      <c r="G175" s="213"/>
      <c r="H175" s="213"/>
      <c r="I175" s="213"/>
      <c r="J175" s="213"/>
      <c r="K175" s="213"/>
      <c r="L175" s="213"/>
      <c r="M175" s="213"/>
      <c r="N175" s="213"/>
      <c r="O175" s="213"/>
      <c r="P175" s="226"/>
      <c r="Q175" s="227"/>
      <c r="X175" s="43"/>
      <c r="Y175" s="43"/>
    </row>
    <row r="176" spans="1:25" ht="45" customHeight="1" x14ac:dyDescent="0.15">
      <c r="A176" s="44" t="s">
        <v>71</v>
      </c>
      <c r="B176" s="212" t="s">
        <v>126</v>
      </c>
      <c r="C176" s="213"/>
      <c r="D176" s="213"/>
      <c r="E176" s="213"/>
      <c r="F176" s="213"/>
      <c r="G176" s="213"/>
      <c r="H176" s="213"/>
      <c r="I176" s="213"/>
      <c r="J176" s="213"/>
      <c r="K176" s="213"/>
      <c r="L176" s="213"/>
      <c r="M176" s="213"/>
      <c r="N176" s="213"/>
      <c r="O176" s="213"/>
      <c r="P176" s="226"/>
      <c r="Q176" s="227"/>
      <c r="R176" s="17"/>
      <c r="X176" s="43"/>
      <c r="Y176" s="43"/>
    </row>
    <row r="177" spans="1:25" ht="30" customHeight="1" x14ac:dyDescent="0.15">
      <c r="A177" s="60" t="s">
        <v>84</v>
      </c>
      <c r="B177" s="250" t="s">
        <v>127</v>
      </c>
      <c r="C177" s="251"/>
      <c r="D177" s="251"/>
      <c r="E177" s="251"/>
      <c r="F177" s="251"/>
      <c r="G177" s="251"/>
      <c r="H177" s="251"/>
      <c r="I177" s="251"/>
      <c r="J177" s="251"/>
      <c r="K177" s="251"/>
      <c r="L177" s="251"/>
      <c r="M177" s="251"/>
      <c r="N177" s="251"/>
      <c r="O177" s="252"/>
      <c r="P177" s="222"/>
      <c r="Q177" s="223"/>
      <c r="R177" s="17"/>
      <c r="X177" s="43"/>
      <c r="Y177" s="43"/>
    </row>
    <row r="178" spans="1:25" ht="30" customHeight="1" thickBot="1" x14ac:dyDescent="0.2">
      <c r="A178" s="60" t="s">
        <v>91</v>
      </c>
      <c r="B178" s="212" t="s">
        <v>128</v>
      </c>
      <c r="C178" s="213"/>
      <c r="D178" s="213"/>
      <c r="E178" s="213"/>
      <c r="F178" s="213"/>
      <c r="G178" s="213"/>
      <c r="H178" s="213"/>
      <c r="I178" s="213"/>
      <c r="J178" s="213"/>
      <c r="K178" s="213"/>
      <c r="L178" s="213"/>
      <c r="M178" s="213"/>
      <c r="N178" s="213"/>
      <c r="O178" s="220"/>
      <c r="P178" s="218"/>
      <c r="Q178" s="219"/>
      <c r="R178" s="17"/>
      <c r="X178" s="43"/>
      <c r="Y178" s="43"/>
    </row>
    <row r="179" spans="1:25" ht="42" customHeight="1" thickBot="1" x14ac:dyDescent="0.2">
      <c r="A179" s="236" t="s">
        <v>100</v>
      </c>
      <c r="B179" s="278" t="s">
        <v>308</v>
      </c>
      <c r="C179" s="279"/>
      <c r="D179" s="279"/>
      <c r="E179" s="279"/>
      <c r="F179" s="279"/>
      <c r="G179" s="279"/>
      <c r="H179" s="279"/>
      <c r="I179" s="279"/>
      <c r="J179" s="279"/>
      <c r="K179" s="279"/>
      <c r="L179" s="279"/>
      <c r="M179" s="279"/>
      <c r="N179" s="279"/>
      <c r="O179" s="279"/>
      <c r="P179" s="280"/>
      <c r="Q179" s="281"/>
      <c r="R179" s="17"/>
      <c r="X179" s="43"/>
      <c r="Y179" s="43"/>
    </row>
    <row r="180" spans="1:25" ht="60" customHeight="1" x14ac:dyDescent="0.15">
      <c r="A180" s="241"/>
      <c r="B180" s="65" t="s">
        <v>200</v>
      </c>
      <c r="C180" s="285" t="s">
        <v>243</v>
      </c>
      <c r="D180" s="285"/>
      <c r="E180" s="285"/>
      <c r="F180" s="285"/>
      <c r="G180" s="285"/>
      <c r="H180" s="285"/>
      <c r="I180" s="285"/>
      <c r="J180" s="285"/>
      <c r="K180" s="285"/>
      <c r="L180" s="285"/>
      <c r="M180" s="285"/>
      <c r="N180" s="285"/>
      <c r="O180" s="286"/>
      <c r="P180" s="258"/>
      <c r="Q180" s="259"/>
      <c r="R180" s="17"/>
      <c r="X180" s="43"/>
      <c r="Y180" s="43"/>
    </row>
    <row r="181" spans="1:25" ht="30" customHeight="1" x14ac:dyDescent="0.15">
      <c r="A181" s="241"/>
      <c r="B181" s="66" t="s">
        <v>201</v>
      </c>
      <c r="C181" s="280" t="s">
        <v>203</v>
      </c>
      <c r="D181" s="280"/>
      <c r="E181" s="280"/>
      <c r="F181" s="280"/>
      <c r="G181" s="280"/>
      <c r="H181" s="280"/>
      <c r="I181" s="280"/>
      <c r="J181" s="280"/>
      <c r="K181" s="280"/>
      <c r="L181" s="280"/>
      <c r="M181" s="280"/>
      <c r="N181" s="280"/>
      <c r="O181" s="281"/>
      <c r="P181" s="226"/>
      <c r="Q181" s="227"/>
      <c r="R181" s="17"/>
      <c r="X181" s="43"/>
      <c r="Y181" s="43"/>
    </row>
    <row r="182" spans="1:25" ht="30" customHeight="1" thickBot="1" x14ac:dyDescent="0.2">
      <c r="A182" s="237"/>
      <c r="B182" s="67" t="s">
        <v>202</v>
      </c>
      <c r="C182" s="425" t="s">
        <v>324</v>
      </c>
      <c r="D182" s="425"/>
      <c r="E182" s="425"/>
      <c r="F182" s="425"/>
      <c r="G182" s="425"/>
      <c r="H182" s="425"/>
      <c r="I182" s="425"/>
      <c r="J182" s="425"/>
      <c r="K182" s="425"/>
      <c r="L182" s="425"/>
      <c r="M182" s="425"/>
      <c r="N182" s="425"/>
      <c r="O182" s="426"/>
      <c r="P182" s="218"/>
      <c r="Q182" s="219"/>
      <c r="X182" s="43"/>
      <c r="Y182" s="43"/>
    </row>
    <row r="183" spans="1:25" ht="13.5" customHeight="1" x14ac:dyDescent="0.15">
      <c r="O183" s="6"/>
      <c r="P183" s="6"/>
      <c r="Q183" s="6"/>
      <c r="R183" s="6"/>
      <c r="X183" s="6"/>
      <c r="Y183" s="6"/>
    </row>
    <row r="184" spans="1:25" s="49" customFormat="1" ht="15" customHeight="1" thickBot="1" x14ac:dyDescent="0.2">
      <c r="A184" s="277" t="s">
        <v>213</v>
      </c>
      <c r="B184" s="277"/>
      <c r="C184" s="277"/>
      <c r="D184" s="277"/>
      <c r="E184" s="277"/>
      <c r="F184" s="277"/>
      <c r="G184" s="277"/>
      <c r="H184" s="277"/>
      <c r="I184" s="277"/>
      <c r="J184" s="277"/>
      <c r="K184" s="277"/>
      <c r="L184" s="277"/>
      <c r="M184" s="277"/>
      <c r="N184" s="277"/>
      <c r="O184" s="277"/>
      <c r="P184" s="277"/>
      <c r="Q184" s="277"/>
      <c r="R184" s="277"/>
    </row>
    <row r="185" spans="1:25" ht="45" customHeight="1" x14ac:dyDescent="0.15">
      <c r="A185" s="391" t="s">
        <v>24</v>
      </c>
      <c r="B185" s="248" t="s">
        <v>129</v>
      </c>
      <c r="C185" s="248"/>
      <c r="D185" s="248"/>
      <c r="E185" s="248"/>
      <c r="F185" s="248"/>
      <c r="G185" s="248"/>
      <c r="H185" s="248"/>
      <c r="I185" s="248"/>
      <c r="J185" s="248"/>
      <c r="K185" s="248"/>
      <c r="L185" s="248"/>
      <c r="M185" s="248"/>
      <c r="N185" s="248"/>
      <c r="O185" s="248"/>
      <c r="P185" s="392"/>
      <c r="Q185" s="393"/>
      <c r="X185" s="43"/>
      <c r="Y185" s="43"/>
    </row>
    <row r="186" spans="1:25" s="69" customFormat="1" ht="30" customHeight="1" x14ac:dyDescent="0.15">
      <c r="A186" s="236"/>
      <c r="B186" s="396" t="s">
        <v>204</v>
      </c>
      <c r="C186" s="397"/>
      <c r="D186" s="397"/>
      <c r="E186" s="397"/>
      <c r="F186" s="397"/>
      <c r="G186" s="397"/>
      <c r="H186" s="397"/>
      <c r="I186" s="397"/>
      <c r="J186" s="397"/>
      <c r="K186" s="397"/>
      <c r="L186" s="397"/>
      <c r="M186" s="397"/>
      <c r="N186" s="397"/>
      <c r="O186" s="398"/>
      <c r="P186" s="394"/>
      <c r="Q186" s="395"/>
      <c r="R186" s="68"/>
      <c r="X186" s="70"/>
      <c r="Y186" s="70"/>
    </row>
    <row r="187" spans="1:25" s="69" customFormat="1" ht="30" customHeight="1" thickBot="1" x14ac:dyDescent="0.2">
      <c r="A187" s="45" t="s">
        <v>30</v>
      </c>
      <c r="B187" s="274" t="s">
        <v>382</v>
      </c>
      <c r="C187" s="274"/>
      <c r="D187" s="274"/>
      <c r="E187" s="274"/>
      <c r="F187" s="274"/>
      <c r="G187" s="274"/>
      <c r="H187" s="274"/>
      <c r="I187" s="274"/>
      <c r="J187" s="274"/>
      <c r="K187" s="274"/>
      <c r="L187" s="274"/>
      <c r="M187" s="274"/>
      <c r="N187" s="274"/>
      <c r="O187" s="275"/>
      <c r="P187" s="218"/>
      <c r="Q187" s="219"/>
      <c r="R187" s="68"/>
      <c r="X187" s="70"/>
      <c r="Y187" s="70"/>
    </row>
    <row r="188" spans="1:25" ht="13.5" customHeight="1" x14ac:dyDescent="0.15">
      <c r="O188" s="6"/>
      <c r="P188" s="6"/>
      <c r="Q188" s="6"/>
      <c r="R188" s="6"/>
      <c r="X188" s="6"/>
      <c r="Y188" s="6"/>
    </row>
    <row r="189" spans="1:25" s="49" customFormat="1" ht="15" customHeight="1" thickBot="1" x14ac:dyDescent="0.2">
      <c r="A189" s="288" t="s">
        <v>214</v>
      </c>
      <c r="B189" s="288"/>
      <c r="C189" s="288"/>
      <c r="D189" s="288"/>
      <c r="E189" s="288"/>
      <c r="F189" s="288"/>
      <c r="G189" s="288"/>
      <c r="H189" s="288"/>
      <c r="I189" s="288"/>
      <c r="J189" s="288"/>
      <c r="K189" s="288"/>
      <c r="L189" s="288"/>
      <c r="M189" s="288"/>
      <c r="N189" s="288"/>
      <c r="O189" s="288"/>
      <c r="P189" s="221"/>
      <c r="Q189" s="221"/>
    </row>
    <row r="190" spans="1:25" ht="30" customHeight="1" x14ac:dyDescent="0.15">
      <c r="A190" s="50" t="s">
        <v>24</v>
      </c>
      <c r="B190" s="253" t="s">
        <v>130</v>
      </c>
      <c r="C190" s="253"/>
      <c r="D190" s="253"/>
      <c r="E190" s="253"/>
      <c r="F190" s="253"/>
      <c r="G190" s="253"/>
      <c r="H190" s="253"/>
      <c r="I190" s="253"/>
      <c r="J190" s="253"/>
      <c r="K190" s="253"/>
      <c r="L190" s="253"/>
      <c r="M190" s="253"/>
      <c r="N190" s="253"/>
      <c r="O190" s="271"/>
      <c r="P190" s="258"/>
      <c r="Q190" s="259"/>
      <c r="X190" s="43"/>
      <c r="Y190" s="43"/>
    </row>
    <row r="191" spans="1:25" ht="30" customHeight="1" x14ac:dyDescent="0.15">
      <c r="A191" s="44" t="s">
        <v>70</v>
      </c>
      <c r="B191" s="212" t="s">
        <v>131</v>
      </c>
      <c r="C191" s="213"/>
      <c r="D191" s="213"/>
      <c r="E191" s="213"/>
      <c r="F191" s="213"/>
      <c r="G191" s="213"/>
      <c r="H191" s="213"/>
      <c r="I191" s="213"/>
      <c r="J191" s="213"/>
      <c r="K191" s="213"/>
      <c r="L191" s="213"/>
      <c r="M191" s="213"/>
      <c r="N191" s="213"/>
      <c r="O191" s="220"/>
      <c r="P191" s="226"/>
      <c r="Q191" s="227"/>
      <c r="X191" s="43"/>
      <c r="Y191" s="43"/>
    </row>
    <row r="192" spans="1:25" ht="45" customHeight="1" thickBot="1" x14ac:dyDescent="0.2">
      <c r="A192" s="45" t="s">
        <v>31</v>
      </c>
      <c r="B192" s="265" t="s">
        <v>132</v>
      </c>
      <c r="C192" s="265"/>
      <c r="D192" s="265"/>
      <c r="E192" s="265"/>
      <c r="F192" s="265"/>
      <c r="G192" s="265"/>
      <c r="H192" s="265"/>
      <c r="I192" s="265"/>
      <c r="J192" s="265"/>
      <c r="K192" s="265"/>
      <c r="L192" s="265"/>
      <c r="M192" s="265"/>
      <c r="N192" s="265"/>
      <c r="O192" s="266"/>
      <c r="P192" s="218"/>
      <c r="Q192" s="219"/>
      <c r="X192" s="43"/>
      <c r="Y192" s="43"/>
    </row>
    <row r="193" spans="1:25" ht="13.5" customHeight="1" x14ac:dyDescent="0.15">
      <c r="O193" s="6"/>
      <c r="P193" s="6"/>
      <c r="Q193" s="6"/>
      <c r="R193" s="6"/>
      <c r="X193" s="6"/>
      <c r="Y193" s="6"/>
    </row>
    <row r="194" spans="1:25" s="49" customFormat="1" ht="15" customHeight="1" thickBot="1" x14ac:dyDescent="0.2">
      <c r="A194" s="277" t="s">
        <v>215</v>
      </c>
      <c r="B194" s="277"/>
      <c r="C194" s="277"/>
      <c r="D194" s="277"/>
      <c r="E194" s="277"/>
      <c r="F194" s="277"/>
      <c r="G194" s="277"/>
      <c r="H194" s="277"/>
      <c r="I194" s="277"/>
      <c r="J194" s="277"/>
      <c r="K194" s="277"/>
      <c r="L194" s="277"/>
      <c r="M194" s="277"/>
      <c r="N194" s="277"/>
      <c r="O194" s="277"/>
      <c r="P194" s="277"/>
      <c r="Q194" s="277"/>
      <c r="R194" s="277"/>
    </row>
    <row r="195" spans="1:25" ht="30" customHeight="1" thickBot="1" x14ac:dyDescent="0.2">
      <c r="A195" s="25" t="s">
        <v>24</v>
      </c>
      <c r="B195" s="262" t="s">
        <v>133</v>
      </c>
      <c r="C195" s="263"/>
      <c r="D195" s="263"/>
      <c r="E195" s="263"/>
      <c r="F195" s="263"/>
      <c r="G195" s="263"/>
      <c r="H195" s="263"/>
      <c r="I195" s="263"/>
      <c r="J195" s="263"/>
      <c r="K195" s="263"/>
      <c r="L195" s="263"/>
      <c r="M195" s="263"/>
      <c r="N195" s="263"/>
      <c r="O195" s="264"/>
      <c r="P195" s="256"/>
      <c r="Q195" s="257"/>
      <c r="X195" s="43"/>
      <c r="Y195" s="43"/>
    </row>
    <row r="196" spans="1:25" ht="13.5" customHeight="1" x14ac:dyDescent="0.15">
      <c r="O196" s="6"/>
      <c r="P196" s="6"/>
      <c r="Q196" s="6"/>
      <c r="R196" s="6"/>
      <c r="X196" s="6"/>
      <c r="Y196" s="6"/>
    </row>
    <row r="197" spans="1:25" s="49" customFormat="1" ht="15" customHeight="1" thickBot="1" x14ac:dyDescent="0.2">
      <c r="A197" s="277" t="s">
        <v>216</v>
      </c>
      <c r="B197" s="277"/>
      <c r="C197" s="277"/>
      <c r="D197" s="277"/>
      <c r="E197" s="277"/>
      <c r="F197" s="277"/>
      <c r="G197" s="277"/>
      <c r="H197" s="277"/>
      <c r="I197" s="277"/>
      <c r="J197" s="277"/>
      <c r="K197" s="277"/>
      <c r="L197" s="277"/>
      <c r="M197" s="277"/>
      <c r="N197" s="277"/>
      <c r="O197" s="277"/>
      <c r="P197" s="277"/>
      <c r="Q197" s="277"/>
      <c r="R197" s="277"/>
    </row>
    <row r="198" spans="1:25" ht="30" customHeight="1" thickBot="1" x14ac:dyDescent="0.2">
      <c r="A198" s="25" t="s">
        <v>24</v>
      </c>
      <c r="B198" s="262" t="s">
        <v>134</v>
      </c>
      <c r="C198" s="263"/>
      <c r="D198" s="263"/>
      <c r="E198" s="263"/>
      <c r="F198" s="263"/>
      <c r="G198" s="263"/>
      <c r="H198" s="263"/>
      <c r="I198" s="263"/>
      <c r="J198" s="263"/>
      <c r="K198" s="263"/>
      <c r="L198" s="263"/>
      <c r="M198" s="263"/>
      <c r="N198" s="263"/>
      <c r="O198" s="264"/>
      <c r="P198" s="256"/>
      <c r="Q198" s="257"/>
      <c r="X198" s="43"/>
      <c r="Y198" s="43"/>
    </row>
    <row r="199" spans="1:25" ht="13.5" customHeight="1" x14ac:dyDescent="0.15">
      <c r="O199" s="6"/>
      <c r="P199" s="6"/>
      <c r="Q199" s="6"/>
      <c r="R199" s="6"/>
      <c r="X199" s="6"/>
      <c r="Y199" s="6"/>
    </row>
    <row r="200" spans="1:25" s="49" customFormat="1" ht="15" customHeight="1" thickBot="1" x14ac:dyDescent="0.2">
      <c r="A200" s="277" t="s">
        <v>217</v>
      </c>
      <c r="B200" s="277"/>
      <c r="C200" s="277"/>
      <c r="D200" s="277"/>
      <c r="E200" s="277"/>
      <c r="F200" s="277"/>
      <c r="G200" s="277"/>
      <c r="H200" s="277"/>
      <c r="I200" s="277"/>
      <c r="J200" s="277"/>
      <c r="K200" s="277"/>
      <c r="L200" s="277"/>
      <c r="M200" s="277"/>
      <c r="N200" s="277"/>
      <c r="O200" s="277"/>
      <c r="P200" s="277"/>
      <c r="Q200" s="277"/>
      <c r="R200" s="277"/>
    </row>
    <row r="201" spans="1:25" ht="34.5" customHeight="1" x14ac:dyDescent="0.15">
      <c r="A201" s="50" t="s">
        <v>24</v>
      </c>
      <c r="B201" s="253" t="s">
        <v>135</v>
      </c>
      <c r="C201" s="253"/>
      <c r="D201" s="253"/>
      <c r="E201" s="253"/>
      <c r="F201" s="253"/>
      <c r="G201" s="253"/>
      <c r="H201" s="253"/>
      <c r="I201" s="253"/>
      <c r="J201" s="253"/>
      <c r="K201" s="253"/>
      <c r="L201" s="253"/>
      <c r="M201" s="253"/>
      <c r="N201" s="253"/>
      <c r="O201" s="254"/>
      <c r="P201" s="258"/>
      <c r="Q201" s="259"/>
      <c r="X201" s="43"/>
      <c r="Y201" s="43"/>
    </row>
    <row r="202" spans="1:25" ht="30" customHeight="1" x14ac:dyDescent="0.15">
      <c r="A202" s="44" t="s">
        <v>70</v>
      </c>
      <c r="B202" s="212" t="s">
        <v>7</v>
      </c>
      <c r="C202" s="213"/>
      <c r="D202" s="213"/>
      <c r="E202" s="213"/>
      <c r="F202" s="213"/>
      <c r="G202" s="213"/>
      <c r="H202" s="213"/>
      <c r="I202" s="213"/>
      <c r="J202" s="213"/>
      <c r="K202" s="213"/>
      <c r="L202" s="213"/>
      <c r="M202" s="213"/>
      <c r="N202" s="213"/>
      <c r="O202" s="213"/>
      <c r="P202" s="226"/>
      <c r="Q202" s="227"/>
      <c r="X202" s="43"/>
      <c r="Y202" s="43"/>
    </row>
    <row r="203" spans="1:25" ht="75" customHeight="1" x14ac:dyDescent="0.15">
      <c r="A203" s="44" t="s">
        <v>71</v>
      </c>
      <c r="B203" s="212" t="s">
        <v>136</v>
      </c>
      <c r="C203" s="213"/>
      <c r="D203" s="213"/>
      <c r="E203" s="213"/>
      <c r="F203" s="213"/>
      <c r="G203" s="213"/>
      <c r="H203" s="213"/>
      <c r="I203" s="213"/>
      <c r="J203" s="213"/>
      <c r="K203" s="213"/>
      <c r="L203" s="213"/>
      <c r="M203" s="213"/>
      <c r="N203" s="213"/>
      <c r="O203" s="213"/>
      <c r="P203" s="226"/>
      <c r="Q203" s="227"/>
      <c r="R203" s="17"/>
      <c r="X203" s="43"/>
      <c r="Y203" s="43"/>
    </row>
    <row r="204" spans="1:25" ht="70.5" customHeight="1" x14ac:dyDescent="0.15">
      <c r="A204" s="60" t="s">
        <v>84</v>
      </c>
      <c r="B204" s="250" t="s">
        <v>137</v>
      </c>
      <c r="C204" s="251"/>
      <c r="D204" s="251"/>
      <c r="E204" s="251"/>
      <c r="F204" s="251"/>
      <c r="G204" s="251"/>
      <c r="H204" s="251"/>
      <c r="I204" s="251"/>
      <c r="J204" s="251"/>
      <c r="K204" s="251"/>
      <c r="L204" s="251"/>
      <c r="M204" s="251"/>
      <c r="N204" s="251"/>
      <c r="O204" s="252"/>
      <c r="P204" s="71"/>
      <c r="Q204" s="72"/>
      <c r="R204" s="17"/>
      <c r="X204" s="43"/>
      <c r="Y204" s="43"/>
    </row>
    <row r="205" spans="1:25" ht="57.75" customHeight="1" x14ac:dyDescent="0.15">
      <c r="A205" s="60" t="s">
        <v>92</v>
      </c>
      <c r="B205" s="250" t="s">
        <v>309</v>
      </c>
      <c r="C205" s="251"/>
      <c r="D205" s="251"/>
      <c r="E205" s="251"/>
      <c r="F205" s="251"/>
      <c r="G205" s="251"/>
      <c r="H205" s="251"/>
      <c r="I205" s="251"/>
      <c r="J205" s="251"/>
      <c r="K205" s="251"/>
      <c r="L205" s="251"/>
      <c r="M205" s="251"/>
      <c r="N205" s="251"/>
      <c r="O205" s="252"/>
      <c r="P205" s="222"/>
      <c r="Q205" s="223"/>
      <c r="R205" s="17"/>
      <c r="X205" s="43"/>
      <c r="Y205" s="43"/>
    </row>
    <row r="206" spans="1:25" ht="30" customHeight="1" x14ac:dyDescent="0.15">
      <c r="A206" s="236" t="s">
        <v>100</v>
      </c>
      <c r="B206" s="250" t="s">
        <v>310</v>
      </c>
      <c r="C206" s="251"/>
      <c r="D206" s="251"/>
      <c r="E206" s="251"/>
      <c r="F206" s="251"/>
      <c r="G206" s="251"/>
      <c r="H206" s="251"/>
      <c r="I206" s="251"/>
      <c r="J206" s="251"/>
      <c r="K206" s="251"/>
      <c r="L206" s="251"/>
      <c r="M206" s="251"/>
      <c r="N206" s="251"/>
      <c r="O206" s="252"/>
      <c r="P206" s="222"/>
      <c r="Q206" s="223"/>
      <c r="R206" s="17"/>
      <c r="X206" s="43"/>
      <c r="Y206" s="43"/>
    </row>
    <row r="207" spans="1:25" ht="13.5" customHeight="1" thickBot="1" x14ac:dyDescent="0.2">
      <c r="A207" s="237"/>
      <c r="B207" s="260"/>
      <c r="C207" s="261"/>
      <c r="D207" s="261"/>
      <c r="E207" s="261"/>
      <c r="F207" s="261"/>
      <c r="G207" s="261"/>
      <c r="H207" s="261"/>
      <c r="I207" s="261"/>
      <c r="J207" s="261"/>
      <c r="K207" s="261"/>
      <c r="L207" s="261"/>
      <c r="M207" s="261"/>
      <c r="N207" s="261"/>
      <c r="O207" s="437"/>
      <c r="P207" s="224"/>
      <c r="Q207" s="225"/>
      <c r="X207" s="43"/>
      <c r="Y207" s="43"/>
    </row>
    <row r="208" spans="1:25" ht="13.5" customHeight="1" x14ac:dyDescent="0.15">
      <c r="O208" s="6"/>
      <c r="P208" s="6"/>
      <c r="Q208" s="6"/>
      <c r="R208" s="6"/>
      <c r="X208" s="6"/>
      <c r="Y208" s="6"/>
    </row>
    <row r="209" spans="1:25" s="49" customFormat="1" ht="15" customHeight="1" thickBot="1" x14ac:dyDescent="0.2">
      <c r="A209" s="277" t="s">
        <v>218</v>
      </c>
      <c r="B209" s="277"/>
      <c r="C209" s="277"/>
      <c r="D209" s="277"/>
      <c r="E209" s="277"/>
      <c r="F209" s="277"/>
      <c r="G209" s="277"/>
      <c r="H209" s="277"/>
      <c r="I209" s="277"/>
      <c r="J209" s="277"/>
      <c r="K209" s="277"/>
      <c r="L209" s="277"/>
      <c r="M209" s="277"/>
      <c r="N209" s="277"/>
      <c r="O209" s="277"/>
      <c r="P209" s="277"/>
      <c r="Q209" s="277"/>
      <c r="R209" s="277"/>
    </row>
    <row r="210" spans="1:25" ht="45" customHeight="1" x14ac:dyDescent="0.15">
      <c r="A210" s="50" t="s">
        <v>24</v>
      </c>
      <c r="B210" s="253" t="s">
        <v>138</v>
      </c>
      <c r="C210" s="253"/>
      <c r="D210" s="253"/>
      <c r="E210" s="253"/>
      <c r="F210" s="253"/>
      <c r="G210" s="253"/>
      <c r="H210" s="253"/>
      <c r="I210" s="253"/>
      <c r="J210" s="253"/>
      <c r="K210" s="253"/>
      <c r="L210" s="253"/>
      <c r="M210" s="253"/>
      <c r="N210" s="253"/>
      <c r="O210" s="271"/>
      <c r="P210" s="258"/>
      <c r="Q210" s="259"/>
      <c r="X210" s="43"/>
      <c r="Y210" s="43"/>
    </row>
    <row r="211" spans="1:25" ht="21" customHeight="1" x14ac:dyDescent="0.15">
      <c r="A211" s="44" t="s">
        <v>70</v>
      </c>
      <c r="B211" s="212" t="s">
        <v>4</v>
      </c>
      <c r="C211" s="213"/>
      <c r="D211" s="213"/>
      <c r="E211" s="213"/>
      <c r="F211" s="213"/>
      <c r="G211" s="213"/>
      <c r="H211" s="213"/>
      <c r="I211" s="213"/>
      <c r="J211" s="213"/>
      <c r="K211" s="213"/>
      <c r="L211" s="213"/>
      <c r="M211" s="213"/>
      <c r="N211" s="213"/>
      <c r="O211" s="220"/>
      <c r="P211" s="226"/>
      <c r="Q211" s="227"/>
      <c r="X211" s="43"/>
      <c r="Y211" s="43"/>
    </row>
    <row r="212" spans="1:25" ht="30" customHeight="1" thickBot="1" x14ac:dyDescent="0.2">
      <c r="A212" s="45" t="s">
        <v>31</v>
      </c>
      <c r="B212" s="265" t="s">
        <v>139</v>
      </c>
      <c r="C212" s="265"/>
      <c r="D212" s="265"/>
      <c r="E212" s="265"/>
      <c r="F212" s="265"/>
      <c r="G212" s="265"/>
      <c r="H212" s="265"/>
      <c r="I212" s="265"/>
      <c r="J212" s="265"/>
      <c r="K212" s="265"/>
      <c r="L212" s="265"/>
      <c r="M212" s="265"/>
      <c r="N212" s="265"/>
      <c r="O212" s="266"/>
      <c r="P212" s="218"/>
      <c r="Q212" s="219"/>
      <c r="X212" s="43"/>
      <c r="Y212" s="43"/>
    </row>
    <row r="213" spans="1:25" ht="13.5" customHeight="1" x14ac:dyDescent="0.15">
      <c r="A213" s="6"/>
      <c r="B213" s="6"/>
      <c r="C213" s="6"/>
      <c r="D213" s="6"/>
      <c r="E213" s="6"/>
      <c r="F213" s="6"/>
      <c r="G213" s="6"/>
      <c r="H213" s="6"/>
      <c r="I213" s="6"/>
      <c r="J213" s="6"/>
      <c r="K213" s="6"/>
      <c r="L213" s="6"/>
      <c r="M213" s="6"/>
      <c r="N213" s="6"/>
      <c r="O213" s="6"/>
      <c r="P213" s="6"/>
      <c r="Q213" s="6"/>
      <c r="R213" s="6"/>
      <c r="X213" s="6"/>
      <c r="Y213" s="6"/>
    </row>
    <row r="214" spans="1:25" ht="15" customHeight="1" thickBot="1" x14ac:dyDescent="0.2">
      <c r="A214" s="288" t="s">
        <v>224</v>
      </c>
      <c r="B214" s="288"/>
      <c r="C214" s="288"/>
      <c r="D214" s="288"/>
      <c r="E214" s="288"/>
      <c r="F214" s="399"/>
      <c r="G214" s="399"/>
      <c r="H214" s="399"/>
      <c r="I214" s="399"/>
      <c r="J214" s="399"/>
      <c r="K214" s="399"/>
      <c r="L214" s="399"/>
      <c r="M214" s="399"/>
      <c r="N214" s="399"/>
      <c r="O214" s="399"/>
      <c r="P214" s="399"/>
      <c r="Q214" s="399"/>
      <c r="R214" s="6"/>
      <c r="X214" s="6"/>
      <c r="Y214" s="6"/>
    </row>
    <row r="215" spans="1:25" ht="24.75" customHeight="1" thickBot="1" x14ac:dyDescent="0.2">
      <c r="A215" s="438" t="s">
        <v>24</v>
      </c>
      <c r="B215" s="247" t="s">
        <v>219</v>
      </c>
      <c r="C215" s="248"/>
      <c r="D215" s="248"/>
      <c r="E215" s="248"/>
      <c r="F215" s="248"/>
      <c r="G215" s="248"/>
      <c r="H215" s="248"/>
      <c r="I215" s="248"/>
      <c r="J215" s="248"/>
      <c r="K215" s="248"/>
      <c r="L215" s="248"/>
      <c r="M215" s="248"/>
      <c r="N215" s="248"/>
      <c r="O215" s="248"/>
      <c r="P215" s="248"/>
      <c r="Q215" s="249"/>
      <c r="R215" s="6"/>
      <c r="X215" s="6"/>
      <c r="Y215" s="6"/>
    </row>
    <row r="216" spans="1:25" ht="60" customHeight="1" x14ac:dyDescent="0.15">
      <c r="A216" s="439"/>
      <c r="B216" s="73" t="s">
        <v>220</v>
      </c>
      <c r="C216" s="433" t="s">
        <v>325</v>
      </c>
      <c r="D216" s="433"/>
      <c r="E216" s="433"/>
      <c r="F216" s="433"/>
      <c r="G216" s="433"/>
      <c r="H216" s="433"/>
      <c r="I216" s="433"/>
      <c r="J216" s="433"/>
      <c r="K216" s="433"/>
      <c r="L216" s="433"/>
      <c r="M216" s="433"/>
      <c r="N216" s="433"/>
      <c r="O216" s="434"/>
      <c r="P216" s="258"/>
      <c r="Q216" s="259"/>
      <c r="R216" s="6"/>
      <c r="X216" s="6"/>
      <c r="Y216" s="6"/>
    </row>
    <row r="217" spans="1:25" ht="30" customHeight="1" x14ac:dyDescent="0.15">
      <c r="A217" s="439"/>
      <c r="B217" s="74" t="s">
        <v>221</v>
      </c>
      <c r="C217" s="433" t="s">
        <v>326</v>
      </c>
      <c r="D217" s="433"/>
      <c r="E217" s="433"/>
      <c r="F217" s="433"/>
      <c r="G217" s="433"/>
      <c r="H217" s="433"/>
      <c r="I217" s="433"/>
      <c r="J217" s="433"/>
      <c r="K217" s="433"/>
      <c r="L217" s="433"/>
      <c r="M217" s="433"/>
      <c r="N217" s="433"/>
      <c r="O217" s="434"/>
      <c r="P217" s="226"/>
      <c r="Q217" s="227"/>
      <c r="R217" s="6"/>
      <c r="X217" s="6"/>
      <c r="Y217" s="6"/>
    </row>
    <row r="218" spans="1:25" ht="45" customHeight="1" x14ac:dyDescent="0.15">
      <c r="A218" s="439"/>
      <c r="B218" s="74" t="s">
        <v>222</v>
      </c>
      <c r="C218" s="433" t="s">
        <v>327</v>
      </c>
      <c r="D218" s="433"/>
      <c r="E218" s="433"/>
      <c r="F218" s="433"/>
      <c r="G218" s="433"/>
      <c r="H218" s="433"/>
      <c r="I218" s="433"/>
      <c r="J218" s="433"/>
      <c r="K218" s="433"/>
      <c r="L218" s="433"/>
      <c r="M218" s="433"/>
      <c r="N218" s="433"/>
      <c r="O218" s="434"/>
      <c r="P218" s="71"/>
      <c r="Q218" s="72"/>
      <c r="R218" s="6"/>
      <c r="X218" s="6"/>
      <c r="Y218" s="6"/>
    </row>
    <row r="219" spans="1:25" ht="21" customHeight="1" thickBot="1" x14ac:dyDescent="0.2">
      <c r="A219" s="440"/>
      <c r="B219" s="75" t="s">
        <v>223</v>
      </c>
      <c r="C219" s="441" t="s">
        <v>328</v>
      </c>
      <c r="D219" s="441"/>
      <c r="E219" s="441"/>
      <c r="F219" s="441"/>
      <c r="G219" s="441"/>
      <c r="H219" s="441"/>
      <c r="I219" s="441"/>
      <c r="J219" s="441"/>
      <c r="K219" s="441"/>
      <c r="L219" s="441"/>
      <c r="M219" s="441"/>
      <c r="N219" s="441"/>
      <c r="O219" s="442"/>
      <c r="P219" s="218"/>
      <c r="Q219" s="219"/>
      <c r="R219" s="6"/>
      <c r="X219" s="6"/>
      <c r="Y219" s="6"/>
    </row>
    <row r="220" spans="1:25" ht="13.5" customHeight="1" x14ac:dyDescent="0.15">
      <c r="O220" s="6"/>
      <c r="P220" s="6"/>
      <c r="Q220" s="6"/>
      <c r="R220" s="6"/>
      <c r="X220" s="6"/>
      <c r="Y220" s="6"/>
    </row>
    <row r="221" spans="1:25" s="49" customFormat="1" ht="15" customHeight="1" thickBot="1" x14ac:dyDescent="0.2">
      <c r="A221" s="277" t="s">
        <v>225</v>
      </c>
      <c r="B221" s="277"/>
      <c r="C221" s="277"/>
      <c r="D221" s="277"/>
      <c r="E221" s="277"/>
      <c r="F221" s="277"/>
      <c r="G221" s="277"/>
      <c r="H221" s="277"/>
      <c r="I221" s="277"/>
      <c r="J221" s="277"/>
      <c r="K221" s="277"/>
      <c r="L221" s="277"/>
      <c r="M221" s="277"/>
      <c r="N221" s="277"/>
      <c r="O221" s="277"/>
      <c r="P221" s="277"/>
      <c r="Q221" s="277"/>
      <c r="R221" s="277"/>
    </row>
    <row r="222" spans="1:25" ht="30" customHeight="1" thickBot="1" x14ac:dyDescent="0.2">
      <c r="A222" s="25" t="s">
        <v>24</v>
      </c>
      <c r="B222" s="262" t="s">
        <v>140</v>
      </c>
      <c r="C222" s="263"/>
      <c r="D222" s="263"/>
      <c r="E222" s="263"/>
      <c r="F222" s="263"/>
      <c r="G222" s="263"/>
      <c r="H222" s="263"/>
      <c r="I222" s="263"/>
      <c r="J222" s="263"/>
      <c r="K222" s="263"/>
      <c r="L222" s="263"/>
      <c r="M222" s="263"/>
      <c r="N222" s="263"/>
      <c r="O222" s="264"/>
      <c r="P222" s="256"/>
      <c r="Q222" s="257"/>
      <c r="X222" s="43"/>
      <c r="Y222" s="43"/>
    </row>
    <row r="223" spans="1:25" ht="13.5" customHeight="1" x14ac:dyDescent="0.15">
      <c r="O223" s="6"/>
      <c r="P223" s="6"/>
      <c r="Q223" s="6"/>
      <c r="R223" s="6"/>
      <c r="X223" s="6"/>
      <c r="Y223" s="6"/>
    </row>
    <row r="224" spans="1:25" s="49" customFormat="1" ht="15" customHeight="1" thickBot="1" x14ac:dyDescent="0.2">
      <c r="A224" s="277" t="s">
        <v>226</v>
      </c>
      <c r="B224" s="277"/>
      <c r="C224" s="277"/>
      <c r="D224" s="277"/>
      <c r="E224" s="277"/>
      <c r="F224" s="277"/>
      <c r="G224" s="277"/>
      <c r="H224" s="277"/>
      <c r="I224" s="277"/>
      <c r="J224" s="277"/>
      <c r="K224" s="277"/>
      <c r="L224" s="277"/>
      <c r="M224" s="277"/>
      <c r="N224" s="277"/>
      <c r="O224" s="277"/>
      <c r="P224" s="277"/>
      <c r="Q224" s="277"/>
      <c r="R224" s="277"/>
    </row>
    <row r="225" spans="1:25" ht="30" customHeight="1" x14ac:dyDescent="0.15">
      <c r="A225" s="240" t="s">
        <v>24</v>
      </c>
      <c r="B225" s="247" t="s">
        <v>141</v>
      </c>
      <c r="C225" s="248"/>
      <c r="D225" s="248"/>
      <c r="E225" s="248"/>
      <c r="F225" s="248"/>
      <c r="G225" s="248"/>
      <c r="H225" s="248"/>
      <c r="I225" s="248"/>
      <c r="J225" s="248"/>
      <c r="K225" s="248"/>
      <c r="L225" s="248"/>
      <c r="M225" s="248"/>
      <c r="N225" s="248"/>
      <c r="O225" s="249"/>
      <c r="P225" s="234"/>
      <c r="Q225" s="235"/>
      <c r="X225" s="43"/>
      <c r="Y225" s="43"/>
    </row>
    <row r="226" spans="1:25" ht="15" customHeight="1" x14ac:dyDescent="0.15">
      <c r="A226" s="241"/>
      <c r="B226" s="56" t="s">
        <v>5</v>
      </c>
      <c r="C226" s="214" t="s">
        <v>142</v>
      </c>
      <c r="D226" s="214"/>
      <c r="E226" s="214"/>
      <c r="F226" s="214"/>
      <c r="G226" s="214"/>
      <c r="H226" s="214"/>
      <c r="I226" s="214"/>
      <c r="J226" s="214"/>
      <c r="K226" s="214"/>
      <c r="L226" s="214"/>
      <c r="M226" s="214"/>
      <c r="N226" s="214"/>
      <c r="O226" s="215"/>
      <c r="P226" s="228"/>
      <c r="Q226" s="229"/>
      <c r="X226" s="43"/>
      <c r="Y226" s="43"/>
    </row>
    <row r="227" spans="1:25" ht="28.5" customHeight="1" x14ac:dyDescent="0.15">
      <c r="A227" s="241"/>
      <c r="B227" s="56" t="s">
        <v>6</v>
      </c>
      <c r="C227" s="214" t="s">
        <v>311</v>
      </c>
      <c r="D227" s="214"/>
      <c r="E227" s="214"/>
      <c r="F227" s="214"/>
      <c r="G227" s="214"/>
      <c r="H227" s="214"/>
      <c r="I227" s="214"/>
      <c r="J227" s="214"/>
      <c r="K227" s="214"/>
      <c r="L227" s="214"/>
      <c r="M227" s="214"/>
      <c r="N227" s="214"/>
      <c r="O227" s="215"/>
      <c r="P227" s="228"/>
      <c r="Q227" s="229"/>
      <c r="X227" s="43"/>
      <c r="Y227" s="43"/>
    </row>
    <row r="228" spans="1:25" ht="13.5" customHeight="1" x14ac:dyDescent="0.15">
      <c r="A228" s="241"/>
      <c r="B228" s="56" t="s">
        <v>12</v>
      </c>
      <c r="C228" s="214" t="s">
        <v>312</v>
      </c>
      <c r="D228" s="214"/>
      <c r="E228" s="214"/>
      <c r="F228" s="214"/>
      <c r="G228" s="214"/>
      <c r="H228" s="214"/>
      <c r="I228" s="214"/>
      <c r="J228" s="214"/>
      <c r="K228" s="214"/>
      <c r="L228" s="214"/>
      <c r="M228" s="214"/>
      <c r="N228" s="214"/>
      <c r="O228" s="215"/>
      <c r="P228" s="228"/>
      <c r="Q228" s="229"/>
      <c r="X228" s="43"/>
      <c r="Y228" s="43"/>
    </row>
    <row r="229" spans="1:25" ht="15" customHeight="1" x14ac:dyDescent="0.15">
      <c r="A229" s="241"/>
      <c r="B229" s="56" t="s">
        <v>108</v>
      </c>
      <c r="C229" s="214" t="s">
        <v>143</v>
      </c>
      <c r="D229" s="214"/>
      <c r="E229" s="214"/>
      <c r="F229" s="214"/>
      <c r="G229" s="214"/>
      <c r="H229" s="214"/>
      <c r="I229" s="214"/>
      <c r="J229" s="214"/>
      <c r="K229" s="214"/>
      <c r="L229" s="214"/>
      <c r="M229" s="214"/>
      <c r="N229" s="214"/>
      <c r="O229" s="215"/>
      <c r="P229" s="228"/>
      <c r="Q229" s="229"/>
      <c r="X229" s="43"/>
      <c r="Y229" s="43"/>
    </row>
    <row r="230" spans="1:25" ht="15" customHeight="1" x14ac:dyDescent="0.15">
      <c r="A230" s="242"/>
      <c r="B230" s="76" t="s">
        <v>110</v>
      </c>
      <c r="C230" s="431" t="s">
        <v>144</v>
      </c>
      <c r="D230" s="431"/>
      <c r="E230" s="431"/>
      <c r="F230" s="431"/>
      <c r="G230" s="431"/>
      <c r="H230" s="431"/>
      <c r="I230" s="431"/>
      <c r="J230" s="431"/>
      <c r="K230" s="431"/>
      <c r="L230" s="431"/>
      <c r="M230" s="431"/>
      <c r="N230" s="431"/>
      <c r="O230" s="432"/>
      <c r="P230" s="230"/>
      <c r="Q230" s="231"/>
      <c r="X230" s="43"/>
      <c r="Y230" s="43"/>
    </row>
    <row r="231" spans="1:25" ht="45" customHeight="1" thickBot="1" x14ac:dyDescent="0.2">
      <c r="A231" s="45" t="s">
        <v>30</v>
      </c>
      <c r="B231" s="265" t="s">
        <v>145</v>
      </c>
      <c r="C231" s="265"/>
      <c r="D231" s="265"/>
      <c r="E231" s="265"/>
      <c r="F231" s="265"/>
      <c r="G231" s="265"/>
      <c r="H231" s="265"/>
      <c r="I231" s="265"/>
      <c r="J231" s="265"/>
      <c r="K231" s="265"/>
      <c r="L231" s="265"/>
      <c r="M231" s="265"/>
      <c r="N231" s="265"/>
      <c r="O231" s="266"/>
      <c r="P231" s="218"/>
      <c r="Q231" s="219"/>
      <c r="X231" s="43"/>
      <c r="Y231" s="43"/>
    </row>
    <row r="232" spans="1:25" ht="13.5" customHeight="1" x14ac:dyDescent="0.15">
      <c r="O232" s="6"/>
      <c r="P232" s="6"/>
      <c r="Q232" s="6"/>
      <c r="R232" s="6"/>
      <c r="X232" s="6"/>
      <c r="Y232" s="6"/>
    </row>
    <row r="233" spans="1:25" s="49" customFormat="1" ht="15" customHeight="1" thickBot="1" x14ac:dyDescent="0.2">
      <c r="A233" s="387" t="s">
        <v>227</v>
      </c>
      <c r="B233" s="387"/>
      <c r="C233" s="387"/>
      <c r="D233" s="387"/>
      <c r="E233" s="387"/>
      <c r="F233" s="387"/>
      <c r="G233" s="387"/>
      <c r="H233" s="387"/>
      <c r="I233" s="387"/>
      <c r="J233" s="387"/>
      <c r="K233" s="387"/>
      <c r="L233" s="387"/>
      <c r="M233" s="387"/>
      <c r="N233" s="387"/>
      <c r="O233" s="387"/>
      <c r="P233" s="387"/>
      <c r="Q233" s="387"/>
      <c r="R233" s="387"/>
    </row>
    <row r="234" spans="1:25" ht="51.75" customHeight="1" x14ac:dyDescent="0.15">
      <c r="A234" s="98" t="s">
        <v>24</v>
      </c>
      <c r="B234" s="269" t="s">
        <v>336</v>
      </c>
      <c r="C234" s="269"/>
      <c r="D234" s="269"/>
      <c r="E234" s="269"/>
      <c r="F234" s="269"/>
      <c r="G234" s="269"/>
      <c r="H234" s="269"/>
      <c r="I234" s="269"/>
      <c r="J234" s="269"/>
      <c r="K234" s="269"/>
      <c r="L234" s="269"/>
      <c r="M234" s="269"/>
      <c r="N234" s="269"/>
      <c r="O234" s="270"/>
      <c r="P234" s="272"/>
      <c r="Q234" s="273"/>
      <c r="R234" s="97"/>
      <c r="X234" s="43"/>
      <c r="Y234" s="43"/>
    </row>
    <row r="235" spans="1:25" ht="30" customHeight="1" thickBot="1" x14ac:dyDescent="0.2">
      <c r="A235" s="99" t="s">
        <v>30</v>
      </c>
      <c r="B235" s="274" t="s">
        <v>337</v>
      </c>
      <c r="C235" s="274"/>
      <c r="D235" s="274"/>
      <c r="E235" s="274"/>
      <c r="F235" s="274"/>
      <c r="G235" s="274"/>
      <c r="H235" s="274"/>
      <c r="I235" s="274"/>
      <c r="J235" s="274"/>
      <c r="K235" s="274"/>
      <c r="L235" s="274"/>
      <c r="M235" s="274"/>
      <c r="N235" s="274"/>
      <c r="O235" s="275"/>
      <c r="P235" s="267"/>
      <c r="Q235" s="268"/>
      <c r="R235" s="97"/>
      <c r="X235" s="43"/>
      <c r="Y235" s="43"/>
    </row>
    <row r="236" spans="1:25" ht="30" customHeight="1" thickBot="1" x14ac:dyDescent="0.2">
      <c r="A236" s="99" t="s">
        <v>31</v>
      </c>
      <c r="B236" s="274" t="s">
        <v>338</v>
      </c>
      <c r="C236" s="274"/>
      <c r="D236" s="274"/>
      <c r="E236" s="274"/>
      <c r="F236" s="274"/>
      <c r="G236" s="274"/>
      <c r="H236" s="274"/>
      <c r="I236" s="274"/>
      <c r="J236" s="274"/>
      <c r="K236" s="274"/>
      <c r="L236" s="274"/>
      <c r="M236" s="274"/>
      <c r="N236" s="274"/>
      <c r="O236" s="275"/>
      <c r="P236" s="267"/>
      <c r="Q236" s="268"/>
      <c r="R236" s="97"/>
      <c r="X236" s="43"/>
      <c r="Y236" s="43"/>
    </row>
    <row r="237" spans="1:25" ht="30" customHeight="1" thickBot="1" x14ac:dyDescent="0.2">
      <c r="A237" s="99" t="s">
        <v>85</v>
      </c>
      <c r="B237" s="274" t="s">
        <v>339</v>
      </c>
      <c r="C237" s="274"/>
      <c r="D237" s="274"/>
      <c r="E237" s="274"/>
      <c r="F237" s="274"/>
      <c r="G237" s="274"/>
      <c r="H237" s="274"/>
      <c r="I237" s="274"/>
      <c r="J237" s="274"/>
      <c r="K237" s="274"/>
      <c r="L237" s="274"/>
      <c r="M237" s="274"/>
      <c r="N237" s="274"/>
      <c r="O237" s="275"/>
      <c r="P237" s="267"/>
      <c r="Q237" s="268"/>
      <c r="R237" s="97"/>
      <c r="X237" s="43"/>
      <c r="Y237" s="43"/>
    </row>
    <row r="238" spans="1:25" ht="13.5" customHeight="1" x14ac:dyDescent="0.15">
      <c r="A238" s="26"/>
      <c r="B238" s="46"/>
      <c r="C238" s="26"/>
      <c r="D238" s="26"/>
      <c r="E238" s="26"/>
      <c r="F238" s="26"/>
      <c r="G238" s="26"/>
      <c r="H238" s="26"/>
      <c r="I238" s="26"/>
      <c r="X238" s="43"/>
      <c r="Y238" s="43"/>
    </row>
    <row r="239" spans="1:25" ht="20.100000000000001" customHeight="1" x14ac:dyDescent="0.15">
      <c r="A239" s="276" t="s">
        <v>147</v>
      </c>
      <c r="B239" s="276"/>
      <c r="C239" s="276"/>
      <c r="D239" s="276"/>
      <c r="E239" s="276"/>
      <c r="F239" s="276"/>
      <c r="G239" s="276"/>
      <c r="H239" s="276"/>
      <c r="I239" s="276"/>
      <c r="J239" s="276"/>
      <c r="K239" s="276"/>
      <c r="L239" s="276"/>
      <c r="M239" s="276"/>
      <c r="N239" s="276"/>
      <c r="O239" s="276"/>
      <c r="P239" s="276"/>
      <c r="Q239" s="276"/>
      <c r="R239" s="11"/>
      <c r="S239" s="11"/>
      <c r="T239" s="11"/>
      <c r="U239" s="11"/>
      <c r="V239" s="11"/>
      <c r="W239" s="11"/>
      <c r="X239" s="11"/>
      <c r="Y239" s="11"/>
    </row>
    <row r="240" spans="1:25" ht="15" customHeight="1" thickBot="1" x14ac:dyDescent="0.2">
      <c r="A240" s="276" t="s">
        <v>148</v>
      </c>
      <c r="B240" s="276"/>
      <c r="C240" s="276"/>
      <c r="D240" s="276"/>
      <c r="E240" s="276"/>
      <c r="F240" s="276"/>
      <c r="G240" s="276"/>
      <c r="H240" s="276"/>
      <c r="I240" s="276"/>
      <c r="J240" s="276"/>
      <c r="K240" s="276"/>
      <c r="L240" s="276"/>
      <c r="M240" s="276"/>
      <c r="N240" s="276"/>
      <c r="O240" s="276"/>
      <c r="P240" s="276"/>
      <c r="Q240" s="276"/>
      <c r="R240" s="276"/>
      <c r="S240" s="11"/>
      <c r="T240" s="11"/>
      <c r="U240" s="11"/>
      <c r="V240" s="11"/>
      <c r="W240" s="11"/>
      <c r="X240" s="11"/>
      <c r="Y240" s="11"/>
    </row>
    <row r="241" spans="1:25" ht="56.25" customHeight="1" thickBot="1" x14ac:dyDescent="0.2">
      <c r="A241" s="25" t="s">
        <v>24</v>
      </c>
      <c r="B241" s="319" t="s">
        <v>329</v>
      </c>
      <c r="C241" s="319"/>
      <c r="D241" s="319"/>
      <c r="E241" s="319"/>
      <c r="F241" s="319"/>
      <c r="G241" s="319"/>
      <c r="H241" s="319"/>
      <c r="I241" s="319"/>
      <c r="J241" s="319"/>
      <c r="K241" s="319"/>
      <c r="L241" s="319"/>
      <c r="M241" s="319"/>
      <c r="N241" s="319"/>
      <c r="O241" s="320"/>
      <c r="P241" s="256"/>
      <c r="Q241" s="257"/>
      <c r="X241" s="43"/>
      <c r="Y241" s="43"/>
    </row>
    <row r="242" spans="1:25" ht="13.5" customHeight="1" x14ac:dyDescent="0.15">
      <c r="O242" s="6"/>
      <c r="P242" s="6"/>
      <c r="Q242" s="6"/>
      <c r="R242" s="6"/>
      <c r="X242" s="6"/>
      <c r="Y242" s="6"/>
    </row>
    <row r="243" spans="1:25" s="49" customFormat="1" ht="15" customHeight="1" thickBot="1" x14ac:dyDescent="0.2">
      <c r="A243" s="277" t="s">
        <v>149</v>
      </c>
      <c r="B243" s="277"/>
      <c r="C243" s="277"/>
      <c r="D243" s="277"/>
      <c r="E243" s="277"/>
      <c r="F243" s="277"/>
      <c r="G243" s="277"/>
      <c r="H243" s="277"/>
      <c r="I243" s="277"/>
      <c r="J243" s="277"/>
      <c r="K243" s="277"/>
      <c r="L243" s="277"/>
      <c r="M243" s="277"/>
      <c r="N243" s="277"/>
      <c r="O243" s="277"/>
      <c r="P243" s="277"/>
      <c r="Q243" s="277"/>
      <c r="R243" s="277"/>
    </row>
    <row r="244" spans="1:25" ht="45" customHeight="1" thickBot="1" x14ac:dyDescent="0.2">
      <c r="A244" s="25" t="s">
        <v>24</v>
      </c>
      <c r="B244" s="262" t="s">
        <v>260</v>
      </c>
      <c r="C244" s="263"/>
      <c r="D244" s="263"/>
      <c r="E244" s="263"/>
      <c r="F244" s="263"/>
      <c r="G244" s="263"/>
      <c r="H244" s="263"/>
      <c r="I244" s="263"/>
      <c r="J244" s="263"/>
      <c r="K244" s="263"/>
      <c r="L244" s="263"/>
      <c r="M244" s="263"/>
      <c r="N244" s="263"/>
      <c r="O244" s="264"/>
      <c r="P244" s="256"/>
      <c r="Q244" s="257"/>
      <c r="X244" s="43"/>
      <c r="Y244" s="43"/>
    </row>
    <row r="245" spans="1:25" ht="13.5" customHeight="1" x14ac:dyDescent="0.15">
      <c r="O245" s="6"/>
      <c r="P245" s="6"/>
      <c r="Q245" s="6"/>
      <c r="R245" s="6"/>
      <c r="X245" s="6"/>
      <c r="Y245" s="6"/>
    </row>
    <row r="246" spans="1:25" s="49" customFormat="1" ht="15" customHeight="1" thickBot="1" x14ac:dyDescent="0.2">
      <c r="A246" s="277" t="s">
        <v>150</v>
      </c>
      <c r="B246" s="277"/>
      <c r="C246" s="277"/>
      <c r="D246" s="277"/>
      <c r="E246" s="277"/>
      <c r="F246" s="277"/>
      <c r="G246" s="277"/>
      <c r="H246" s="277"/>
      <c r="I246" s="277"/>
      <c r="J246" s="277"/>
      <c r="K246" s="277"/>
      <c r="L246" s="277"/>
      <c r="M246" s="277"/>
      <c r="N246" s="277"/>
      <c r="O246" s="277"/>
      <c r="P246" s="277"/>
      <c r="Q246" s="277"/>
      <c r="R246" s="277"/>
    </row>
    <row r="247" spans="1:25" ht="72.75" customHeight="1" thickBot="1" x14ac:dyDescent="0.2">
      <c r="A247" s="25" t="s">
        <v>24</v>
      </c>
      <c r="B247" s="262" t="s">
        <v>259</v>
      </c>
      <c r="C247" s="263"/>
      <c r="D247" s="263"/>
      <c r="E247" s="263"/>
      <c r="F247" s="263"/>
      <c r="G247" s="263"/>
      <c r="H247" s="263"/>
      <c r="I247" s="263"/>
      <c r="J247" s="263"/>
      <c r="K247" s="263"/>
      <c r="L247" s="263"/>
      <c r="M247" s="263"/>
      <c r="N247" s="263"/>
      <c r="O247" s="264"/>
      <c r="P247" s="256"/>
      <c r="Q247" s="257"/>
      <c r="X247" s="43"/>
      <c r="Y247" s="43"/>
    </row>
    <row r="248" spans="1:25" ht="13.5" customHeight="1" x14ac:dyDescent="0.15">
      <c r="A248" s="26"/>
      <c r="B248" s="46"/>
      <c r="C248" s="26"/>
      <c r="D248" s="26"/>
      <c r="E248" s="26"/>
      <c r="F248" s="26"/>
      <c r="G248" s="26"/>
      <c r="H248" s="26"/>
      <c r="I248" s="26"/>
      <c r="X248" s="43"/>
      <c r="Y248" s="43"/>
    </row>
    <row r="249" spans="1:25" ht="20.100000000000001" customHeight="1" x14ac:dyDescent="0.15">
      <c r="A249" s="276" t="s">
        <v>151</v>
      </c>
      <c r="B249" s="276"/>
      <c r="C249" s="389" t="s">
        <v>153</v>
      </c>
      <c r="D249" s="389"/>
      <c r="E249" s="389"/>
      <c r="F249" s="389"/>
      <c r="G249" s="389"/>
      <c r="H249" s="389"/>
      <c r="I249" s="389"/>
      <c r="J249" s="389"/>
      <c r="K249" s="389"/>
      <c r="L249" s="389"/>
      <c r="M249" s="389"/>
      <c r="N249" s="389"/>
      <c r="O249" s="389"/>
      <c r="P249" s="389"/>
      <c r="Q249" s="389"/>
      <c r="R249" s="11"/>
      <c r="S249" s="11"/>
      <c r="T249" s="11"/>
      <c r="U249" s="11"/>
      <c r="V249" s="11"/>
      <c r="W249" s="11"/>
      <c r="X249" s="11"/>
      <c r="Y249" s="11"/>
    </row>
    <row r="250" spans="1:25" ht="15" customHeight="1" thickBot="1" x14ac:dyDescent="0.2">
      <c r="A250" s="277" t="s">
        <v>230</v>
      </c>
      <c r="B250" s="277"/>
      <c r="C250" s="277"/>
      <c r="D250" s="277"/>
      <c r="E250" s="277"/>
      <c r="F250" s="277"/>
      <c r="G250" s="277"/>
      <c r="H250" s="277"/>
      <c r="I250" s="277"/>
      <c r="J250" s="277"/>
      <c r="K250" s="277"/>
      <c r="L250" s="277"/>
      <c r="M250" s="277"/>
      <c r="N250" s="277"/>
      <c r="O250" s="277"/>
      <c r="P250" s="277"/>
      <c r="Q250" s="277"/>
      <c r="R250" s="277"/>
      <c r="S250" s="11"/>
      <c r="T250" s="11"/>
      <c r="U250" s="11"/>
      <c r="V250" s="11"/>
      <c r="W250" s="11"/>
      <c r="X250" s="11"/>
      <c r="Y250" s="11"/>
    </row>
    <row r="251" spans="1:25" ht="30" customHeight="1" x14ac:dyDescent="0.15">
      <c r="A251" s="42" t="s">
        <v>24</v>
      </c>
      <c r="B251" s="253" t="s">
        <v>232</v>
      </c>
      <c r="C251" s="253"/>
      <c r="D251" s="253"/>
      <c r="E251" s="253"/>
      <c r="F251" s="253"/>
      <c r="G251" s="253"/>
      <c r="H251" s="253"/>
      <c r="I251" s="253"/>
      <c r="J251" s="253"/>
      <c r="K251" s="253"/>
      <c r="L251" s="253"/>
      <c r="M251" s="253"/>
      <c r="N251" s="253"/>
      <c r="O251" s="254"/>
      <c r="P251" s="258"/>
      <c r="Q251" s="259"/>
      <c r="R251" s="11"/>
      <c r="S251" s="11"/>
      <c r="T251" s="11"/>
      <c r="U251" s="11"/>
      <c r="V251" s="11"/>
      <c r="W251" s="11"/>
      <c r="X251" s="11"/>
      <c r="Y251" s="11"/>
    </row>
    <row r="252" spans="1:25" ht="30" customHeight="1" thickBot="1" x14ac:dyDescent="0.2">
      <c r="A252" s="77" t="s">
        <v>70</v>
      </c>
      <c r="B252" s="260" t="s">
        <v>231</v>
      </c>
      <c r="C252" s="261"/>
      <c r="D252" s="261"/>
      <c r="E252" s="261"/>
      <c r="F252" s="261"/>
      <c r="G252" s="261"/>
      <c r="H252" s="261"/>
      <c r="I252" s="261"/>
      <c r="J252" s="261"/>
      <c r="K252" s="261"/>
      <c r="L252" s="261"/>
      <c r="M252" s="261"/>
      <c r="N252" s="261"/>
      <c r="O252" s="261"/>
      <c r="P252" s="224"/>
      <c r="Q252" s="225"/>
      <c r="X252" s="43"/>
      <c r="Y252" s="43"/>
    </row>
    <row r="253" spans="1:25" ht="13.5" customHeight="1" x14ac:dyDescent="0.15">
      <c r="A253" s="276" t="s">
        <v>233</v>
      </c>
      <c r="B253" s="276"/>
      <c r="C253" s="276"/>
      <c r="D253" s="276"/>
      <c r="E253" s="276"/>
      <c r="F253" s="276"/>
      <c r="G253" s="389" t="s">
        <v>234</v>
      </c>
      <c r="H253" s="389"/>
      <c r="I253" s="389"/>
      <c r="J253" s="389"/>
      <c r="K253" s="389"/>
      <c r="L253" s="389"/>
      <c r="M253" s="389"/>
      <c r="N253" s="389"/>
      <c r="O253" s="389"/>
      <c r="P253" s="389"/>
      <c r="Q253" s="389"/>
      <c r="R253" s="11"/>
      <c r="S253" s="11"/>
      <c r="T253" s="11"/>
      <c r="U253" s="11"/>
      <c r="V253" s="11"/>
      <c r="W253" s="11"/>
      <c r="X253" s="11"/>
      <c r="Y253" s="11"/>
    </row>
    <row r="254" spans="1:25" ht="15" customHeight="1" thickBot="1" x14ac:dyDescent="0.2">
      <c r="A254" s="390" t="s">
        <v>235</v>
      </c>
      <c r="B254" s="390"/>
      <c r="C254" s="390"/>
      <c r="D254" s="390"/>
      <c r="E254" s="390"/>
      <c r="F254" s="390"/>
      <c r="G254" s="390"/>
      <c r="H254" s="390"/>
      <c r="I254" s="390"/>
      <c r="J254" s="390"/>
      <c r="K254" s="390"/>
      <c r="L254" s="390"/>
      <c r="M254" s="390"/>
      <c r="N254" s="390"/>
      <c r="O254" s="390"/>
      <c r="P254" s="390"/>
      <c r="Q254" s="390"/>
      <c r="R254" s="390"/>
      <c r="S254" s="11"/>
      <c r="T254" s="11"/>
      <c r="U254" s="11"/>
      <c r="V254" s="11"/>
      <c r="W254" s="11"/>
      <c r="X254" s="11"/>
      <c r="Y254" s="11"/>
    </row>
    <row r="255" spans="1:25" ht="45" customHeight="1" x14ac:dyDescent="0.15">
      <c r="A255" s="42" t="s">
        <v>24</v>
      </c>
      <c r="B255" s="253" t="s">
        <v>313</v>
      </c>
      <c r="C255" s="253"/>
      <c r="D255" s="253"/>
      <c r="E255" s="253"/>
      <c r="F255" s="253"/>
      <c r="G255" s="253"/>
      <c r="H255" s="253"/>
      <c r="I255" s="253"/>
      <c r="J255" s="253"/>
      <c r="K255" s="253"/>
      <c r="L255" s="253"/>
      <c r="M255" s="253"/>
      <c r="N255" s="253"/>
      <c r="O255" s="254"/>
      <c r="P255" s="234"/>
      <c r="Q255" s="235"/>
      <c r="R255" s="11"/>
      <c r="S255" s="11"/>
      <c r="T255" s="11"/>
      <c r="U255" s="11"/>
      <c r="V255" s="11"/>
      <c r="W255" s="11"/>
      <c r="X255" s="11"/>
      <c r="Y255" s="11"/>
    </row>
    <row r="256" spans="1:25" ht="45" customHeight="1" x14ac:dyDescent="0.15">
      <c r="A256" s="62" t="s">
        <v>198</v>
      </c>
      <c r="B256" s="212" t="s">
        <v>314</v>
      </c>
      <c r="C256" s="213"/>
      <c r="D256" s="213"/>
      <c r="E256" s="213"/>
      <c r="F256" s="213"/>
      <c r="G256" s="213"/>
      <c r="H256" s="213"/>
      <c r="I256" s="213"/>
      <c r="J256" s="213"/>
      <c r="K256" s="213"/>
      <c r="L256" s="213"/>
      <c r="M256" s="213"/>
      <c r="N256" s="213"/>
      <c r="O256" s="220"/>
      <c r="P256" s="226"/>
      <c r="Q256" s="227"/>
      <c r="R256" s="11"/>
      <c r="S256" s="11"/>
      <c r="T256" s="11"/>
      <c r="U256" s="11"/>
      <c r="V256" s="11"/>
      <c r="W256" s="11"/>
      <c r="X256" s="11"/>
      <c r="Y256" s="11"/>
    </row>
    <row r="257" spans="1:25" ht="60" customHeight="1" x14ac:dyDescent="0.15">
      <c r="A257" s="44" t="s">
        <v>31</v>
      </c>
      <c r="B257" s="212" t="s">
        <v>269</v>
      </c>
      <c r="C257" s="213"/>
      <c r="D257" s="213"/>
      <c r="E257" s="213"/>
      <c r="F257" s="213"/>
      <c r="G257" s="213"/>
      <c r="H257" s="213"/>
      <c r="I257" s="213"/>
      <c r="J257" s="213"/>
      <c r="K257" s="213"/>
      <c r="L257" s="213"/>
      <c r="M257" s="213"/>
      <c r="N257" s="213"/>
      <c r="O257" s="220"/>
      <c r="P257" s="226"/>
      <c r="Q257" s="227"/>
      <c r="R257" s="11"/>
      <c r="S257" s="11"/>
      <c r="T257" s="11"/>
      <c r="U257" s="11"/>
      <c r="V257" s="11"/>
      <c r="W257" s="11"/>
      <c r="X257" s="11"/>
      <c r="Y257" s="11"/>
    </row>
    <row r="258" spans="1:25" ht="30" customHeight="1" thickBot="1" x14ac:dyDescent="0.2">
      <c r="A258" s="77" t="s">
        <v>85</v>
      </c>
      <c r="B258" s="260" t="s">
        <v>304</v>
      </c>
      <c r="C258" s="261"/>
      <c r="D258" s="261"/>
      <c r="E258" s="261"/>
      <c r="F258" s="261"/>
      <c r="G258" s="261"/>
      <c r="H258" s="261"/>
      <c r="I258" s="261"/>
      <c r="J258" s="261"/>
      <c r="K258" s="261"/>
      <c r="L258" s="261"/>
      <c r="M258" s="261"/>
      <c r="N258" s="261"/>
      <c r="O258" s="261"/>
      <c r="P258" s="224"/>
      <c r="Q258" s="225"/>
      <c r="S258" s="11"/>
      <c r="T258" s="11"/>
      <c r="U258" s="11"/>
      <c r="V258" s="11"/>
      <c r="W258" s="11"/>
      <c r="X258" s="11"/>
      <c r="Y258" s="11"/>
    </row>
    <row r="259" spans="1:25" ht="13.5" customHeight="1" thickBot="1" x14ac:dyDescent="0.2">
      <c r="A259" s="388" t="s">
        <v>236</v>
      </c>
      <c r="B259" s="388"/>
      <c r="C259" s="388"/>
      <c r="D259" s="388"/>
      <c r="E259" s="388"/>
      <c r="F259" s="388"/>
      <c r="G259" s="388"/>
      <c r="H259" s="388"/>
      <c r="I259" s="388"/>
      <c r="J259" s="388"/>
      <c r="K259" s="388"/>
      <c r="L259" s="388"/>
      <c r="M259" s="388"/>
      <c r="N259" s="388"/>
      <c r="O259" s="388"/>
      <c r="P259" s="18"/>
      <c r="Q259" s="18"/>
      <c r="R259" s="11"/>
      <c r="S259" s="11"/>
      <c r="T259" s="11"/>
      <c r="U259" s="11"/>
      <c r="V259" s="11"/>
      <c r="W259" s="11"/>
      <c r="X259" s="11"/>
      <c r="Y259" s="11"/>
    </row>
    <row r="260" spans="1:25" ht="41.25" customHeight="1" x14ac:dyDescent="0.15">
      <c r="A260" s="42" t="s">
        <v>24</v>
      </c>
      <c r="B260" s="253" t="s">
        <v>315</v>
      </c>
      <c r="C260" s="253"/>
      <c r="D260" s="253"/>
      <c r="E260" s="253"/>
      <c r="F260" s="253"/>
      <c r="G260" s="253"/>
      <c r="H260" s="253"/>
      <c r="I260" s="253"/>
      <c r="J260" s="253"/>
      <c r="K260" s="253"/>
      <c r="L260" s="253"/>
      <c r="M260" s="253"/>
      <c r="N260" s="253"/>
      <c r="O260" s="254"/>
      <c r="P260" s="234"/>
      <c r="Q260" s="235"/>
      <c r="R260" s="11"/>
      <c r="S260" s="11"/>
      <c r="T260" s="11"/>
      <c r="U260" s="11"/>
      <c r="V260" s="11"/>
      <c r="W260" s="11"/>
      <c r="X260" s="11"/>
      <c r="Y260" s="11"/>
    </row>
    <row r="261" spans="1:25" ht="57" customHeight="1" x14ac:dyDescent="0.15">
      <c r="A261" s="62" t="s">
        <v>198</v>
      </c>
      <c r="B261" s="212" t="s">
        <v>269</v>
      </c>
      <c r="C261" s="213"/>
      <c r="D261" s="213"/>
      <c r="E261" s="213"/>
      <c r="F261" s="213"/>
      <c r="G261" s="213"/>
      <c r="H261" s="213"/>
      <c r="I261" s="213"/>
      <c r="J261" s="213"/>
      <c r="K261" s="213"/>
      <c r="L261" s="213"/>
      <c r="M261" s="213"/>
      <c r="N261" s="213"/>
      <c r="O261" s="220"/>
      <c r="P261" s="226"/>
      <c r="Q261" s="227"/>
      <c r="R261" s="11"/>
      <c r="S261" s="11"/>
      <c r="T261" s="11"/>
      <c r="U261" s="11"/>
      <c r="V261" s="11"/>
      <c r="W261" s="11"/>
      <c r="X261" s="11"/>
      <c r="Y261" s="11"/>
    </row>
    <row r="262" spans="1:25" ht="30" customHeight="1" x14ac:dyDescent="0.15">
      <c r="A262" s="62" t="s">
        <v>255</v>
      </c>
      <c r="B262" s="212" t="s">
        <v>271</v>
      </c>
      <c r="C262" s="213"/>
      <c r="D262" s="213"/>
      <c r="E262" s="213"/>
      <c r="F262" s="213"/>
      <c r="G262" s="213"/>
      <c r="H262" s="213"/>
      <c r="I262" s="213"/>
      <c r="J262" s="213"/>
      <c r="K262" s="213"/>
      <c r="L262" s="213"/>
      <c r="M262" s="213"/>
      <c r="N262" s="213"/>
      <c r="O262" s="220"/>
      <c r="P262" s="226"/>
      <c r="Q262" s="227"/>
      <c r="R262" s="11"/>
      <c r="S262" s="11"/>
      <c r="T262" s="11"/>
      <c r="U262" s="11"/>
      <c r="V262" s="11"/>
      <c r="W262" s="11"/>
      <c r="X262" s="11"/>
      <c r="Y262" s="11"/>
    </row>
    <row r="263" spans="1:25" ht="39.75" customHeight="1" x14ac:dyDescent="0.15">
      <c r="A263" s="62" t="s">
        <v>256</v>
      </c>
      <c r="B263" s="212" t="s">
        <v>316</v>
      </c>
      <c r="C263" s="213"/>
      <c r="D263" s="213"/>
      <c r="E263" s="213"/>
      <c r="F263" s="213"/>
      <c r="G263" s="213"/>
      <c r="H263" s="213"/>
      <c r="I263" s="213"/>
      <c r="J263" s="213"/>
      <c r="K263" s="213"/>
      <c r="L263" s="213"/>
      <c r="M263" s="213"/>
      <c r="N263" s="213"/>
      <c r="O263" s="220"/>
      <c r="P263" s="230"/>
      <c r="Q263" s="231"/>
      <c r="R263" s="11"/>
      <c r="S263" s="11"/>
      <c r="T263" s="11"/>
      <c r="U263" s="11"/>
      <c r="V263" s="11"/>
      <c r="W263" s="11"/>
      <c r="X263" s="11"/>
      <c r="Y263" s="11"/>
    </row>
    <row r="264" spans="1:25" ht="30" customHeight="1" x14ac:dyDescent="0.15">
      <c r="A264" s="44" t="s">
        <v>257</v>
      </c>
      <c r="B264" s="212" t="s">
        <v>270</v>
      </c>
      <c r="C264" s="213"/>
      <c r="D264" s="213"/>
      <c r="E264" s="213"/>
      <c r="F264" s="213"/>
      <c r="G264" s="213"/>
      <c r="H264" s="213"/>
      <c r="I264" s="213"/>
      <c r="J264" s="213"/>
      <c r="K264" s="213"/>
      <c r="L264" s="213"/>
      <c r="M264" s="213"/>
      <c r="N264" s="213"/>
      <c r="O264" s="220"/>
      <c r="P264" s="226"/>
      <c r="Q264" s="227"/>
      <c r="R264" s="11"/>
      <c r="S264" s="11"/>
      <c r="T264" s="11"/>
      <c r="U264" s="11"/>
      <c r="V264" s="11"/>
      <c r="W264" s="11"/>
      <c r="X264" s="11"/>
      <c r="Y264" s="11"/>
    </row>
    <row r="265" spans="1:25" ht="30" customHeight="1" thickBot="1" x14ac:dyDescent="0.2">
      <c r="A265" s="77" t="s">
        <v>258</v>
      </c>
      <c r="B265" s="260" t="s">
        <v>272</v>
      </c>
      <c r="C265" s="261"/>
      <c r="D265" s="261"/>
      <c r="E265" s="261"/>
      <c r="F265" s="261"/>
      <c r="G265" s="261"/>
      <c r="H265" s="261"/>
      <c r="I265" s="261"/>
      <c r="J265" s="261"/>
      <c r="K265" s="261"/>
      <c r="L265" s="261"/>
      <c r="M265" s="261"/>
      <c r="N265" s="261"/>
      <c r="O265" s="261"/>
      <c r="P265" s="224"/>
      <c r="Q265" s="225"/>
      <c r="S265" s="11"/>
      <c r="T265" s="11"/>
      <c r="U265" s="11"/>
      <c r="V265" s="11"/>
      <c r="W265" s="11"/>
      <c r="X265" s="11"/>
      <c r="Y265" s="11"/>
    </row>
    <row r="266" spans="1:25" ht="13.5" x14ac:dyDescent="0.15">
      <c r="A266" s="80"/>
      <c r="B266" s="80"/>
      <c r="C266" s="80"/>
      <c r="D266" s="80"/>
      <c r="E266" s="80"/>
      <c r="F266" s="80"/>
      <c r="G266" s="80"/>
      <c r="H266" s="80"/>
      <c r="I266" s="80"/>
      <c r="J266" s="80"/>
      <c r="K266" s="80"/>
      <c r="L266" s="80"/>
      <c r="M266" s="80"/>
      <c r="N266" s="80"/>
      <c r="O266" s="80"/>
      <c r="P266" s="80"/>
      <c r="Q266" s="80"/>
      <c r="S266" s="11"/>
      <c r="T266" s="11"/>
      <c r="U266" s="11"/>
      <c r="V266" s="11"/>
      <c r="W266" s="11"/>
      <c r="X266" s="11"/>
      <c r="Y266" s="11"/>
    </row>
    <row r="267" spans="1:25" ht="15" customHeight="1" thickBot="1" x14ac:dyDescent="0.2">
      <c r="A267" s="277" t="s">
        <v>274</v>
      </c>
      <c r="B267" s="277"/>
      <c r="C267" s="277"/>
      <c r="D267" s="277"/>
      <c r="E267" s="277"/>
      <c r="F267" s="277"/>
      <c r="G267" s="277"/>
      <c r="H267" s="277"/>
      <c r="I267" s="277"/>
      <c r="J267" s="277"/>
      <c r="K267" s="277"/>
      <c r="L267" s="277"/>
      <c r="M267" s="277"/>
      <c r="N267" s="277"/>
      <c r="O267" s="277"/>
      <c r="P267" s="277"/>
      <c r="Q267" s="277"/>
      <c r="R267" s="277"/>
      <c r="S267" s="11"/>
      <c r="T267" s="11"/>
      <c r="U267" s="11"/>
      <c r="V267" s="11"/>
      <c r="W267" s="11"/>
      <c r="X267" s="11"/>
      <c r="Y267" s="11"/>
    </row>
    <row r="268" spans="1:25" ht="26.25" customHeight="1" x14ac:dyDescent="0.15">
      <c r="A268" s="50" t="s">
        <v>24</v>
      </c>
      <c r="B268" s="247" t="s">
        <v>279</v>
      </c>
      <c r="C268" s="248"/>
      <c r="D268" s="248"/>
      <c r="E268" s="248"/>
      <c r="F268" s="248"/>
      <c r="G268" s="248"/>
      <c r="H268" s="248"/>
      <c r="I268" s="248"/>
      <c r="J268" s="248"/>
      <c r="K268" s="248"/>
      <c r="L268" s="248"/>
      <c r="M268" s="248"/>
      <c r="N268" s="248"/>
      <c r="O268" s="249"/>
      <c r="P268" s="234"/>
      <c r="Q268" s="235"/>
      <c r="X268" s="43"/>
      <c r="Y268" s="43"/>
    </row>
    <row r="269" spans="1:25" ht="31.5" customHeight="1" x14ac:dyDescent="0.15">
      <c r="A269" s="53"/>
      <c r="B269" s="56" t="s">
        <v>200</v>
      </c>
      <c r="C269" s="280" t="s">
        <v>275</v>
      </c>
      <c r="D269" s="280"/>
      <c r="E269" s="280"/>
      <c r="F269" s="280"/>
      <c r="G269" s="280"/>
      <c r="H269" s="280"/>
      <c r="I269" s="280"/>
      <c r="J269" s="280"/>
      <c r="K269" s="280"/>
      <c r="L269" s="280"/>
      <c r="M269" s="280"/>
      <c r="N269" s="280"/>
      <c r="O269" s="281"/>
      <c r="P269" s="228"/>
      <c r="Q269" s="229"/>
      <c r="X269" s="43"/>
      <c r="Y269" s="43"/>
    </row>
    <row r="270" spans="1:25" ht="57.75" customHeight="1" x14ac:dyDescent="0.15">
      <c r="A270" s="53"/>
      <c r="B270" s="76" t="s">
        <v>201</v>
      </c>
      <c r="C270" s="232" t="s">
        <v>305</v>
      </c>
      <c r="D270" s="232"/>
      <c r="E270" s="232"/>
      <c r="F270" s="232"/>
      <c r="G270" s="232"/>
      <c r="H270" s="232"/>
      <c r="I270" s="232"/>
      <c r="J270" s="232"/>
      <c r="K270" s="232"/>
      <c r="L270" s="232"/>
      <c r="M270" s="232"/>
      <c r="N270" s="232"/>
      <c r="O270" s="233"/>
      <c r="P270" s="230"/>
      <c r="Q270" s="231"/>
      <c r="X270" s="43"/>
      <c r="Y270" s="43"/>
    </row>
    <row r="271" spans="1:25" ht="60" customHeight="1" x14ac:dyDescent="0.15">
      <c r="A271" s="44" t="s">
        <v>70</v>
      </c>
      <c r="B271" s="212" t="s">
        <v>276</v>
      </c>
      <c r="C271" s="213"/>
      <c r="D271" s="213"/>
      <c r="E271" s="213"/>
      <c r="F271" s="213"/>
      <c r="G271" s="213"/>
      <c r="H271" s="213"/>
      <c r="I271" s="213"/>
      <c r="J271" s="213"/>
      <c r="K271" s="213"/>
      <c r="L271" s="213"/>
      <c r="M271" s="213"/>
      <c r="N271" s="213"/>
      <c r="O271" s="213"/>
      <c r="P271" s="226"/>
      <c r="Q271" s="227"/>
      <c r="X271" s="43"/>
      <c r="Y271" s="43"/>
    </row>
    <row r="272" spans="1:25" ht="60" customHeight="1" x14ac:dyDescent="0.15">
      <c r="A272" s="44" t="s">
        <v>71</v>
      </c>
      <c r="B272" s="212" t="s">
        <v>277</v>
      </c>
      <c r="C272" s="213"/>
      <c r="D272" s="213"/>
      <c r="E272" s="213"/>
      <c r="F272" s="213"/>
      <c r="G272" s="213"/>
      <c r="H272" s="213"/>
      <c r="I272" s="213"/>
      <c r="J272" s="213"/>
      <c r="K272" s="213"/>
      <c r="L272" s="213"/>
      <c r="M272" s="213"/>
      <c r="N272" s="213"/>
      <c r="O272" s="213"/>
      <c r="P272" s="226"/>
      <c r="Q272" s="227"/>
      <c r="R272" s="17"/>
      <c r="X272" s="43"/>
      <c r="Y272" s="43"/>
    </row>
    <row r="273" spans="1:25" ht="30" customHeight="1" thickBot="1" x14ac:dyDescent="0.2">
      <c r="A273" s="45" t="s">
        <v>85</v>
      </c>
      <c r="B273" s="265" t="s">
        <v>278</v>
      </c>
      <c r="C273" s="265"/>
      <c r="D273" s="265"/>
      <c r="E273" s="265"/>
      <c r="F273" s="265"/>
      <c r="G273" s="265"/>
      <c r="H273" s="265"/>
      <c r="I273" s="265"/>
      <c r="J273" s="265"/>
      <c r="K273" s="265"/>
      <c r="L273" s="265"/>
      <c r="M273" s="265"/>
      <c r="N273" s="265"/>
      <c r="O273" s="266"/>
      <c r="P273" s="218"/>
      <c r="Q273" s="219"/>
      <c r="X273" s="43"/>
      <c r="Y273" s="43"/>
    </row>
    <row r="274" spans="1:25" ht="13.5" x14ac:dyDescent="0.15">
      <c r="A274" s="80"/>
      <c r="B274" s="80"/>
      <c r="C274" s="80"/>
      <c r="D274" s="80"/>
      <c r="E274" s="80"/>
      <c r="F274" s="80"/>
      <c r="G274" s="80"/>
      <c r="H274" s="80"/>
      <c r="I274" s="80"/>
      <c r="J274" s="80"/>
      <c r="K274" s="80"/>
      <c r="L274" s="80"/>
      <c r="M274" s="80"/>
      <c r="N274" s="80"/>
      <c r="O274" s="80"/>
      <c r="P274" s="80"/>
      <c r="Q274" s="80"/>
      <c r="S274" s="11"/>
      <c r="T274" s="11"/>
      <c r="U274" s="11"/>
      <c r="V274" s="11"/>
      <c r="W274" s="11"/>
      <c r="X274" s="11"/>
      <c r="Y274" s="11"/>
    </row>
    <row r="275" spans="1:25" ht="13.5" x14ac:dyDescent="0.15">
      <c r="A275" s="81"/>
      <c r="B275" s="81"/>
      <c r="C275" s="81"/>
      <c r="D275" s="81"/>
      <c r="E275" s="81"/>
      <c r="F275" s="81"/>
      <c r="G275" s="81"/>
      <c r="H275" s="81"/>
      <c r="I275" s="81"/>
      <c r="J275" s="81"/>
      <c r="K275" s="81"/>
      <c r="L275" s="81"/>
      <c r="M275" s="81"/>
      <c r="N275" s="81"/>
      <c r="O275" s="81"/>
      <c r="P275" s="81"/>
      <c r="Q275" s="81"/>
      <c r="S275" s="11"/>
      <c r="T275" s="11"/>
      <c r="U275" s="11"/>
      <c r="V275" s="11"/>
      <c r="W275" s="11"/>
      <c r="X275" s="11"/>
      <c r="Y275" s="11"/>
    </row>
    <row r="276" spans="1:25" ht="13.5" customHeight="1" x14ac:dyDescent="0.15">
      <c r="A276" s="78"/>
      <c r="B276" s="78"/>
      <c r="C276" s="79"/>
      <c r="D276" s="79"/>
      <c r="E276" s="79"/>
      <c r="F276" s="79"/>
      <c r="G276" s="79"/>
      <c r="H276" s="79"/>
      <c r="I276" s="79"/>
      <c r="J276" s="79"/>
      <c r="K276" s="79"/>
      <c r="L276" s="79"/>
      <c r="M276" s="79"/>
      <c r="N276" s="79"/>
      <c r="O276" s="79"/>
      <c r="P276" s="79"/>
      <c r="Q276" s="79"/>
      <c r="R276" s="11"/>
      <c r="S276" s="11"/>
      <c r="T276" s="11"/>
      <c r="U276" s="11"/>
      <c r="V276" s="11"/>
      <c r="W276" s="11"/>
      <c r="X276" s="11"/>
      <c r="Y276" s="11"/>
    </row>
    <row r="277" spans="1:25" ht="15" customHeight="1" thickBot="1" x14ac:dyDescent="0.2">
      <c r="A277" s="277" t="s">
        <v>273</v>
      </c>
      <c r="B277" s="277"/>
      <c r="C277" s="277"/>
      <c r="D277" s="277"/>
      <c r="E277" s="277"/>
      <c r="F277" s="277"/>
      <c r="G277" s="277"/>
      <c r="H277" s="277"/>
      <c r="I277" s="277"/>
      <c r="J277" s="277"/>
      <c r="K277" s="277"/>
      <c r="L277" s="277"/>
      <c r="M277" s="277"/>
      <c r="N277" s="277"/>
      <c r="O277" s="277"/>
      <c r="P277" s="277"/>
      <c r="Q277" s="277"/>
      <c r="R277" s="277"/>
      <c r="S277" s="11"/>
      <c r="T277" s="11"/>
      <c r="U277" s="11"/>
      <c r="V277" s="11"/>
      <c r="W277" s="11"/>
      <c r="X277" s="11"/>
      <c r="Y277" s="11"/>
    </row>
    <row r="278" spans="1:25" ht="45" customHeight="1" x14ac:dyDescent="0.15">
      <c r="A278" s="50" t="s">
        <v>24</v>
      </c>
      <c r="B278" s="253" t="s">
        <v>175</v>
      </c>
      <c r="C278" s="253"/>
      <c r="D278" s="253"/>
      <c r="E278" s="253"/>
      <c r="F278" s="253"/>
      <c r="G278" s="253"/>
      <c r="H278" s="253"/>
      <c r="I278" s="253"/>
      <c r="J278" s="253"/>
      <c r="K278" s="253"/>
      <c r="L278" s="253"/>
      <c r="M278" s="253"/>
      <c r="N278" s="253"/>
      <c r="O278" s="254"/>
      <c r="P278" s="258"/>
      <c r="Q278" s="259"/>
      <c r="X278" s="43"/>
      <c r="Y278" s="43"/>
    </row>
    <row r="279" spans="1:25" ht="60" customHeight="1" x14ac:dyDescent="0.15">
      <c r="A279" s="44" t="s">
        <v>70</v>
      </c>
      <c r="B279" s="212" t="s">
        <v>8</v>
      </c>
      <c r="C279" s="213"/>
      <c r="D279" s="213"/>
      <c r="E279" s="213"/>
      <c r="F279" s="213"/>
      <c r="G279" s="213"/>
      <c r="H279" s="213"/>
      <c r="I279" s="213"/>
      <c r="J279" s="213"/>
      <c r="K279" s="213"/>
      <c r="L279" s="213"/>
      <c r="M279" s="213"/>
      <c r="N279" s="213"/>
      <c r="O279" s="213"/>
      <c r="P279" s="226"/>
      <c r="Q279" s="227"/>
      <c r="X279" s="43"/>
      <c r="Y279" s="43"/>
    </row>
    <row r="280" spans="1:25" ht="60" customHeight="1" x14ac:dyDescent="0.15">
      <c r="A280" s="44" t="s">
        <v>71</v>
      </c>
      <c r="B280" s="212" t="s">
        <v>174</v>
      </c>
      <c r="C280" s="213"/>
      <c r="D280" s="213"/>
      <c r="E280" s="213"/>
      <c r="F280" s="213"/>
      <c r="G280" s="213"/>
      <c r="H280" s="213"/>
      <c r="I280" s="213"/>
      <c r="J280" s="213"/>
      <c r="K280" s="213"/>
      <c r="L280" s="213"/>
      <c r="M280" s="213"/>
      <c r="N280" s="213"/>
      <c r="O280" s="213"/>
      <c r="P280" s="226"/>
      <c r="Q280" s="227"/>
      <c r="R280" s="17"/>
      <c r="X280" s="43"/>
      <c r="Y280" s="43"/>
    </row>
    <row r="281" spans="1:25" ht="30.75" customHeight="1" x14ac:dyDescent="0.15">
      <c r="A281" s="236" t="s">
        <v>84</v>
      </c>
      <c r="B281" s="250" t="s">
        <v>317</v>
      </c>
      <c r="C281" s="251"/>
      <c r="D281" s="251"/>
      <c r="E281" s="251"/>
      <c r="F281" s="251"/>
      <c r="G281" s="251"/>
      <c r="H281" s="251"/>
      <c r="I281" s="251"/>
      <c r="J281" s="251"/>
      <c r="K281" s="251"/>
      <c r="L281" s="251"/>
      <c r="M281" s="251"/>
      <c r="N281" s="251"/>
      <c r="O281" s="252"/>
      <c r="P281" s="222"/>
      <c r="Q281" s="223"/>
      <c r="R281" s="17"/>
      <c r="X281" s="43"/>
      <c r="Y281" s="43"/>
    </row>
    <row r="282" spans="1:25" ht="15" customHeight="1" x14ac:dyDescent="0.15">
      <c r="A282" s="241"/>
      <c r="B282" s="56" t="s">
        <v>156</v>
      </c>
      <c r="C282" s="214" t="s">
        <v>169</v>
      </c>
      <c r="D282" s="214"/>
      <c r="E282" s="214"/>
      <c r="F282" s="214"/>
      <c r="G282" s="214"/>
      <c r="H282" s="214"/>
      <c r="I282" s="214"/>
      <c r="J282" s="214"/>
      <c r="K282" s="214"/>
      <c r="L282" s="214"/>
      <c r="M282" s="214"/>
      <c r="N282" s="214"/>
      <c r="O282" s="215"/>
      <c r="P282" s="228"/>
      <c r="Q282" s="229"/>
      <c r="R282" s="17"/>
      <c r="X282" s="43"/>
      <c r="Y282" s="43"/>
    </row>
    <row r="283" spans="1:25" ht="15" customHeight="1" x14ac:dyDescent="0.15">
      <c r="A283" s="241"/>
      <c r="B283" s="56" t="s">
        <v>156</v>
      </c>
      <c r="C283" s="214" t="s">
        <v>170</v>
      </c>
      <c r="D283" s="214"/>
      <c r="E283" s="214"/>
      <c r="F283" s="214"/>
      <c r="G283" s="214"/>
      <c r="H283" s="214"/>
      <c r="I283" s="214"/>
      <c r="J283" s="214"/>
      <c r="K283" s="214"/>
      <c r="L283" s="214"/>
      <c r="M283" s="214"/>
      <c r="N283" s="214"/>
      <c r="O283" s="215"/>
      <c r="P283" s="228"/>
      <c r="Q283" s="229"/>
      <c r="R283" s="17"/>
      <c r="X283" s="43"/>
      <c r="Y283" s="43"/>
    </row>
    <row r="284" spans="1:25" ht="15" customHeight="1" x14ac:dyDescent="0.15">
      <c r="A284" s="241"/>
      <c r="B284" s="56" t="s">
        <v>156</v>
      </c>
      <c r="C284" s="214" t="s">
        <v>173</v>
      </c>
      <c r="D284" s="214"/>
      <c r="E284" s="214"/>
      <c r="F284" s="214"/>
      <c r="G284" s="214"/>
      <c r="H284" s="214"/>
      <c r="I284" s="214"/>
      <c r="J284" s="214"/>
      <c r="K284" s="214"/>
      <c r="L284" s="214"/>
      <c r="M284" s="214"/>
      <c r="N284" s="214"/>
      <c r="O284" s="215"/>
      <c r="P284" s="228"/>
      <c r="Q284" s="229"/>
      <c r="R284" s="17"/>
      <c r="X284" s="43"/>
      <c r="Y284" s="43"/>
    </row>
    <row r="285" spans="1:25" ht="15" customHeight="1" x14ac:dyDescent="0.15">
      <c r="A285" s="241"/>
      <c r="B285" s="56" t="s">
        <v>156</v>
      </c>
      <c r="C285" s="214" t="s">
        <v>172</v>
      </c>
      <c r="D285" s="214"/>
      <c r="E285" s="214"/>
      <c r="F285" s="214"/>
      <c r="G285" s="214"/>
      <c r="H285" s="214"/>
      <c r="I285" s="214"/>
      <c r="J285" s="214"/>
      <c r="K285" s="214"/>
      <c r="L285" s="214"/>
      <c r="M285" s="214"/>
      <c r="N285" s="214"/>
      <c r="O285" s="215"/>
      <c r="P285" s="228"/>
      <c r="Q285" s="229"/>
      <c r="R285" s="17"/>
      <c r="X285" s="43"/>
      <c r="Y285" s="43"/>
    </row>
    <row r="286" spans="1:25" ht="15" customHeight="1" x14ac:dyDescent="0.15">
      <c r="A286" s="242"/>
      <c r="B286" s="76" t="s">
        <v>156</v>
      </c>
      <c r="C286" s="216" t="s">
        <v>171</v>
      </c>
      <c r="D286" s="216"/>
      <c r="E286" s="216"/>
      <c r="F286" s="216"/>
      <c r="G286" s="216"/>
      <c r="H286" s="216"/>
      <c r="I286" s="216"/>
      <c r="J286" s="216"/>
      <c r="K286" s="216"/>
      <c r="L286" s="216"/>
      <c r="M286" s="216"/>
      <c r="N286" s="216"/>
      <c r="O286" s="217"/>
      <c r="P286" s="230"/>
      <c r="Q286" s="231"/>
      <c r="R286" s="17"/>
      <c r="X286" s="43"/>
      <c r="Y286" s="43"/>
    </row>
    <row r="287" spans="1:25" ht="30" customHeight="1" thickBot="1" x14ac:dyDescent="0.2">
      <c r="A287" s="45" t="s">
        <v>92</v>
      </c>
      <c r="B287" s="265" t="s">
        <v>154</v>
      </c>
      <c r="C287" s="265"/>
      <c r="D287" s="265"/>
      <c r="E287" s="265"/>
      <c r="F287" s="265"/>
      <c r="G287" s="265"/>
      <c r="H287" s="265"/>
      <c r="I287" s="265"/>
      <c r="J287" s="265"/>
      <c r="K287" s="265"/>
      <c r="L287" s="265"/>
      <c r="M287" s="265"/>
      <c r="N287" s="265"/>
      <c r="O287" s="266"/>
      <c r="P287" s="218"/>
      <c r="Q287" s="219"/>
      <c r="X287" s="43"/>
      <c r="Y287" s="43"/>
    </row>
    <row r="288" spans="1:25" ht="11.25" customHeight="1" x14ac:dyDescent="0.15">
      <c r="A288" s="58"/>
      <c r="B288" s="59"/>
      <c r="C288" s="59"/>
      <c r="D288" s="59"/>
      <c r="E288" s="59"/>
      <c r="F288" s="59"/>
      <c r="G288" s="59"/>
      <c r="H288" s="59"/>
      <c r="I288" s="59"/>
      <c r="J288" s="59"/>
      <c r="K288" s="59"/>
      <c r="L288" s="59"/>
      <c r="M288" s="59"/>
      <c r="N288" s="59"/>
      <c r="O288" s="59"/>
      <c r="P288" s="11"/>
      <c r="Q288" s="11"/>
      <c r="X288" s="43"/>
      <c r="Y288" s="43"/>
    </row>
    <row r="289" spans="1:25" s="49" customFormat="1" ht="15" customHeight="1" thickBot="1" x14ac:dyDescent="0.2">
      <c r="A289" s="255" t="s">
        <v>249</v>
      </c>
      <c r="B289" s="255"/>
      <c r="C289" s="255"/>
      <c r="D289" s="255"/>
      <c r="E289" s="255"/>
      <c r="F289" s="255"/>
      <c r="G289" s="255"/>
      <c r="H289" s="255"/>
      <c r="I289" s="255"/>
      <c r="J289" s="255"/>
      <c r="K289" s="255"/>
      <c r="L289" s="255"/>
      <c r="M289" s="255"/>
      <c r="N289" s="255"/>
      <c r="O289" s="255"/>
      <c r="P289" s="221"/>
      <c r="Q289" s="221"/>
    </row>
    <row r="290" spans="1:25" ht="15" customHeight="1" x14ac:dyDescent="0.15">
      <c r="A290" s="240" t="s">
        <v>100</v>
      </c>
      <c r="B290" s="247" t="s">
        <v>176</v>
      </c>
      <c r="C290" s="248"/>
      <c r="D290" s="248"/>
      <c r="E290" s="248"/>
      <c r="F290" s="248"/>
      <c r="G290" s="248"/>
      <c r="H290" s="248"/>
      <c r="I290" s="248"/>
      <c r="J290" s="248"/>
      <c r="K290" s="248"/>
      <c r="L290" s="248"/>
      <c r="M290" s="248"/>
      <c r="N290" s="248"/>
      <c r="O290" s="249"/>
      <c r="P290" s="234"/>
      <c r="Q290" s="235"/>
      <c r="X290" s="43"/>
      <c r="Y290" s="43"/>
    </row>
    <row r="291" spans="1:25" ht="16.5" customHeight="1" x14ac:dyDescent="0.15">
      <c r="A291" s="241"/>
      <c r="B291" s="56" t="s">
        <v>5</v>
      </c>
      <c r="C291" s="214" t="s">
        <v>248</v>
      </c>
      <c r="D291" s="214"/>
      <c r="E291" s="214"/>
      <c r="F291" s="214"/>
      <c r="G291" s="214"/>
      <c r="H291" s="214"/>
      <c r="I291" s="214"/>
      <c r="J291" s="214"/>
      <c r="K291" s="214"/>
      <c r="L291" s="214"/>
      <c r="M291" s="214"/>
      <c r="N291" s="214"/>
      <c r="O291" s="215"/>
      <c r="P291" s="228"/>
      <c r="Q291" s="229"/>
      <c r="X291" s="43"/>
      <c r="Y291" s="43"/>
    </row>
    <row r="292" spans="1:25" ht="30" customHeight="1" x14ac:dyDescent="0.15">
      <c r="A292" s="242"/>
      <c r="B292" s="76" t="s">
        <v>6</v>
      </c>
      <c r="C292" s="216" t="s">
        <v>250</v>
      </c>
      <c r="D292" s="216"/>
      <c r="E292" s="216"/>
      <c r="F292" s="216"/>
      <c r="G292" s="216"/>
      <c r="H292" s="216"/>
      <c r="I292" s="216"/>
      <c r="J292" s="216"/>
      <c r="K292" s="216"/>
      <c r="L292" s="216"/>
      <c r="M292" s="216"/>
      <c r="N292" s="216"/>
      <c r="O292" s="217"/>
      <c r="P292" s="230"/>
      <c r="Q292" s="231"/>
      <c r="X292" s="43"/>
      <c r="Y292" s="43"/>
    </row>
    <row r="293" spans="1:25" ht="30" customHeight="1" x14ac:dyDescent="0.15">
      <c r="A293" s="236" t="s">
        <v>182</v>
      </c>
      <c r="B293" s="82" t="s">
        <v>179</v>
      </c>
      <c r="C293" s="238" t="s">
        <v>330</v>
      </c>
      <c r="D293" s="238"/>
      <c r="E293" s="238"/>
      <c r="F293" s="238"/>
      <c r="G293" s="238"/>
      <c r="H293" s="238"/>
      <c r="I293" s="238"/>
      <c r="J293" s="238"/>
      <c r="K293" s="238"/>
      <c r="L293" s="238"/>
      <c r="M293" s="238"/>
      <c r="N293" s="238"/>
      <c r="O293" s="239"/>
      <c r="P293" s="222"/>
      <c r="Q293" s="223"/>
      <c r="X293" s="43"/>
      <c r="Y293" s="43"/>
    </row>
    <row r="294" spans="1:25" ht="68.25" customHeight="1" thickBot="1" x14ac:dyDescent="0.2">
      <c r="A294" s="237"/>
      <c r="B294" s="57" t="s">
        <v>180</v>
      </c>
      <c r="C294" s="290" t="s">
        <v>181</v>
      </c>
      <c r="D294" s="290"/>
      <c r="E294" s="290"/>
      <c r="F294" s="290"/>
      <c r="G294" s="290"/>
      <c r="H294" s="290"/>
      <c r="I294" s="290"/>
      <c r="J294" s="290"/>
      <c r="K294" s="290"/>
      <c r="L294" s="290"/>
      <c r="M294" s="290"/>
      <c r="N294" s="290"/>
      <c r="O294" s="291"/>
      <c r="P294" s="224"/>
      <c r="Q294" s="225"/>
      <c r="X294" s="43"/>
      <c r="Y294" s="43"/>
    </row>
    <row r="295" spans="1:25" ht="9.75" customHeight="1" x14ac:dyDescent="0.15">
      <c r="A295" s="58"/>
      <c r="B295" s="59"/>
      <c r="C295" s="59"/>
      <c r="D295" s="59"/>
      <c r="E295" s="59"/>
      <c r="F295" s="59"/>
      <c r="G295" s="59"/>
      <c r="H295" s="59"/>
      <c r="I295" s="59"/>
      <c r="J295" s="59"/>
      <c r="K295" s="59"/>
      <c r="L295" s="59"/>
      <c r="M295" s="59"/>
      <c r="N295" s="59"/>
      <c r="O295" s="59"/>
      <c r="P295" s="11"/>
      <c r="Q295" s="11"/>
      <c r="X295" s="43"/>
      <c r="Y295" s="43"/>
    </row>
    <row r="296" spans="1:25" s="49" customFormat="1" ht="15" customHeight="1" thickBot="1" x14ac:dyDescent="0.2">
      <c r="A296" s="255" t="s">
        <v>246</v>
      </c>
      <c r="B296" s="255"/>
      <c r="C296" s="255"/>
      <c r="D296" s="255"/>
      <c r="E296" s="255"/>
      <c r="F296" s="255"/>
      <c r="G296" s="255"/>
      <c r="H296" s="255"/>
      <c r="I296" s="255"/>
      <c r="J296" s="255"/>
      <c r="K296" s="255"/>
      <c r="L296" s="255"/>
      <c r="M296" s="255"/>
      <c r="N296" s="255"/>
      <c r="O296" s="255"/>
      <c r="P296" s="221"/>
      <c r="Q296" s="221"/>
    </row>
    <row r="297" spans="1:25" ht="15" customHeight="1" x14ac:dyDescent="0.15">
      <c r="A297" s="240" t="s">
        <v>239</v>
      </c>
      <c r="B297" s="247" t="s">
        <v>176</v>
      </c>
      <c r="C297" s="248"/>
      <c r="D297" s="248"/>
      <c r="E297" s="248"/>
      <c r="F297" s="248"/>
      <c r="G297" s="248"/>
      <c r="H297" s="248"/>
      <c r="I297" s="248"/>
      <c r="J297" s="248"/>
      <c r="K297" s="248"/>
      <c r="L297" s="248"/>
      <c r="M297" s="248"/>
      <c r="N297" s="248"/>
      <c r="O297" s="249"/>
      <c r="P297" s="234"/>
      <c r="Q297" s="235"/>
      <c r="X297" s="43"/>
      <c r="Y297" s="43"/>
    </row>
    <row r="298" spans="1:25" ht="14.25" customHeight="1" x14ac:dyDescent="0.15">
      <c r="A298" s="241"/>
      <c r="B298" s="56" t="s">
        <v>5</v>
      </c>
      <c r="C298" s="214" t="s">
        <v>178</v>
      </c>
      <c r="D298" s="214"/>
      <c r="E298" s="214"/>
      <c r="F298" s="214"/>
      <c r="G298" s="214"/>
      <c r="H298" s="214"/>
      <c r="I298" s="214"/>
      <c r="J298" s="214"/>
      <c r="K298" s="214"/>
      <c r="L298" s="214"/>
      <c r="M298" s="214"/>
      <c r="N298" s="214"/>
      <c r="O298" s="215"/>
      <c r="P298" s="228"/>
      <c r="Q298" s="229"/>
      <c r="X298" s="43"/>
      <c r="Y298" s="43"/>
    </row>
    <row r="299" spans="1:25" ht="30" customHeight="1" x14ac:dyDescent="0.15">
      <c r="A299" s="242"/>
      <c r="B299" s="76" t="s">
        <v>6</v>
      </c>
      <c r="C299" s="216" t="s">
        <v>177</v>
      </c>
      <c r="D299" s="216"/>
      <c r="E299" s="216"/>
      <c r="F299" s="216"/>
      <c r="G299" s="216"/>
      <c r="H299" s="216"/>
      <c r="I299" s="216"/>
      <c r="J299" s="216"/>
      <c r="K299" s="216"/>
      <c r="L299" s="216"/>
      <c r="M299" s="216"/>
      <c r="N299" s="216"/>
      <c r="O299" s="217"/>
      <c r="P299" s="230"/>
      <c r="Q299" s="231"/>
      <c r="X299" s="43"/>
      <c r="Y299" s="43"/>
    </row>
    <row r="300" spans="1:25" ht="30" customHeight="1" x14ac:dyDescent="0.15">
      <c r="A300" s="236" t="s">
        <v>240</v>
      </c>
      <c r="B300" s="82" t="s">
        <v>179</v>
      </c>
      <c r="C300" s="238" t="s">
        <v>331</v>
      </c>
      <c r="D300" s="238"/>
      <c r="E300" s="238"/>
      <c r="F300" s="238"/>
      <c r="G300" s="238"/>
      <c r="H300" s="238"/>
      <c r="I300" s="238"/>
      <c r="J300" s="238"/>
      <c r="K300" s="238"/>
      <c r="L300" s="238"/>
      <c r="M300" s="238"/>
      <c r="N300" s="238"/>
      <c r="O300" s="239"/>
      <c r="P300" s="222"/>
      <c r="Q300" s="223"/>
      <c r="X300" s="43"/>
      <c r="Y300" s="43"/>
    </row>
    <row r="301" spans="1:25" ht="69" customHeight="1" thickBot="1" x14ac:dyDescent="0.2">
      <c r="A301" s="237"/>
      <c r="B301" s="57" t="s">
        <v>180</v>
      </c>
      <c r="C301" s="290" t="s">
        <v>181</v>
      </c>
      <c r="D301" s="290"/>
      <c r="E301" s="290"/>
      <c r="F301" s="290"/>
      <c r="G301" s="290"/>
      <c r="H301" s="290"/>
      <c r="I301" s="290"/>
      <c r="J301" s="290"/>
      <c r="K301" s="290"/>
      <c r="L301" s="290"/>
      <c r="M301" s="290"/>
      <c r="N301" s="290"/>
      <c r="O301" s="291"/>
      <c r="P301" s="224"/>
      <c r="Q301" s="225"/>
      <c r="X301" s="43"/>
      <c r="Y301" s="43"/>
    </row>
    <row r="302" spans="1:25" ht="91.5" customHeight="1" x14ac:dyDescent="0.15">
      <c r="A302" s="58"/>
      <c r="B302" s="83"/>
      <c r="C302" s="1"/>
      <c r="D302" s="1"/>
      <c r="E302" s="1"/>
      <c r="F302" s="1"/>
      <c r="G302" s="1"/>
      <c r="H302" s="1"/>
      <c r="I302" s="1"/>
      <c r="J302" s="1"/>
      <c r="K302" s="1"/>
      <c r="L302" s="1"/>
      <c r="M302" s="1"/>
      <c r="N302" s="1"/>
      <c r="O302" s="1"/>
      <c r="P302" s="84"/>
      <c r="Q302" s="6"/>
      <c r="X302" s="43"/>
      <c r="Y302" s="43"/>
    </row>
    <row r="303" spans="1:25" s="49" customFormat="1" ht="24" customHeight="1" thickBot="1" x14ac:dyDescent="0.2">
      <c r="A303" s="255" t="s">
        <v>247</v>
      </c>
      <c r="B303" s="255"/>
      <c r="C303" s="255"/>
      <c r="D303" s="255"/>
      <c r="E303" s="255"/>
      <c r="F303" s="255"/>
      <c r="G303" s="255"/>
      <c r="H303" s="255"/>
      <c r="I303" s="255"/>
      <c r="J303" s="255"/>
      <c r="K303" s="255"/>
      <c r="L303" s="255"/>
      <c r="M303" s="255"/>
      <c r="N303" s="255"/>
      <c r="O303" s="255"/>
      <c r="P303" s="221"/>
      <c r="Q303" s="221"/>
    </row>
    <row r="304" spans="1:25" ht="15" customHeight="1" x14ac:dyDescent="0.15">
      <c r="A304" s="240" t="s">
        <v>188</v>
      </c>
      <c r="B304" s="247" t="s">
        <v>176</v>
      </c>
      <c r="C304" s="248"/>
      <c r="D304" s="248"/>
      <c r="E304" s="248"/>
      <c r="F304" s="248"/>
      <c r="G304" s="248"/>
      <c r="H304" s="248"/>
      <c r="I304" s="248"/>
      <c r="J304" s="248"/>
      <c r="K304" s="248"/>
      <c r="L304" s="248"/>
      <c r="M304" s="248"/>
      <c r="N304" s="248"/>
      <c r="O304" s="249"/>
      <c r="P304" s="234"/>
      <c r="Q304" s="235"/>
      <c r="X304" s="43"/>
      <c r="Y304" s="43"/>
    </row>
    <row r="305" spans="1:25" ht="45" customHeight="1" x14ac:dyDescent="0.15">
      <c r="A305" s="241"/>
      <c r="B305" s="56" t="s">
        <v>5</v>
      </c>
      <c r="C305" s="214" t="s">
        <v>251</v>
      </c>
      <c r="D305" s="214"/>
      <c r="E305" s="214"/>
      <c r="F305" s="214"/>
      <c r="G305" s="214"/>
      <c r="H305" s="214"/>
      <c r="I305" s="214"/>
      <c r="J305" s="214"/>
      <c r="K305" s="214"/>
      <c r="L305" s="214"/>
      <c r="M305" s="214"/>
      <c r="N305" s="214"/>
      <c r="O305" s="215"/>
      <c r="P305" s="228"/>
      <c r="Q305" s="229"/>
      <c r="X305" s="43"/>
      <c r="Y305" s="43"/>
    </row>
    <row r="306" spans="1:25" ht="30" customHeight="1" x14ac:dyDescent="0.15">
      <c r="A306" s="242"/>
      <c r="B306" s="76" t="s">
        <v>6</v>
      </c>
      <c r="C306" s="216" t="s">
        <v>252</v>
      </c>
      <c r="D306" s="216"/>
      <c r="E306" s="216"/>
      <c r="F306" s="216"/>
      <c r="G306" s="216"/>
      <c r="H306" s="216"/>
      <c r="I306" s="216"/>
      <c r="J306" s="216"/>
      <c r="K306" s="216"/>
      <c r="L306" s="216"/>
      <c r="M306" s="216"/>
      <c r="N306" s="216"/>
      <c r="O306" s="217"/>
      <c r="P306" s="230"/>
      <c r="Q306" s="231"/>
      <c r="X306" s="43"/>
      <c r="Y306" s="43"/>
    </row>
    <row r="307" spans="1:25" ht="30" customHeight="1" x14ac:dyDescent="0.15">
      <c r="A307" s="236" t="s">
        <v>245</v>
      </c>
      <c r="B307" s="82" t="s">
        <v>179</v>
      </c>
      <c r="C307" s="238" t="s">
        <v>332</v>
      </c>
      <c r="D307" s="238"/>
      <c r="E307" s="238"/>
      <c r="F307" s="238"/>
      <c r="G307" s="238"/>
      <c r="H307" s="238"/>
      <c r="I307" s="238"/>
      <c r="J307" s="238"/>
      <c r="K307" s="238"/>
      <c r="L307" s="238"/>
      <c r="M307" s="238"/>
      <c r="N307" s="238"/>
      <c r="O307" s="239"/>
      <c r="P307" s="222"/>
      <c r="Q307" s="223"/>
      <c r="X307" s="43"/>
      <c r="Y307" s="43"/>
    </row>
    <row r="308" spans="1:25" ht="75" customHeight="1" thickBot="1" x14ac:dyDescent="0.2">
      <c r="A308" s="237"/>
      <c r="B308" s="57" t="s">
        <v>180</v>
      </c>
      <c r="C308" s="290" t="s">
        <v>181</v>
      </c>
      <c r="D308" s="290"/>
      <c r="E308" s="290"/>
      <c r="F308" s="290"/>
      <c r="G308" s="290"/>
      <c r="H308" s="290"/>
      <c r="I308" s="290"/>
      <c r="J308" s="290"/>
      <c r="K308" s="290"/>
      <c r="L308" s="290"/>
      <c r="M308" s="290"/>
      <c r="N308" s="290"/>
      <c r="O308" s="291"/>
      <c r="P308" s="224"/>
      <c r="Q308" s="225"/>
      <c r="X308" s="43"/>
      <c r="Y308" s="43"/>
    </row>
    <row r="309" spans="1:25" ht="13.5" customHeight="1" x14ac:dyDescent="0.15">
      <c r="O309" s="6"/>
      <c r="P309" s="6"/>
      <c r="Q309" s="6"/>
      <c r="R309" s="6"/>
      <c r="X309" s="6"/>
      <c r="Y309" s="6"/>
    </row>
    <row r="310" spans="1:25" ht="15" customHeight="1" thickBot="1" x14ac:dyDescent="0.2">
      <c r="A310" s="288" t="s">
        <v>280</v>
      </c>
      <c r="B310" s="288"/>
      <c r="C310" s="288"/>
      <c r="D310" s="288"/>
      <c r="E310" s="288"/>
      <c r="F310" s="288"/>
      <c r="G310" s="288"/>
      <c r="H310" s="288"/>
      <c r="I310" s="288"/>
      <c r="J310" s="288"/>
      <c r="K310" s="288"/>
      <c r="L310" s="288"/>
      <c r="M310" s="288"/>
      <c r="N310" s="288"/>
      <c r="O310" s="288"/>
      <c r="P310" s="289"/>
      <c r="Q310" s="289"/>
      <c r="R310" s="11"/>
      <c r="S310" s="11"/>
      <c r="T310" s="11"/>
      <c r="U310" s="11"/>
      <c r="V310" s="11"/>
      <c r="W310" s="11"/>
      <c r="X310" s="11"/>
      <c r="Y310" s="11"/>
    </row>
    <row r="311" spans="1:25" ht="45" customHeight="1" x14ac:dyDescent="0.15">
      <c r="A311" s="240" t="s">
        <v>24</v>
      </c>
      <c r="B311" s="427" t="s">
        <v>281</v>
      </c>
      <c r="C311" s="427"/>
      <c r="D311" s="427"/>
      <c r="E311" s="427"/>
      <c r="F311" s="427"/>
      <c r="G311" s="427"/>
      <c r="H311" s="427"/>
      <c r="I311" s="427"/>
      <c r="J311" s="427"/>
      <c r="K311" s="427"/>
      <c r="L311" s="427"/>
      <c r="M311" s="427"/>
      <c r="N311" s="427"/>
      <c r="O311" s="247"/>
      <c r="P311" s="234"/>
      <c r="Q311" s="235"/>
      <c r="X311" s="43"/>
      <c r="Y311" s="43"/>
    </row>
    <row r="312" spans="1:25" ht="41.25" customHeight="1" x14ac:dyDescent="0.15">
      <c r="A312" s="241"/>
      <c r="B312" s="56" t="s">
        <v>5</v>
      </c>
      <c r="C312" s="243" t="s">
        <v>383</v>
      </c>
      <c r="D312" s="243"/>
      <c r="E312" s="243"/>
      <c r="F312" s="243"/>
      <c r="G312" s="243"/>
      <c r="H312" s="243"/>
      <c r="I312" s="243"/>
      <c r="J312" s="243"/>
      <c r="K312" s="243"/>
      <c r="L312" s="243"/>
      <c r="M312" s="243"/>
      <c r="N312" s="243"/>
      <c r="O312" s="244"/>
      <c r="P312" s="228"/>
      <c r="Q312" s="229"/>
      <c r="X312" s="43"/>
      <c r="Y312" s="43"/>
    </row>
    <row r="313" spans="1:25" ht="66" customHeight="1" x14ac:dyDescent="0.15">
      <c r="A313" s="242"/>
      <c r="B313" s="76" t="s">
        <v>201</v>
      </c>
      <c r="C313" s="245" t="s">
        <v>384</v>
      </c>
      <c r="D313" s="245"/>
      <c r="E313" s="245"/>
      <c r="F313" s="245"/>
      <c r="G313" s="245"/>
      <c r="H313" s="245"/>
      <c r="I313" s="245"/>
      <c r="J313" s="245"/>
      <c r="K313" s="245"/>
      <c r="L313" s="245"/>
      <c r="M313" s="245"/>
      <c r="N313" s="245"/>
      <c r="O313" s="246"/>
      <c r="P313" s="230"/>
      <c r="Q313" s="231"/>
      <c r="R313" s="17"/>
      <c r="X313" s="43"/>
      <c r="Y313" s="43"/>
    </row>
    <row r="314" spans="1:25" ht="39.75" customHeight="1" x14ac:dyDescent="0.15">
      <c r="A314" s="44" t="s">
        <v>30</v>
      </c>
      <c r="B314" s="292" t="s">
        <v>385</v>
      </c>
      <c r="C314" s="293"/>
      <c r="D314" s="293"/>
      <c r="E314" s="293"/>
      <c r="F314" s="293"/>
      <c r="G314" s="293"/>
      <c r="H314" s="293"/>
      <c r="I314" s="293"/>
      <c r="J314" s="293"/>
      <c r="K314" s="293"/>
      <c r="L314" s="293"/>
      <c r="M314" s="293"/>
      <c r="N314" s="293"/>
      <c r="O314" s="294"/>
      <c r="P314" s="226"/>
      <c r="Q314" s="227"/>
      <c r="R314" s="17"/>
      <c r="X314" s="43"/>
      <c r="Y314" s="43"/>
    </row>
    <row r="315" spans="1:25" ht="21.75" customHeight="1" x14ac:dyDescent="0.15">
      <c r="A315" s="236" t="s">
        <v>31</v>
      </c>
      <c r="B315" s="212" t="s">
        <v>282</v>
      </c>
      <c r="C315" s="213"/>
      <c r="D315" s="213"/>
      <c r="E315" s="213"/>
      <c r="F315" s="213"/>
      <c r="G315" s="213"/>
      <c r="H315" s="213"/>
      <c r="I315" s="213"/>
      <c r="J315" s="213"/>
      <c r="K315" s="213"/>
      <c r="L315" s="213"/>
      <c r="M315" s="213"/>
      <c r="N315" s="213"/>
      <c r="O315" s="220"/>
      <c r="P315" s="222"/>
      <c r="Q315" s="223"/>
      <c r="R315" s="17"/>
      <c r="X315" s="43"/>
      <c r="Y315" s="43"/>
    </row>
    <row r="316" spans="1:25" ht="45.75" customHeight="1" x14ac:dyDescent="0.15">
      <c r="A316" s="242"/>
      <c r="B316" s="85" t="s">
        <v>244</v>
      </c>
      <c r="C316" s="213" t="s">
        <v>283</v>
      </c>
      <c r="D316" s="213"/>
      <c r="E316" s="213"/>
      <c r="F316" s="213"/>
      <c r="G316" s="213"/>
      <c r="H316" s="213"/>
      <c r="I316" s="213"/>
      <c r="J316" s="213"/>
      <c r="K316" s="213"/>
      <c r="L316" s="213"/>
      <c r="M316" s="213"/>
      <c r="N316" s="213"/>
      <c r="O316" s="220"/>
      <c r="P316" s="230"/>
      <c r="Q316" s="231"/>
      <c r="R316" s="17"/>
      <c r="X316" s="43"/>
      <c r="Y316" s="43"/>
    </row>
    <row r="317" spans="1:25" ht="24" x14ac:dyDescent="0.15">
      <c r="A317" s="44" t="s">
        <v>284</v>
      </c>
      <c r="B317" s="292" t="s">
        <v>386</v>
      </c>
      <c r="C317" s="293"/>
      <c r="D317" s="293"/>
      <c r="E317" s="293"/>
      <c r="F317" s="293"/>
      <c r="G317" s="293"/>
      <c r="H317" s="293"/>
      <c r="I317" s="293"/>
      <c r="J317" s="293"/>
      <c r="K317" s="293"/>
      <c r="L317" s="293"/>
      <c r="M317" s="293"/>
      <c r="N317" s="293"/>
      <c r="O317" s="294"/>
      <c r="P317" s="226"/>
      <c r="Q317" s="227"/>
      <c r="R317" s="17"/>
      <c r="X317" s="43"/>
      <c r="Y317" s="43"/>
    </row>
    <row r="318" spans="1:25" ht="43.5" customHeight="1" x14ac:dyDescent="0.15">
      <c r="A318" s="44" t="s">
        <v>92</v>
      </c>
      <c r="B318" s="212" t="s">
        <v>306</v>
      </c>
      <c r="C318" s="213"/>
      <c r="D318" s="213"/>
      <c r="E318" s="213"/>
      <c r="F318" s="213"/>
      <c r="G318" s="213"/>
      <c r="H318" s="213"/>
      <c r="I318" s="213"/>
      <c r="J318" s="213"/>
      <c r="K318" s="213"/>
      <c r="L318" s="213"/>
      <c r="M318" s="213"/>
      <c r="N318" s="213"/>
      <c r="O318" s="220"/>
      <c r="P318" s="226"/>
      <c r="Q318" s="227"/>
      <c r="R318" s="17"/>
      <c r="X318" s="43"/>
      <c r="Y318" s="43"/>
    </row>
    <row r="319" spans="1:25" ht="30" customHeight="1" x14ac:dyDescent="0.15">
      <c r="A319" s="44" t="s">
        <v>285</v>
      </c>
      <c r="B319" s="212" t="s">
        <v>183</v>
      </c>
      <c r="C319" s="213"/>
      <c r="D319" s="213"/>
      <c r="E319" s="213"/>
      <c r="F319" s="213"/>
      <c r="G319" s="213"/>
      <c r="H319" s="213"/>
      <c r="I319" s="213"/>
      <c r="J319" s="213"/>
      <c r="K319" s="213"/>
      <c r="L319" s="213"/>
      <c r="M319" s="213"/>
      <c r="N319" s="213"/>
      <c r="O319" s="220"/>
      <c r="P319" s="226"/>
      <c r="Q319" s="227"/>
      <c r="R319" s="17"/>
      <c r="X319" s="43"/>
      <c r="Y319" s="43"/>
    </row>
    <row r="320" spans="1:25" ht="18.75" customHeight="1" x14ac:dyDescent="0.15">
      <c r="A320" s="236" t="s">
        <v>286</v>
      </c>
      <c r="B320" s="250" t="s">
        <v>301</v>
      </c>
      <c r="C320" s="251"/>
      <c r="D320" s="251"/>
      <c r="E320" s="251"/>
      <c r="F320" s="251"/>
      <c r="G320" s="251"/>
      <c r="H320" s="251"/>
      <c r="I320" s="251"/>
      <c r="J320" s="251"/>
      <c r="K320" s="251"/>
      <c r="L320" s="251"/>
      <c r="M320" s="251"/>
      <c r="N320" s="251"/>
      <c r="O320" s="252"/>
      <c r="P320" s="222"/>
      <c r="Q320" s="223"/>
      <c r="R320" s="17"/>
      <c r="X320" s="43"/>
      <c r="Y320" s="43"/>
    </row>
    <row r="321" spans="1:25" ht="30.75" customHeight="1" x14ac:dyDescent="0.15">
      <c r="A321" s="241"/>
      <c r="B321" s="56" t="s">
        <v>5</v>
      </c>
      <c r="C321" s="214" t="s">
        <v>287</v>
      </c>
      <c r="D321" s="214"/>
      <c r="E321" s="214"/>
      <c r="F321" s="214"/>
      <c r="G321" s="214"/>
      <c r="H321" s="214"/>
      <c r="I321" s="214"/>
      <c r="J321" s="214"/>
      <c r="K321" s="214"/>
      <c r="L321" s="214"/>
      <c r="M321" s="214"/>
      <c r="N321" s="214"/>
      <c r="O321" s="215"/>
      <c r="P321" s="228"/>
      <c r="Q321" s="229"/>
      <c r="R321" s="17"/>
      <c r="X321" s="43"/>
      <c r="Y321" s="43"/>
    </row>
    <row r="322" spans="1:25" ht="13.5" customHeight="1" x14ac:dyDescent="0.15">
      <c r="A322" s="241"/>
      <c r="B322" s="56" t="s">
        <v>201</v>
      </c>
      <c r="C322" s="214" t="s">
        <v>288</v>
      </c>
      <c r="D322" s="214"/>
      <c r="E322" s="214"/>
      <c r="F322" s="214"/>
      <c r="G322" s="214"/>
      <c r="H322" s="214"/>
      <c r="I322" s="214"/>
      <c r="J322" s="214"/>
      <c r="K322" s="214"/>
      <c r="L322" s="214"/>
      <c r="M322" s="214"/>
      <c r="N322" s="214"/>
      <c r="O322" s="215"/>
      <c r="P322" s="228"/>
      <c r="Q322" s="229"/>
      <c r="R322" s="17"/>
      <c r="X322" s="43"/>
      <c r="Y322" s="43"/>
    </row>
    <row r="323" spans="1:25" ht="33.75" customHeight="1" x14ac:dyDescent="0.15">
      <c r="A323" s="241"/>
      <c r="B323" s="56" t="s">
        <v>202</v>
      </c>
      <c r="C323" s="214" t="s">
        <v>289</v>
      </c>
      <c r="D323" s="214"/>
      <c r="E323" s="214"/>
      <c r="F323" s="214"/>
      <c r="G323" s="214"/>
      <c r="H323" s="214"/>
      <c r="I323" s="214"/>
      <c r="J323" s="214"/>
      <c r="K323" s="214"/>
      <c r="L323" s="214"/>
      <c r="M323" s="214"/>
      <c r="N323" s="214"/>
      <c r="O323" s="215"/>
      <c r="P323" s="228"/>
      <c r="Q323" s="229"/>
      <c r="R323" s="17"/>
      <c r="X323" s="43"/>
      <c r="Y323" s="43"/>
    </row>
    <row r="324" spans="1:25" ht="15" customHeight="1" x14ac:dyDescent="0.15">
      <c r="A324" s="241"/>
      <c r="B324" s="56" t="s">
        <v>293</v>
      </c>
      <c r="C324" s="214" t="s">
        <v>290</v>
      </c>
      <c r="D324" s="214"/>
      <c r="E324" s="214"/>
      <c r="F324" s="214"/>
      <c r="G324" s="214"/>
      <c r="H324" s="214"/>
      <c r="I324" s="214"/>
      <c r="J324" s="214"/>
      <c r="K324" s="214"/>
      <c r="L324" s="214"/>
      <c r="M324" s="214"/>
      <c r="N324" s="214"/>
      <c r="O324" s="215"/>
      <c r="P324" s="228"/>
      <c r="Q324" s="229"/>
      <c r="R324" s="17"/>
      <c r="X324" s="43"/>
      <c r="Y324" s="43"/>
    </row>
    <row r="325" spans="1:25" ht="28.5" customHeight="1" x14ac:dyDescent="0.15">
      <c r="A325" s="241"/>
      <c r="B325" s="56" t="s">
        <v>294</v>
      </c>
      <c r="C325" s="214" t="s">
        <v>291</v>
      </c>
      <c r="D325" s="214"/>
      <c r="E325" s="214"/>
      <c r="F325" s="214"/>
      <c r="G325" s="214"/>
      <c r="H325" s="214"/>
      <c r="I325" s="214"/>
      <c r="J325" s="214"/>
      <c r="K325" s="214"/>
      <c r="L325" s="214"/>
      <c r="M325" s="214"/>
      <c r="N325" s="214"/>
      <c r="O325" s="215"/>
      <c r="P325" s="228"/>
      <c r="Q325" s="229"/>
      <c r="R325" s="17"/>
      <c r="X325" s="43"/>
      <c r="Y325" s="43"/>
    </row>
    <row r="326" spans="1:25" ht="19.5" customHeight="1" x14ac:dyDescent="0.15">
      <c r="A326" s="242"/>
      <c r="B326" s="76" t="s">
        <v>295</v>
      </c>
      <c r="C326" s="216" t="s">
        <v>292</v>
      </c>
      <c r="D326" s="216"/>
      <c r="E326" s="216"/>
      <c r="F326" s="216"/>
      <c r="G326" s="216"/>
      <c r="H326" s="216"/>
      <c r="I326" s="216"/>
      <c r="J326" s="216"/>
      <c r="K326" s="216"/>
      <c r="L326" s="216"/>
      <c r="M326" s="216"/>
      <c r="N326" s="216"/>
      <c r="O326" s="217"/>
      <c r="P326" s="230"/>
      <c r="Q326" s="231"/>
      <c r="R326" s="17"/>
      <c r="X326" s="43"/>
      <c r="Y326" s="43"/>
    </row>
    <row r="327" spans="1:25" ht="41.25" customHeight="1" x14ac:dyDescent="0.15">
      <c r="A327" s="44" t="s">
        <v>184</v>
      </c>
      <c r="B327" s="292" t="s">
        <v>387</v>
      </c>
      <c r="C327" s="293"/>
      <c r="D327" s="293"/>
      <c r="E327" s="293"/>
      <c r="F327" s="293"/>
      <c r="G327" s="293"/>
      <c r="H327" s="293"/>
      <c r="I327" s="293"/>
      <c r="J327" s="293"/>
      <c r="K327" s="293"/>
      <c r="L327" s="293"/>
      <c r="M327" s="293"/>
      <c r="N327" s="293"/>
      <c r="O327" s="294"/>
      <c r="P327" s="226"/>
      <c r="Q327" s="227"/>
      <c r="R327" s="17"/>
      <c r="X327" s="43"/>
      <c r="Y327" s="43"/>
    </row>
    <row r="328" spans="1:25" ht="30" customHeight="1" x14ac:dyDescent="0.15">
      <c r="A328" s="44" t="s">
        <v>240</v>
      </c>
      <c r="B328" s="212" t="s">
        <v>299</v>
      </c>
      <c r="C328" s="213"/>
      <c r="D328" s="213"/>
      <c r="E328" s="213"/>
      <c r="F328" s="213"/>
      <c r="G328" s="213"/>
      <c r="H328" s="213"/>
      <c r="I328" s="213"/>
      <c r="J328" s="213"/>
      <c r="K328" s="213"/>
      <c r="L328" s="213"/>
      <c r="M328" s="213"/>
      <c r="N328" s="213"/>
      <c r="O328" s="220"/>
      <c r="P328" s="226"/>
      <c r="Q328" s="227"/>
      <c r="R328" s="17"/>
      <c r="X328" s="43"/>
      <c r="Y328" s="43"/>
    </row>
    <row r="329" spans="1:25" ht="22.5" customHeight="1" x14ac:dyDescent="0.15">
      <c r="A329" s="44" t="s">
        <v>188</v>
      </c>
      <c r="B329" s="212" t="s">
        <v>303</v>
      </c>
      <c r="C329" s="213"/>
      <c r="D329" s="213"/>
      <c r="E329" s="213"/>
      <c r="F329" s="213"/>
      <c r="G329" s="213"/>
      <c r="H329" s="213"/>
      <c r="I329" s="213"/>
      <c r="J329" s="213"/>
      <c r="K329" s="213"/>
      <c r="L329" s="213"/>
      <c r="M329" s="213"/>
      <c r="N329" s="213"/>
      <c r="O329" s="220"/>
      <c r="P329" s="226"/>
      <c r="Q329" s="227"/>
      <c r="R329" s="17"/>
      <c r="X329" s="43"/>
      <c r="Y329" s="43"/>
    </row>
    <row r="330" spans="1:25" ht="30" customHeight="1" x14ac:dyDescent="0.15">
      <c r="A330" s="60" t="s">
        <v>245</v>
      </c>
      <c r="B330" s="435" t="s">
        <v>296</v>
      </c>
      <c r="C330" s="435"/>
      <c r="D330" s="435"/>
      <c r="E330" s="435"/>
      <c r="F330" s="435"/>
      <c r="G330" s="435"/>
      <c r="H330" s="435"/>
      <c r="I330" s="435"/>
      <c r="J330" s="435"/>
      <c r="K330" s="435"/>
      <c r="L330" s="435"/>
      <c r="M330" s="435"/>
      <c r="N330" s="435"/>
      <c r="O330" s="436"/>
      <c r="P330" s="228"/>
      <c r="Q330" s="229"/>
      <c r="R330" s="17"/>
      <c r="X330" s="43"/>
      <c r="Y330" s="43"/>
    </row>
    <row r="331" spans="1:25" ht="30" customHeight="1" x14ac:dyDescent="0.15">
      <c r="A331" s="44" t="s">
        <v>186</v>
      </c>
      <c r="B331" s="212" t="s">
        <v>297</v>
      </c>
      <c r="C331" s="213"/>
      <c r="D331" s="213"/>
      <c r="E331" s="213"/>
      <c r="F331" s="213"/>
      <c r="G331" s="213"/>
      <c r="H331" s="213"/>
      <c r="I331" s="213"/>
      <c r="J331" s="213"/>
      <c r="K331" s="213"/>
      <c r="L331" s="213"/>
      <c r="M331" s="213"/>
      <c r="N331" s="213"/>
      <c r="O331" s="220"/>
      <c r="P331" s="226"/>
      <c r="Q331" s="227"/>
      <c r="R331" s="17"/>
      <c r="X331" s="43"/>
      <c r="Y331" s="43"/>
    </row>
    <row r="332" spans="1:25" ht="30" customHeight="1" x14ac:dyDescent="0.15">
      <c r="A332" s="44" t="s">
        <v>187</v>
      </c>
      <c r="B332" s="212" t="s">
        <v>300</v>
      </c>
      <c r="C332" s="213"/>
      <c r="D332" s="213"/>
      <c r="E332" s="213"/>
      <c r="F332" s="213"/>
      <c r="G332" s="213"/>
      <c r="H332" s="213"/>
      <c r="I332" s="213"/>
      <c r="J332" s="213"/>
      <c r="K332" s="213"/>
      <c r="L332" s="213"/>
      <c r="M332" s="213"/>
      <c r="N332" s="213"/>
      <c r="O332" s="220"/>
      <c r="P332" s="226"/>
      <c r="Q332" s="227"/>
      <c r="R332" s="17"/>
      <c r="X332" s="43"/>
      <c r="Y332" s="43"/>
    </row>
    <row r="333" spans="1:25" ht="30" customHeight="1" thickBot="1" x14ac:dyDescent="0.2">
      <c r="A333" s="45" t="s">
        <v>185</v>
      </c>
      <c r="B333" s="265" t="s">
        <v>298</v>
      </c>
      <c r="C333" s="265"/>
      <c r="D333" s="265"/>
      <c r="E333" s="265"/>
      <c r="F333" s="265"/>
      <c r="G333" s="265"/>
      <c r="H333" s="265"/>
      <c r="I333" s="265"/>
      <c r="J333" s="265"/>
      <c r="K333" s="265"/>
      <c r="L333" s="265"/>
      <c r="M333" s="265"/>
      <c r="N333" s="265"/>
      <c r="O333" s="266"/>
      <c r="P333" s="224"/>
      <c r="Q333" s="225"/>
      <c r="X333" s="43"/>
      <c r="Y333" s="43"/>
    </row>
    <row r="334" spans="1:25" ht="13.5" customHeight="1" x14ac:dyDescent="0.15">
      <c r="O334" s="6"/>
      <c r="P334" s="6"/>
      <c r="Q334" s="6"/>
      <c r="R334" s="6"/>
      <c r="X334" s="6"/>
      <c r="Y334" s="6"/>
    </row>
    <row r="335" spans="1:25" ht="15" customHeight="1" thickBot="1" x14ac:dyDescent="0.2">
      <c r="A335" s="288" t="s">
        <v>302</v>
      </c>
      <c r="B335" s="288"/>
      <c r="C335" s="288"/>
      <c r="D335" s="288"/>
      <c r="E335" s="288"/>
      <c r="F335" s="288"/>
      <c r="G335" s="288"/>
      <c r="H335" s="288"/>
      <c r="I335" s="288"/>
      <c r="J335" s="288"/>
      <c r="K335" s="288"/>
      <c r="L335" s="288"/>
      <c r="M335" s="288"/>
      <c r="N335" s="288"/>
      <c r="O335" s="288"/>
      <c r="P335" s="289"/>
      <c r="Q335" s="289"/>
      <c r="R335" s="11"/>
      <c r="S335" s="11"/>
      <c r="T335" s="11"/>
      <c r="U335" s="11"/>
      <c r="V335" s="11"/>
      <c r="W335" s="11"/>
      <c r="X335" s="11"/>
      <c r="Y335" s="11"/>
    </row>
    <row r="336" spans="1:25" ht="33.75" customHeight="1" x14ac:dyDescent="0.15">
      <c r="A336" s="50" t="s">
        <v>24</v>
      </c>
      <c r="B336" s="247" t="s">
        <v>191</v>
      </c>
      <c r="C336" s="248"/>
      <c r="D336" s="248"/>
      <c r="E336" s="248"/>
      <c r="F336" s="248"/>
      <c r="G336" s="248"/>
      <c r="H336" s="248"/>
      <c r="I336" s="248"/>
      <c r="J336" s="248"/>
      <c r="K336" s="248"/>
      <c r="L336" s="248"/>
      <c r="M336" s="248"/>
      <c r="N336" s="248"/>
      <c r="O336" s="249"/>
      <c r="P336" s="234"/>
      <c r="Q336" s="235"/>
      <c r="X336" s="43"/>
      <c r="Y336" s="43"/>
    </row>
    <row r="337" spans="1:25" ht="45" customHeight="1" x14ac:dyDescent="0.15">
      <c r="A337" s="53"/>
      <c r="B337" s="56" t="s">
        <v>5</v>
      </c>
      <c r="C337" s="214" t="s">
        <v>192</v>
      </c>
      <c r="D337" s="214"/>
      <c r="E337" s="214"/>
      <c r="F337" s="214"/>
      <c r="G337" s="214"/>
      <c r="H337" s="214"/>
      <c r="I337" s="214"/>
      <c r="J337" s="214"/>
      <c r="K337" s="214"/>
      <c r="L337" s="214"/>
      <c r="M337" s="214"/>
      <c r="N337" s="214"/>
      <c r="O337" s="215"/>
      <c r="P337" s="228"/>
      <c r="Q337" s="229"/>
      <c r="X337" s="43"/>
      <c r="Y337" s="43"/>
    </row>
    <row r="338" spans="1:25" ht="30" customHeight="1" x14ac:dyDescent="0.15">
      <c r="A338" s="53"/>
      <c r="B338" s="56" t="s">
        <v>6</v>
      </c>
      <c r="C338" s="214" t="s">
        <v>193</v>
      </c>
      <c r="D338" s="214"/>
      <c r="E338" s="214"/>
      <c r="F338" s="214"/>
      <c r="G338" s="214"/>
      <c r="H338" s="214"/>
      <c r="I338" s="214"/>
      <c r="J338" s="214"/>
      <c r="K338" s="214"/>
      <c r="L338" s="214"/>
      <c r="M338" s="214"/>
      <c r="N338" s="214"/>
      <c r="O338" s="215"/>
      <c r="P338" s="228"/>
      <c r="Q338" s="229"/>
      <c r="X338" s="43"/>
      <c r="Y338" s="43"/>
    </row>
    <row r="339" spans="1:25" ht="60" customHeight="1" x14ac:dyDescent="0.15">
      <c r="A339" s="44" t="s">
        <v>70</v>
      </c>
      <c r="B339" s="212" t="s">
        <v>190</v>
      </c>
      <c r="C339" s="213"/>
      <c r="D339" s="213"/>
      <c r="E339" s="213"/>
      <c r="F339" s="213"/>
      <c r="G339" s="213"/>
      <c r="H339" s="213"/>
      <c r="I339" s="213"/>
      <c r="J339" s="213"/>
      <c r="K339" s="213"/>
      <c r="L339" s="213"/>
      <c r="M339" s="213"/>
      <c r="N339" s="213"/>
      <c r="O339" s="213"/>
      <c r="P339" s="226"/>
      <c r="Q339" s="227"/>
      <c r="X339" s="43"/>
      <c r="Y339" s="43"/>
    </row>
    <row r="340" spans="1:25" ht="15" customHeight="1" x14ac:dyDescent="0.15">
      <c r="A340" s="236" t="s">
        <v>71</v>
      </c>
      <c r="B340" s="302" t="s">
        <v>194</v>
      </c>
      <c r="C340" s="303"/>
      <c r="D340" s="303"/>
      <c r="E340" s="303"/>
      <c r="F340" s="303"/>
      <c r="G340" s="303"/>
      <c r="H340" s="303"/>
      <c r="I340" s="303"/>
      <c r="J340" s="303"/>
      <c r="K340" s="303"/>
      <c r="L340" s="303"/>
      <c r="M340" s="303"/>
      <c r="N340" s="303"/>
      <c r="O340" s="304"/>
      <c r="P340" s="222"/>
      <c r="Q340" s="223"/>
      <c r="R340" s="17"/>
      <c r="X340" s="43"/>
      <c r="Y340" s="43"/>
    </row>
    <row r="341" spans="1:25" ht="30" customHeight="1" x14ac:dyDescent="0.15">
      <c r="A341" s="242"/>
      <c r="B341" s="301" t="s">
        <v>195</v>
      </c>
      <c r="C341" s="216"/>
      <c r="D341" s="216"/>
      <c r="E341" s="216"/>
      <c r="F341" s="216"/>
      <c r="G341" s="216"/>
      <c r="H341" s="216"/>
      <c r="I341" s="216"/>
      <c r="J341" s="216"/>
      <c r="K341" s="216"/>
      <c r="L341" s="216"/>
      <c r="M341" s="216"/>
      <c r="N341" s="216"/>
      <c r="O341" s="217"/>
      <c r="P341" s="230"/>
      <c r="Q341" s="231"/>
      <c r="R341" s="17"/>
      <c r="X341" s="43"/>
      <c r="Y341" s="43"/>
    </row>
    <row r="342" spans="1:25" ht="45" customHeight="1" thickBot="1" x14ac:dyDescent="0.2">
      <c r="A342" s="45" t="s">
        <v>85</v>
      </c>
      <c r="B342" s="265" t="s">
        <v>189</v>
      </c>
      <c r="C342" s="265"/>
      <c r="D342" s="265"/>
      <c r="E342" s="265"/>
      <c r="F342" s="265"/>
      <c r="G342" s="265"/>
      <c r="H342" s="265"/>
      <c r="I342" s="265"/>
      <c r="J342" s="265"/>
      <c r="K342" s="265"/>
      <c r="L342" s="265"/>
      <c r="M342" s="265"/>
      <c r="N342" s="265"/>
      <c r="O342" s="266"/>
      <c r="P342" s="218"/>
      <c r="Q342" s="219"/>
      <c r="X342" s="43"/>
      <c r="Y342" s="43"/>
    </row>
    <row r="343" spans="1:25" ht="13.5" customHeight="1" x14ac:dyDescent="0.15">
      <c r="A343" s="58"/>
      <c r="B343" s="59"/>
      <c r="C343" s="59"/>
      <c r="D343" s="59"/>
      <c r="E343" s="59"/>
      <c r="F343" s="59"/>
      <c r="G343" s="59"/>
      <c r="H343" s="59"/>
      <c r="I343" s="59"/>
      <c r="J343" s="59"/>
      <c r="K343" s="59"/>
      <c r="L343" s="59"/>
      <c r="M343" s="59"/>
      <c r="N343" s="59"/>
      <c r="O343" s="59"/>
      <c r="P343" s="11"/>
      <c r="Q343" s="11"/>
      <c r="X343" s="43"/>
      <c r="Y343" s="43"/>
    </row>
    <row r="344" spans="1:25" s="11" customFormat="1" ht="13.5" customHeight="1" x14ac:dyDescent="0.15"/>
    <row r="345" spans="1:25" s="11" customFormat="1" ht="9" customHeight="1" x14ac:dyDescent="0.15"/>
    <row r="346" spans="1:25" s="11" customFormat="1" ht="38.25" customHeight="1" x14ac:dyDescent="0.15">
      <c r="A346" s="417" t="s">
        <v>253</v>
      </c>
      <c r="B346" s="418"/>
      <c r="C346" s="418"/>
      <c r="D346" s="418"/>
      <c r="E346" s="418"/>
      <c r="F346" s="418"/>
      <c r="G346" s="418"/>
      <c r="H346" s="418"/>
      <c r="I346" s="418"/>
      <c r="J346" s="418"/>
      <c r="K346" s="418"/>
      <c r="L346" s="418"/>
      <c r="M346" s="418"/>
      <c r="N346" s="418"/>
      <c r="O346" s="418"/>
      <c r="P346" s="418"/>
      <c r="Q346" s="419"/>
    </row>
    <row r="347" spans="1:25" ht="13.5" customHeight="1" thickBot="1" x14ac:dyDescent="0.3"/>
    <row r="348" spans="1:25" ht="13.5" customHeight="1" thickTop="1" x14ac:dyDescent="0.25">
      <c r="A348" s="86"/>
      <c r="B348" s="87"/>
      <c r="C348" s="87"/>
      <c r="D348" s="87"/>
      <c r="E348" s="87"/>
      <c r="F348" s="87"/>
      <c r="G348" s="87"/>
      <c r="H348" s="87"/>
      <c r="I348" s="87"/>
      <c r="J348" s="87"/>
      <c r="K348" s="87"/>
      <c r="L348" s="87"/>
      <c r="M348" s="87"/>
      <c r="N348" s="87"/>
      <c r="O348" s="87"/>
      <c r="P348" s="87"/>
      <c r="Q348" s="88"/>
    </row>
    <row r="349" spans="1:25" ht="20.100000000000001" customHeight="1" x14ac:dyDescent="0.25">
      <c r="A349" s="423" t="s">
        <v>75</v>
      </c>
      <c r="B349" s="424"/>
      <c r="C349" s="424"/>
      <c r="D349" s="424"/>
      <c r="E349" s="424"/>
      <c r="F349" s="424"/>
      <c r="G349" s="424"/>
      <c r="H349" s="424"/>
      <c r="I349" s="424"/>
      <c r="J349" s="424"/>
      <c r="K349" s="424"/>
      <c r="L349" s="424"/>
      <c r="M349" s="424"/>
      <c r="N349" s="424"/>
      <c r="O349" s="424"/>
      <c r="P349" s="415"/>
      <c r="Q349" s="416"/>
    </row>
    <row r="350" spans="1:25" ht="9.75" customHeight="1" x14ac:dyDescent="0.25">
      <c r="A350" s="89"/>
      <c r="B350" s="90"/>
      <c r="C350" s="90"/>
      <c r="D350" s="90"/>
      <c r="E350" s="90"/>
      <c r="F350" s="90"/>
      <c r="G350" s="90"/>
      <c r="H350" s="90"/>
      <c r="I350" s="90"/>
      <c r="J350" s="90"/>
      <c r="K350" s="90"/>
      <c r="L350" s="90"/>
      <c r="M350" s="90"/>
      <c r="N350" s="90"/>
      <c r="O350" s="90"/>
      <c r="P350" s="90"/>
      <c r="Q350" s="91"/>
    </row>
    <row r="351" spans="1:25" ht="45" customHeight="1" x14ac:dyDescent="0.25">
      <c r="A351" s="92" t="s">
        <v>76</v>
      </c>
      <c r="B351" s="214" t="s">
        <v>78</v>
      </c>
      <c r="C351" s="214"/>
      <c r="D351" s="214"/>
      <c r="E351" s="214"/>
      <c r="F351" s="214"/>
      <c r="G351" s="214"/>
      <c r="H351" s="214"/>
      <c r="I351" s="214"/>
      <c r="J351" s="214"/>
      <c r="K351" s="214"/>
      <c r="L351" s="214"/>
      <c r="M351" s="214"/>
      <c r="N351" s="214"/>
      <c r="O351" s="214"/>
      <c r="P351" s="214"/>
      <c r="Q351" s="420"/>
    </row>
    <row r="352" spans="1:25" ht="30" customHeight="1" x14ac:dyDescent="0.25">
      <c r="A352" s="93" t="s">
        <v>76</v>
      </c>
      <c r="B352" s="421" t="s">
        <v>77</v>
      </c>
      <c r="C352" s="421"/>
      <c r="D352" s="421"/>
      <c r="E352" s="421"/>
      <c r="F352" s="421"/>
      <c r="G352" s="421"/>
      <c r="H352" s="421"/>
      <c r="I352" s="421"/>
      <c r="J352" s="421"/>
      <c r="K352" s="421"/>
      <c r="L352" s="421"/>
      <c r="M352" s="421"/>
      <c r="N352" s="421"/>
      <c r="O352" s="421"/>
      <c r="P352" s="421"/>
      <c r="Q352" s="422"/>
    </row>
    <row r="353" spans="1:17" ht="30" customHeight="1" x14ac:dyDescent="0.25">
      <c r="A353" s="92" t="s">
        <v>76</v>
      </c>
      <c r="B353" s="411" t="s">
        <v>340</v>
      </c>
      <c r="C353" s="411"/>
      <c r="D353" s="411"/>
      <c r="E353" s="411"/>
      <c r="F353" s="411"/>
      <c r="G353" s="411"/>
      <c r="H353" s="411"/>
      <c r="I353" s="411"/>
      <c r="J353" s="411"/>
      <c r="K353" s="411"/>
      <c r="L353" s="411"/>
      <c r="M353" s="411"/>
      <c r="N353" s="411"/>
      <c r="O353" s="411"/>
      <c r="P353" s="411"/>
      <c r="Q353" s="412"/>
    </row>
    <row r="354" spans="1:17" ht="10.5" customHeight="1" x14ac:dyDescent="0.25">
      <c r="A354" s="89"/>
      <c r="B354" s="90"/>
      <c r="C354" s="90"/>
      <c r="D354" s="90"/>
      <c r="E354" s="90"/>
      <c r="F354" s="90"/>
      <c r="G354" s="90"/>
      <c r="H354" s="90"/>
      <c r="I354" s="90"/>
      <c r="J354" s="90"/>
      <c r="K354" s="90"/>
      <c r="L354" s="90"/>
      <c r="M354" s="90"/>
      <c r="N354" s="90"/>
      <c r="O354" s="90"/>
      <c r="P354" s="90"/>
      <c r="Q354" s="91"/>
    </row>
    <row r="355" spans="1:17" ht="20.100000000000001" customHeight="1" x14ac:dyDescent="0.25">
      <c r="A355" s="413" t="s">
        <v>254</v>
      </c>
      <c r="B355" s="414"/>
      <c r="C355" s="414"/>
      <c r="D355" s="414"/>
      <c r="E355" s="414"/>
      <c r="F355" s="414"/>
      <c r="G355" s="414"/>
      <c r="H355" s="414"/>
      <c r="I355" s="414"/>
      <c r="J355" s="414"/>
      <c r="K355" s="414"/>
      <c r="L355" s="414"/>
      <c r="M355" s="414"/>
      <c r="N355" s="414"/>
      <c r="O355" s="414"/>
      <c r="P355" s="415"/>
      <c r="Q355" s="416"/>
    </row>
    <row r="356" spans="1:17" ht="13.5" customHeight="1" thickBot="1" x14ac:dyDescent="0.3">
      <c r="A356" s="94"/>
      <c r="B356" s="95"/>
      <c r="C356" s="95"/>
      <c r="D356" s="95"/>
      <c r="E356" s="95"/>
      <c r="F356" s="95"/>
      <c r="G356" s="95"/>
      <c r="H356" s="95"/>
      <c r="I356" s="95"/>
      <c r="J356" s="95"/>
      <c r="K356" s="95"/>
      <c r="L356" s="95"/>
      <c r="M356" s="95"/>
      <c r="N356" s="95"/>
      <c r="O356" s="95"/>
      <c r="P356" s="95"/>
      <c r="Q356" s="96"/>
    </row>
    <row r="357" spans="1:17" ht="13.5" customHeight="1" thickTop="1" x14ac:dyDescent="0.25"/>
  </sheetData>
  <mergeCells count="475">
    <mergeCell ref="C229:O229"/>
    <mergeCell ref="C219:O219"/>
    <mergeCell ref="P219:Q219"/>
    <mergeCell ref="C228:O228"/>
    <mergeCell ref="C226:O226"/>
    <mergeCell ref="P217:Q217"/>
    <mergeCell ref="C218:O218"/>
    <mergeCell ref="B215:Q215"/>
    <mergeCell ref="F214:Q214"/>
    <mergeCell ref="B204:O204"/>
    <mergeCell ref="B206:O207"/>
    <mergeCell ref="P198:Q198"/>
    <mergeCell ref="A215:A219"/>
    <mergeCell ref="C217:O217"/>
    <mergeCell ref="A221:R221"/>
    <mergeCell ref="A224:R224"/>
    <mergeCell ref="P216:Q216"/>
    <mergeCell ref="B225:O225"/>
    <mergeCell ref="B333:O333"/>
    <mergeCell ref="B331:O331"/>
    <mergeCell ref="B304:O304"/>
    <mergeCell ref="P304:Q306"/>
    <mergeCell ref="C305:O305"/>
    <mergeCell ref="P318:Q318"/>
    <mergeCell ref="P319:Q319"/>
    <mergeCell ref="B327:O327"/>
    <mergeCell ref="B332:O332"/>
    <mergeCell ref="B329:O329"/>
    <mergeCell ref="B330:O330"/>
    <mergeCell ref="B318:O318"/>
    <mergeCell ref="C326:O326"/>
    <mergeCell ref="B320:O320"/>
    <mergeCell ref="C325:O325"/>
    <mergeCell ref="C322:O322"/>
    <mergeCell ref="C307:O307"/>
    <mergeCell ref="P328:Q328"/>
    <mergeCell ref="P327:Q327"/>
    <mergeCell ref="C182:O182"/>
    <mergeCell ref="C181:O181"/>
    <mergeCell ref="A184:R184"/>
    <mergeCell ref="B185:O185"/>
    <mergeCell ref="B144:O144"/>
    <mergeCell ref="P330:Q330"/>
    <mergeCell ref="B314:O314"/>
    <mergeCell ref="A310:O310"/>
    <mergeCell ref="P310:Q310"/>
    <mergeCell ref="B311:O311"/>
    <mergeCell ref="P317:Q317"/>
    <mergeCell ref="A307:A308"/>
    <mergeCell ref="B236:O236"/>
    <mergeCell ref="P236:Q236"/>
    <mergeCell ref="B235:O235"/>
    <mergeCell ref="P235:Q235"/>
    <mergeCell ref="B212:O212"/>
    <mergeCell ref="B165:O165"/>
    <mergeCell ref="P231:Q231"/>
    <mergeCell ref="C230:O230"/>
    <mergeCell ref="P225:Q230"/>
    <mergeCell ref="C216:O216"/>
    <mergeCell ref="A214:E214"/>
    <mergeCell ref="A225:A230"/>
    <mergeCell ref="B353:Q353"/>
    <mergeCell ref="B315:O315"/>
    <mergeCell ref="B222:O222"/>
    <mergeCell ref="C131:O131"/>
    <mergeCell ref="B135:O135"/>
    <mergeCell ref="A355:Q355"/>
    <mergeCell ref="B162:O162"/>
    <mergeCell ref="P162:Q162"/>
    <mergeCell ref="A206:A207"/>
    <mergeCell ref="A346:Q346"/>
    <mergeCell ref="B163:O163"/>
    <mergeCell ref="P163:Q163"/>
    <mergeCell ref="B351:Q351"/>
    <mergeCell ref="B352:Q352"/>
    <mergeCell ref="P333:Q333"/>
    <mergeCell ref="P139:Q139"/>
    <mergeCell ref="P130:Q132"/>
    <mergeCell ref="B150:O150"/>
    <mergeCell ref="B138:O138"/>
    <mergeCell ref="A349:Q349"/>
    <mergeCell ref="P247:Q247"/>
    <mergeCell ref="B328:O328"/>
    <mergeCell ref="P222:Q222"/>
    <mergeCell ref="P329:Q329"/>
    <mergeCell ref="A39:B39"/>
    <mergeCell ref="C39:Q39"/>
    <mergeCell ref="A54:A55"/>
    <mergeCell ref="F40:G40"/>
    <mergeCell ref="B113:O113"/>
    <mergeCell ref="A105:O105"/>
    <mergeCell ref="B98:O98"/>
    <mergeCell ref="C40:E40"/>
    <mergeCell ref="B95:O95"/>
    <mergeCell ref="L40:M40"/>
    <mergeCell ref="P42:Q42"/>
    <mergeCell ref="A42:O42"/>
    <mergeCell ref="B109:O109"/>
    <mergeCell ref="P54:Q55"/>
    <mergeCell ref="B76:O76"/>
    <mergeCell ref="P76:Q76"/>
    <mergeCell ref="P94:Q94"/>
    <mergeCell ref="B91:O91"/>
    <mergeCell ref="A84:R84"/>
    <mergeCell ref="A90:R90"/>
    <mergeCell ref="P88:Q88"/>
    <mergeCell ref="P79:Q80"/>
    <mergeCell ref="A81:Q82"/>
    <mergeCell ref="P68:Q68"/>
    <mergeCell ref="A249:B249"/>
    <mergeCell ref="C249:Q249"/>
    <mergeCell ref="A254:R254"/>
    <mergeCell ref="A240:R240"/>
    <mergeCell ref="P252:Q252"/>
    <mergeCell ref="P244:Q244"/>
    <mergeCell ref="G253:Q253"/>
    <mergeCell ref="C308:O308"/>
    <mergeCell ref="P95:Q95"/>
    <mergeCell ref="A267:R267"/>
    <mergeCell ref="B273:O273"/>
    <mergeCell ref="A185:A186"/>
    <mergeCell ref="P185:Q186"/>
    <mergeCell ref="B186:O186"/>
    <mergeCell ref="P146:Q146"/>
    <mergeCell ref="P145:Q145"/>
    <mergeCell ref="B146:O146"/>
    <mergeCell ref="A150:A159"/>
    <mergeCell ref="P143:Q143"/>
    <mergeCell ref="P174:Q174"/>
    <mergeCell ref="B145:O145"/>
    <mergeCell ref="F168:Q168"/>
    <mergeCell ref="P164:Q164"/>
    <mergeCell ref="P165:Q165"/>
    <mergeCell ref="P262:Q262"/>
    <mergeCell ref="B252:O252"/>
    <mergeCell ref="P258:Q258"/>
    <mergeCell ref="B255:O255"/>
    <mergeCell ref="P255:Q255"/>
    <mergeCell ref="P265:Q265"/>
    <mergeCell ref="B260:O260"/>
    <mergeCell ref="P260:Q260"/>
    <mergeCell ref="P261:Q261"/>
    <mergeCell ref="A259:O259"/>
    <mergeCell ref="P257:Q257"/>
    <mergeCell ref="B256:O256"/>
    <mergeCell ref="P119:Q119"/>
    <mergeCell ref="P98:Q98"/>
    <mergeCell ref="B121:O121"/>
    <mergeCell ref="P85:Q85"/>
    <mergeCell ref="B122:O122"/>
    <mergeCell ref="P99:Q99"/>
    <mergeCell ref="P113:Q113"/>
    <mergeCell ref="B114:O114"/>
    <mergeCell ref="B99:O99"/>
    <mergeCell ref="B115:O115"/>
    <mergeCell ref="P115:Q115"/>
    <mergeCell ref="P114:Q114"/>
    <mergeCell ref="P110:Q110"/>
    <mergeCell ref="P106:Q106"/>
    <mergeCell ref="A118:XFD118"/>
    <mergeCell ref="B94:O94"/>
    <mergeCell ref="B85:O85"/>
    <mergeCell ref="A197:R197"/>
    <mergeCell ref="B205:O205"/>
    <mergeCell ref="C283:O283"/>
    <mergeCell ref="C227:O227"/>
    <mergeCell ref="B257:O257"/>
    <mergeCell ref="B203:O203"/>
    <mergeCell ref="B247:O247"/>
    <mergeCell ref="B241:O241"/>
    <mergeCell ref="B231:O231"/>
    <mergeCell ref="A233:R233"/>
    <mergeCell ref="B263:O263"/>
    <mergeCell ref="B201:O201"/>
    <mergeCell ref="B202:O202"/>
    <mergeCell ref="P205:Q205"/>
    <mergeCell ref="P206:Q207"/>
    <mergeCell ref="A243:R243"/>
    <mergeCell ref="A246:R246"/>
    <mergeCell ref="B251:O251"/>
    <mergeCell ref="A250:R250"/>
    <mergeCell ref="A253:F253"/>
    <mergeCell ref="C282:O282"/>
    <mergeCell ref="A281:A286"/>
    <mergeCell ref="B265:O265"/>
    <mergeCell ref="B244:O244"/>
    <mergeCell ref="C269:O269"/>
    <mergeCell ref="P91:Q91"/>
    <mergeCell ref="A87:R87"/>
    <mergeCell ref="P144:Q144"/>
    <mergeCell ref="B177:O177"/>
    <mergeCell ref="P177:Q177"/>
    <mergeCell ref="P176:Q176"/>
    <mergeCell ref="P166:Q166"/>
    <mergeCell ref="C158:O158"/>
    <mergeCell ref="P150:Q159"/>
    <mergeCell ref="P105:Q105"/>
    <mergeCell ref="B106:O106"/>
    <mergeCell ref="A168:E168"/>
    <mergeCell ref="B143:O143"/>
    <mergeCell ref="A97:R97"/>
    <mergeCell ref="A108:R108"/>
    <mergeCell ref="A130:A132"/>
    <mergeCell ref="B123:O123"/>
    <mergeCell ref="B120:O120"/>
    <mergeCell ref="B119:O119"/>
    <mergeCell ref="P135:Q135"/>
    <mergeCell ref="P127:Q127"/>
    <mergeCell ref="P123:Q123"/>
    <mergeCell ref="P125:Q126"/>
    <mergeCell ref="A1:Q1"/>
    <mergeCell ref="A2:Q2"/>
    <mergeCell ref="D3:Q3"/>
    <mergeCell ref="D4:Q4"/>
    <mergeCell ref="A6:A9"/>
    <mergeCell ref="B6:C6"/>
    <mergeCell ref="N6:Q6"/>
    <mergeCell ref="A3:C3"/>
    <mergeCell ref="B65:O65"/>
    <mergeCell ref="J11:Q11"/>
    <mergeCell ref="B21:R21"/>
    <mergeCell ref="A12:Q12"/>
    <mergeCell ref="A33:Q33"/>
    <mergeCell ref="P29:Q29"/>
    <mergeCell ref="H40:K40"/>
    <mergeCell ref="B30:O30"/>
    <mergeCell ref="A13:Q13"/>
    <mergeCell ref="B14:Q14"/>
    <mergeCell ref="B24:R24"/>
    <mergeCell ref="B15:R15"/>
    <mergeCell ref="A28:Q28"/>
    <mergeCell ref="B58:O58"/>
    <mergeCell ref="B16:R16"/>
    <mergeCell ref="B17:R17"/>
    <mergeCell ref="B64:O64"/>
    <mergeCell ref="P64:Q64"/>
    <mergeCell ref="C7:Q7"/>
    <mergeCell ref="A52:Q52"/>
    <mergeCell ref="B72:O72"/>
    <mergeCell ref="P72:Q72"/>
    <mergeCell ref="A71:R71"/>
    <mergeCell ref="B75:O75"/>
    <mergeCell ref="B45:O45"/>
    <mergeCell ref="C8:Q8"/>
    <mergeCell ref="C9:Q9"/>
    <mergeCell ref="B43:O43"/>
    <mergeCell ref="P43:Q43"/>
    <mergeCell ref="B44:O44"/>
    <mergeCell ref="P44:Q44"/>
    <mergeCell ref="A36:Q36"/>
    <mergeCell ref="B20:R20"/>
    <mergeCell ref="B23:R23"/>
    <mergeCell ref="A29:O29"/>
    <mergeCell ref="C38:G38"/>
    <mergeCell ref="H38:K38"/>
    <mergeCell ref="L38:Q38"/>
    <mergeCell ref="A11:I11"/>
    <mergeCell ref="P75:Q75"/>
    <mergeCell ref="P61:Q61"/>
    <mergeCell ref="P147:Q147"/>
    <mergeCell ref="C159:O159"/>
    <mergeCell ref="P175:Q175"/>
    <mergeCell ref="B175:O175"/>
    <mergeCell ref="C157:O157"/>
    <mergeCell ref="B169:O169"/>
    <mergeCell ref="B166:O166"/>
    <mergeCell ref="B174:O174"/>
    <mergeCell ref="A161:R161"/>
    <mergeCell ref="A173:XFD173"/>
    <mergeCell ref="C152:O152"/>
    <mergeCell ref="C153:O153"/>
    <mergeCell ref="B125:O126"/>
    <mergeCell ref="A141:R141"/>
    <mergeCell ref="B142:O142"/>
    <mergeCell ref="B88:O88"/>
    <mergeCell ref="A79:A80"/>
    <mergeCell ref="B79:O80"/>
    <mergeCell ref="A93:R93"/>
    <mergeCell ref="B100:O100"/>
    <mergeCell ref="P100:Q100"/>
    <mergeCell ref="P171:Q171"/>
    <mergeCell ref="B69:O69"/>
    <mergeCell ref="B19:R19"/>
    <mergeCell ref="B25:R25"/>
    <mergeCell ref="B49:O49"/>
    <mergeCell ref="P49:Q49"/>
    <mergeCell ref="B18:Q18"/>
    <mergeCell ref="B22:Q22"/>
    <mergeCell ref="A74:R74"/>
    <mergeCell ref="A53:Q53"/>
    <mergeCell ref="A60:R60"/>
    <mergeCell ref="A63:R63"/>
    <mergeCell ref="A57:R57"/>
    <mergeCell ref="P58:Q58"/>
    <mergeCell ref="P30:Q30"/>
    <mergeCell ref="A38:B38"/>
    <mergeCell ref="N40:Q40"/>
    <mergeCell ref="B48:O48"/>
    <mergeCell ref="B61:O61"/>
    <mergeCell ref="B68:O68"/>
    <mergeCell ref="B54:O54"/>
    <mergeCell ref="A67:R67"/>
    <mergeCell ref="B55:O55"/>
    <mergeCell ref="P45:Q45"/>
    <mergeCell ref="B26:R26"/>
    <mergeCell ref="P69:Q69"/>
    <mergeCell ref="A78:R78"/>
    <mergeCell ref="P65:Q65"/>
    <mergeCell ref="B50:O50"/>
    <mergeCell ref="P50:Q50"/>
    <mergeCell ref="A277:R277"/>
    <mergeCell ref="A200:R200"/>
    <mergeCell ref="A209:R209"/>
    <mergeCell ref="P48:Q48"/>
    <mergeCell ref="A32:Q32"/>
    <mergeCell ref="B34:Q34"/>
    <mergeCell ref="B35:Q35"/>
    <mergeCell ref="A47:Q47"/>
    <mergeCell ref="A40:B40"/>
    <mergeCell ref="P202:Q202"/>
    <mergeCell ref="B264:O264"/>
    <mergeCell ref="P264:Q264"/>
    <mergeCell ref="P109:Q109"/>
    <mergeCell ref="B110:O110"/>
    <mergeCell ref="A129:R129"/>
    <mergeCell ref="B102:Q102"/>
    <mergeCell ref="P181:Q181"/>
    <mergeCell ref="P203:Q203"/>
    <mergeCell ref="B116:O116"/>
    <mergeCell ref="C132:O132"/>
    <mergeCell ref="A340:A341"/>
    <mergeCell ref="B341:O341"/>
    <mergeCell ref="B336:O336"/>
    <mergeCell ref="B339:O339"/>
    <mergeCell ref="C337:O337"/>
    <mergeCell ref="C338:O338"/>
    <mergeCell ref="P339:Q339"/>
    <mergeCell ref="P336:Q338"/>
    <mergeCell ref="B342:O342"/>
    <mergeCell ref="P342:Q342"/>
    <mergeCell ref="B340:O340"/>
    <mergeCell ref="P340:Q341"/>
    <mergeCell ref="A102:A103"/>
    <mergeCell ref="P122:Q122"/>
    <mergeCell ref="P116:Q116"/>
    <mergeCell ref="P124:Q124"/>
    <mergeCell ref="P290:Q292"/>
    <mergeCell ref="A290:A292"/>
    <mergeCell ref="C291:O291"/>
    <mergeCell ref="C292:O292"/>
    <mergeCell ref="P293:Q294"/>
    <mergeCell ref="P169:Q169"/>
    <mergeCell ref="P278:Q278"/>
    <mergeCell ref="B187:O187"/>
    <mergeCell ref="P187:Q187"/>
    <mergeCell ref="B190:O190"/>
    <mergeCell ref="B191:O191"/>
    <mergeCell ref="P189:Q189"/>
    <mergeCell ref="A189:O189"/>
    <mergeCell ref="P201:Q201"/>
    <mergeCell ref="P212:Q212"/>
    <mergeCell ref="B127:O127"/>
    <mergeCell ref="B103:Q103"/>
    <mergeCell ref="A112:R112"/>
    <mergeCell ref="A137:XFD137"/>
    <mergeCell ref="A125:A126"/>
    <mergeCell ref="A335:O335"/>
    <mergeCell ref="P335:Q335"/>
    <mergeCell ref="B287:O287"/>
    <mergeCell ref="P297:Q299"/>
    <mergeCell ref="C298:O298"/>
    <mergeCell ref="C299:O299"/>
    <mergeCell ref="P287:Q287"/>
    <mergeCell ref="C294:O294"/>
    <mergeCell ref="A320:A326"/>
    <mergeCell ref="P320:Q326"/>
    <mergeCell ref="P332:Q332"/>
    <mergeCell ref="P331:Q331"/>
    <mergeCell ref="P296:Q296"/>
    <mergeCell ref="B297:O297"/>
    <mergeCell ref="B290:O290"/>
    <mergeCell ref="C301:O301"/>
    <mergeCell ref="C306:O306"/>
    <mergeCell ref="B317:O317"/>
    <mergeCell ref="A296:O296"/>
    <mergeCell ref="A297:A299"/>
    <mergeCell ref="A315:A316"/>
    <mergeCell ref="C300:O300"/>
    <mergeCell ref="A304:A306"/>
    <mergeCell ref="A303:O303"/>
    <mergeCell ref="A134:R134"/>
    <mergeCell ref="A179:A182"/>
    <mergeCell ref="P178:Q178"/>
    <mergeCell ref="P180:Q180"/>
    <mergeCell ref="B170:O170"/>
    <mergeCell ref="B171:O171"/>
    <mergeCell ref="B179:Q179"/>
    <mergeCell ref="P138:Q138"/>
    <mergeCell ref="P121:Q121"/>
    <mergeCell ref="B124:O124"/>
    <mergeCell ref="C154:O154"/>
    <mergeCell ref="C155:O155"/>
    <mergeCell ref="C156:O156"/>
    <mergeCell ref="C151:O151"/>
    <mergeCell ref="B147:O147"/>
    <mergeCell ref="P182:Q182"/>
    <mergeCell ref="C180:O180"/>
    <mergeCell ref="A149:R149"/>
    <mergeCell ref="P142:Q142"/>
    <mergeCell ref="B139:O139"/>
    <mergeCell ref="B176:O176"/>
    <mergeCell ref="B164:O164"/>
    <mergeCell ref="B130:O130"/>
    <mergeCell ref="B178:O178"/>
    <mergeCell ref="P195:Q195"/>
    <mergeCell ref="P190:Q190"/>
    <mergeCell ref="P191:Q191"/>
    <mergeCell ref="P263:Q263"/>
    <mergeCell ref="P256:Q256"/>
    <mergeCell ref="B258:O258"/>
    <mergeCell ref="B261:O261"/>
    <mergeCell ref="B262:O262"/>
    <mergeCell ref="B198:O198"/>
    <mergeCell ref="B192:O192"/>
    <mergeCell ref="B195:O195"/>
    <mergeCell ref="P192:Q192"/>
    <mergeCell ref="P237:Q237"/>
    <mergeCell ref="B234:O234"/>
    <mergeCell ref="B211:O211"/>
    <mergeCell ref="B210:O210"/>
    <mergeCell ref="P241:Q241"/>
    <mergeCell ref="P210:Q210"/>
    <mergeCell ref="P211:Q211"/>
    <mergeCell ref="P234:Q234"/>
    <mergeCell ref="P251:Q251"/>
    <mergeCell ref="B237:O237"/>
    <mergeCell ref="A239:Q239"/>
    <mergeCell ref="A194:R194"/>
    <mergeCell ref="C270:O270"/>
    <mergeCell ref="P268:Q270"/>
    <mergeCell ref="C285:O285"/>
    <mergeCell ref="P315:Q316"/>
    <mergeCell ref="C316:O316"/>
    <mergeCell ref="P289:Q289"/>
    <mergeCell ref="A293:A294"/>
    <mergeCell ref="P300:Q301"/>
    <mergeCell ref="C293:O293"/>
    <mergeCell ref="A311:A313"/>
    <mergeCell ref="C312:O312"/>
    <mergeCell ref="C313:O313"/>
    <mergeCell ref="A300:A301"/>
    <mergeCell ref="B280:O280"/>
    <mergeCell ref="B268:O268"/>
    <mergeCell ref="P271:Q271"/>
    <mergeCell ref="B281:O281"/>
    <mergeCell ref="P272:Q272"/>
    <mergeCell ref="P279:Q279"/>
    <mergeCell ref="B278:O278"/>
    <mergeCell ref="A289:O289"/>
    <mergeCell ref="C284:O284"/>
    <mergeCell ref="P280:Q280"/>
    <mergeCell ref="P311:Q313"/>
    <mergeCell ref="B271:O271"/>
    <mergeCell ref="B272:O272"/>
    <mergeCell ref="C321:O321"/>
    <mergeCell ref="C323:O323"/>
    <mergeCell ref="C324:O324"/>
    <mergeCell ref="C286:O286"/>
    <mergeCell ref="P273:Q273"/>
    <mergeCell ref="B319:O319"/>
    <mergeCell ref="B279:O279"/>
    <mergeCell ref="P303:Q303"/>
    <mergeCell ref="P307:Q308"/>
    <mergeCell ref="P314:Q314"/>
    <mergeCell ref="P281:Q286"/>
  </mergeCells>
  <phoneticPr fontId="4"/>
  <conditionalFormatting sqref="A4">
    <cfRule type="expression" dxfId="48" priority="288">
      <formula>COUNTIF($A$4,"")</formula>
    </cfRule>
  </conditionalFormatting>
  <conditionalFormatting sqref="B4">
    <cfRule type="expression" dxfId="47" priority="290">
      <formula>OR($B$4="月",$B$4="")</formula>
    </cfRule>
  </conditionalFormatting>
  <conditionalFormatting sqref="C4">
    <cfRule type="expression" dxfId="46" priority="289">
      <formula>OR($C$4="日",$C$4="")</formula>
    </cfRule>
  </conditionalFormatting>
  <conditionalFormatting sqref="C7:C8">
    <cfRule type="expression" dxfId="45" priority="285">
      <formula>COUNTIF($C7,"")</formula>
    </cfRule>
  </conditionalFormatting>
  <conditionalFormatting sqref="C38">
    <cfRule type="expression" dxfId="44" priority="280">
      <formula>COUNTIF(C38,"")</formula>
    </cfRule>
  </conditionalFormatting>
  <conditionalFormatting sqref="C39:C40">
    <cfRule type="expression" dxfId="43" priority="48" stopIfTrue="1">
      <formula>AND($L$38="有",C39="")</formula>
    </cfRule>
  </conditionalFormatting>
  <conditionalFormatting sqref="C9:Q9">
    <cfRule type="expression" dxfId="42" priority="284">
      <formula>OR($C$9="〒",$C$9="")</formula>
    </cfRule>
  </conditionalFormatting>
  <conditionalFormatting sqref="D6:M6">
    <cfRule type="expression" dxfId="41" priority="286">
      <formula>COUNTIF(D$6,"")</formula>
    </cfRule>
  </conditionalFormatting>
  <conditionalFormatting sqref="D4:Q4">
    <cfRule type="expression" dxfId="40" priority="287">
      <formula>COUNTIF($D$4,"")</formula>
    </cfRule>
  </conditionalFormatting>
  <conditionalFormatting sqref="H40:K40 N40:Q40">
    <cfRule type="expression" dxfId="39" priority="47" stopIfTrue="1">
      <formula>AND($L$38="有",H40="",$C$40&lt;&gt;"")</formula>
    </cfRule>
  </conditionalFormatting>
  <conditionalFormatting sqref="J11:Q11">
    <cfRule type="expression" dxfId="38" priority="283">
      <formula>COUNTIF(J11,"")</formula>
    </cfRule>
  </conditionalFormatting>
  <conditionalFormatting sqref="L38">
    <cfRule type="expression" dxfId="37" priority="278">
      <formula>COUNTIF(L38,"")</formula>
    </cfRule>
  </conditionalFormatting>
  <conditionalFormatting sqref="P30 P195 P198:Q198 P201:Q207 P210:Q212 P222 P225:Q231 P234:Q237 P244 P247 P278:Q287 P290:Q294">
    <cfRule type="expression" dxfId="36" priority="154">
      <formula>COUNTIF($P30,"")</formula>
    </cfRule>
    <cfRule type="expression" dxfId="35" priority="101">
      <formula>COUNTIF($P30,"×")</formula>
    </cfRule>
  </conditionalFormatting>
  <conditionalFormatting sqref="P180:P181">
    <cfRule type="expression" dxfId="34" priority="43">
      <formula>COUNTIF($P180,"×")</formula>
    </cfRule>
    <cfRule type="expression" dxfId="33" priority="44">
      <formula>COUNTIF($P180,"")</formula>
    </cfRule>
  </conditionalFormatting>
  <conditionalFormatting sqref="P268">
    <cfRule type="expression" dxfId="32" priority="8">
      <formula>COUNTIF($P268,"")</formula>
    </cfRule>
    <cfRule type="expression" dxfId="31" priority="7">
      <formula>COUNTIF($P268,"×")</formula>
    </cfRule>
  </conditionalFormatting>
  <conditionalFormatting sqref="P302">
    <cfRule type="expression" dxfId="30" priority="294">
      <formula>COUNTIF(#REF!,"")</formula>
    </cfRule>
    <cfRule type="expression" dxfId="29" priority="293">
      <formula>COUNTIF(#REF!,"×")</formula>
    </cfRule>
  </conditionalFormatting>
  <conditionalFormatting sqref="P43:Q45 P48:Q50 P54 P58 P61 P64:Q65 P68:Q69 P72 P75:Q76 P79 P85 P88 P91 P94:Q95 P98:Q100 P106 P109:Q110 P130 P135 P138:Q139 P142:Q147 P150 P174:Q177 P178 P182:Q182 P185 P190:Q192 P241:Q241 P265:Q265 P271:Q273 P297:Q301 P311 P314:Q314 P315 P317:Q319 P320 P336:Q342">
    <cfRule type="expression" dxfId="28" priority="272">
      <formula>COUNTIF($P43,"")</formula>
    </cfRule>
    <cfRule type="expression" dxfId="27" priority="271">
      <formula>COUNTIF($P43,"×")</formula>
    </cfRule>
  </conditionalFormatting>
  <conditionalFormatting sqref="P113:Q116">
    <cfRule type="expression" dxfId="26" priority="14">
      <formula>COUNTIF($P113,"")</formula>
    </cfRule>
    <cfRule type="expression" dxfId="25" priority="13">
      <formula>COUNTIF($P113,"×")</formula>
    </cfRule>
  </conditionalFormatting>
  <conditionalFormatting sqref="P119:Q127">
    <cfRule type="expression" dxfId="24" priority="12">
      <formula>COUNTIF($P119,"")</formula>
    </cfRule>
    <cfRule type="expression" dxfId="23" priority="11">
      <formula>COUNTIF($P119,"×")</formula>
    </cfRule>
  </conditionalFormatting>
  <conditionalFormatting sqref="P162:Q166">
    <cfRule type="expression" dxfId="22" priority="1">
      <formula>COUNTIF($P162,"×")</formula>
    </cfRule>
    <cfRule type="expression" dxfId="21" priority="2">
      <formula>COUNTIF($P162,"")</formula>
    </cfRule>
  </conditionalFormatting>
  <conditionalFormatting sqref="P169:Q171">
    <cfRule type="expression" dxfId="20" priority="45">
      <formula>COUNTIF($P169,"×")</formula>
    </cfRule>
    <cfRule type="expression" dxfId="19" priority="46">
      <formula>COUNTIF($P169,"")</formula>
    </cfRule>
  </conditionalFormatting>
  <conditionalFormatting sqref="P187:Q187">
    <cfRule type="expression" dxfId="18" priority="10">
      <formula>COUNTIF($P187,"")</formula>
    </cfRule>
    <cfRule type="expression" dxfId="17" priority="9">
      <formula>COUNTIF($P187,"×")</formula>
    </cfRule>
  </conditionalFormatting>
  <conditionalFormatting sqref="P216:Q219">
    <cfRule type="expression" dxfId="16" priority="39">
      <formula>COUNTIF($P216,"×")</formula>
    </cfRule>
    <cfRule type="expression" dxfId="15" priority="40">
      <formula>COUNTIF($P216,"")</formula>
    </cfRule>
  </conditionalFormatting>
  <conditionalFormatting sqref="P251:Q252">
    <cfRule type="expression" dxfId="14" priority="34">
      <formula>COUNTIF($P251,"")</formula>
    </cfRule>
    <cfRule type="expression" dxfId="13" priority="33">
      <formula>COUNTIF($P251,"×")</formula>
    </cfRule>
  </conditionalFormatting>
  <conditionalFormatting sqref="P255:Q255 P256:P257">
    <cfRule type="expression" dxfId="12" priority="31">
      <formula>COUNTIF($P255,"×")</formula>
    </cfRule>
    <cfRule type="expression" dxfId="11" priority="32">
      <formula>COUNTIF($P255,"")</formula>
    </cfRule>
  </conditionalFormatting>
  <conditionalFormatting sqref="P258:Q258">
    <cfRule type="expression" dxfId="10" priority="30">
      <formula>COUNTIF($P258,"")</formula>
    </cfRule>
    <cfRule type="expression" dxfId="9" priority="29">
      <formula>COUNTIF($P258,"×")</formula>
    </cfRule>
  </conditionalFormatting>
  <conditionalFormatting sqref="P260:Q260 P261:P264">
    <cfRule type="expression" dxfId="8" priority="28">
      <formula>COUNTIF($P260,"")</formula>
    </cfRule>
    <cfRule type="expression" dxfId="7" priority="27">
      <formula>COUNTIF($P260,"×")</formula>
    </cfRule>
  </conditionalFormatting>
  <conditionalFormatting sqref="P304:Q308">
    <cfRule type="expression" dxfId="6" priority="24">
      <formula>COUNTIF($P304,"")</formula>
    </cfRule>
    <cfRule type="expression" dxfId="5" priority="23">
      <formula>COUNTIF($P304,"×")</formula>
    </cfRule>
  </conditionalFormatting>
  <conditionalFormatting sqref="P327:Q333">
    <cfRule type="expression" dxfId="4" priority="6">
      <formula>COUNTIF($P327,"")</formula>
    </cfRule>
    <cfRule type="expression" dxfId="3" priority="5">
      <formula>COUNTIF($P327,"×")</formula>
    </cfRule>
  </conditionalFormatting>
  <dataValidations count="4">
    <dataValidation type="list" allowBlank="1" showInputMessage="1" showErrorMessage="1" sqref="C4" xr:uid="{A22AC7FE-FD50-4B80-B33D-8E181B8C0E68}">
      <formula1>"日,１,２,３,４,５,６,７,８,９,10,11,12,13,14,15,16,17,18,19,20,21,22,23,24,25,26,27,28,29,30,31"</formula1>
    </dataValidation>
    <dataValidation type="list" allowBlank="1" showInputMessage="1" showErrorMessage="1" sqref="B4" xr:uid="{D9665454-1FF0-498D-9108-534D2F1D5666}">
      <formula1>"月,１,２,３,４,５,６,７,８,９,10,11,12"</formula1>
    </dataValidation>
    <dataValidation type="list" allowBlank="1" showInputMessage="1" showErrorMessage="1" sqref="J11:Q11 L38" xr:uid="{43E21EC1-1C31-4A45-A6CE-F83EFC37072E}">
      <formula1>"有,無"</formula1>
    </dataValidation>
    <dataValidation type="list" allowBlank="1" showInputMessage="1" showErrorMessage="1" sqref="P30:Q30 P43:Q45 P48:Q50 P216:Q219 P58:Q58 P61:Q61 P64:Q65 P68:Q69 P72:Q72 P75:Q76 P79 P85:Q85 P88:Q88 P91:Q91 P94:Q95 P119:Q120 P106:Q106 P109:Q110 P114:P116 P314:P315 Q100 P98:P100 Q98 P127:Q127 P130 P185 P143:P146 P142:Q142 P147:Q147 P150 Q162 P174:Q174 P169:Q171 P182:Q182 P180:P181 Q192 Q190 P190:P192 P195:Q195 P198:Q198 P201:Q201 P202:P206 Q212 Q210 P139 P222:Q222 P225 P231:Q231 P162:P165 P241:Q241 P244:Q244 P247:Q247 P278:Q278 P279:P285 P287:Q287 P290 P293 P297 P300 P268 P311 P333:Q333 P307 P342:Q342 P336:P340 P187:Q187 P175:P178 P135:Q135 P138:Q138 P210:P212 P54 P251:Q251 P252 P255:P258 Q260 Q255 P331:P332 P166:Q166 P304 P113:Q113 P121:P125 P273:Q273 P260:P265 P271:P272 P330:Q330 P317:P320 P327:P329 P234:Q237" xr:uid="{02E8E12C-6491-4801-BEAF-5C7938989822}">
      <formula1>"○,×,－"</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r:id="rId1"/>
  <headerFooter alignWithMargins="0">
    <oddHeader>&amp;R&amp;"ＭＳ Ｐゴシック,標準"&amp;9&amp;K000000Ｒ７運営状況点検書（訪問入浴介護）</oddHeader>
    <oddFooter>&amp;C&amp;P</oddFooter>
    <firstHeader>&amp;R&amp;"ＭＳ Ｐゴシック,標準"&amp;9Ｒ&amp;E02&amp;E運営状況点検書（訪問入浴介護）
横須賀市に所在する事業所用</firstHeader>
    <firstFooter>&amp;C&amp;P</firstFooter>
  </headerFooter>
  <rowBreaks count="7" manualBreakCount="7">
    <brk id="27" max="16383" man="1"/>
    <brk id="83" max="16383" man="1"/>
    <brk id="111" max="16383" man="1"/>
    <brk id="167" max="16383" man="1"/>
    <brk id="193" max="16383" man="1"/>
    <brk id="220" max="16383" man="1"/>
    <brk id="2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954D-6385-425A-9425-05BE7CCAF0CC}">
  <sheetPr>
    <pageSetUpPr fitToPage="1"/>
  </sheetPr>
  <dimension ref="B1:BF37"/>
  <sheetViews>
    <sheetView showGridLines="0" view="pageBreakPreview" zoomScale="70" zoomScaleNormal="55" zoomScaleSheetLayoutView="70" workbookViewId="0"/>
  </sheetViews>
  <sheetFormatPr defaultColWidth="5.140625" defaultRowHeight="20.25" customHeight="1" x14ac:dyDescent="0.15"/>
  <cols>
    <col min="1" max="1" width="1.5703125" style="156" customWidth="1"/>
    <col min="2" max="56" width="6.42578125" style="156" customWidth="1"/>
    <col min="57" max="16384" width="5.140625" style="156"/>
  </cols>
  <sheetData>
    <row r="1" spans="2:57" s="125" customFormat="1" ht="20.25" customHeight="1" x14ac:dyDescent="0.15">
      <c r="C1" s="126" t="s">
        <v>341</v>
      </c>
      <c r="D1" s="126"/>
      <c r="G1" s="127" t="s">
        <v>342</v>
      </c>
      <c r="J1" s="126"/>
      <c r="K1" s="126"/>
      <c r="L1" s="126"/>
      <c r="M1" s="126"/>
      <c r="AK1" s="128" t="s">
        <v>343</v>
      </c>
      <c r="AL1" s="128" t="s">
        <v>344</v>
      </c>
      <c r="AM1" s="460" t="s">
        <v>345</v>
      </c>
      <c r="AN1" s="460"/>
      <c r="AO1" s="460"/>
      <c r="AP1" s="460"/>
      <c r="AQ1" s="460"/>
      <c r="AR1" s="460"/>
      <c r="AS1" s="460"/>
      <c r="AT1" s="460"/>
      <c r="AU1" s="460"/>
      <c r="AV1" s="460"/>
      <c r="AW1" s="460"/>
      <c r="AX1" s="460"/>
      <c r="AY1" s="460"/>
      <c r="AZ1" s="460"/>
      <c r="BA1" s="460"/>
      <c r="BB1" s="129" t="s">
        <v>346</v>
      </c>
    </row>
    <row r="2" spans="2:57" s="131" customFormat="1" ht="20.25" customHeight="1" x14ac:dyDescent="0.15">
      <c r="D2" s="127"/>
      <c r="H2" s="127"/>
      <c r="I2" s="128"/>
      <c r="J2" s="128"/>
      <c r="K2" s="128"/>
      <c r="L2" s="128"/>
      <c r="M2" s="128"/>
      <c r="T2" s="128" t="s">
        <v>347</v>
      </c>
      <c r="U2" s="461">
        <v>7</v>
      </c>
      <c r="V2" s="461"/>
      <c r="W2" s="128" t="s">
        <v>344</v>
      </c>
      <c r="X2" s="462">
        <f>IF(U2=0,"",YEAR(DATE(2018+U2,1,1)))</f>
        <v>2025</v>
      </c>
      <c r="Y2" s="462"/>
      <c r="Z2" s="131" t="s">
        <v>348</v>
      </c>
      <c r="AA2" s="131" t="s">
        <v>349</v>
      </c>
      <c r="AB2" s="461">
        <v>6</v>
      </c>
      <c r="AC2" s="461"/>
      <c r="AD2" s="131" t="s">
        <v>350</v>
      </c>
      <c r="AJ2" s="129"/>
      <c r="AK2" s="128" t="s">
        <v>351</v>
      </c>
      <c r="AL2" s="128" t="s">
        <v>344</v>
      </c>
      <c r="AM2" s="461"/>
      <c r="AN2" s="461"/>
      <c r="AO2" s="461"/>
      <c r="AP2" s="461"/>
      <c r="AQ2" s="461"/>
      <c r="AR2" s="461"/>
      <c r="AS2" s="461"/>
      <c r="AT2" s="461"/>
      <c r="AU2" s="461"/>
      <c r="AV2" s="461"/>
      <c r="AW2" s="461"/>
      <c r="AX2" s="461"/>
      <c r="AY2" s="461"/>
      <c r="AZ2" s="461"/>
      <c r="BA2" s="461"/>
      <c r="BB2" s="129" t="s">
        <v>346</v>
      </c>
      <c r="BC2" s="128"/>
      <c r="BD2" s="128"/>
      <c r="BE2" s="128"/>
    </row>
    <row r="3" spans="2:57" s="131" customFormat="1" ht="20.25" customHeight="1" x14ac:dyDescent="0.15">
      <c r="D3" s="127"/>
      <c r="H3" s="127"/>
      <c r="I3" s="128"/>
      <c r="J3" s="128"/>
      <c r="K3" s="128"/>
      <c r="L3" s="128"/>
      <c r="M3" s="128"/>
      <c r="T3" s="134"/>
      <c r="U3" s="135"/>
      <c r="V3" s="135"/>
      <c r="W3" s="136"/>
      <c r="X3" s="135"/>
      <c r="Y3" s="135"/>
      <c r="Z3" s="137"/>
      <c r="AA3" s="137"/>
      <c r="AB3" s="135"/>
      <c r="AC3" s="135"/>
      <c r="AD3" s="138"/>
      <c r="AJ3" s="129"/>
      <c r="AK3" s="128"/>
      <c r="AL3" s="128"/>
      <c r="AM3" s="139"/>
      <c r="AN3" s="139"/>
      <c r="AO3" s="139"/>
      <c r="AP3" s="139"/>
      <c r="AQ3" s="139"/>
      <c r="AR3" s="139"/>
      <c r="AS3" s="139"/>
      <c r="AT3" s="139"/>
      <c r="AU3" s="139"/>
      <c r="AV3" s="139"/>
      <c r="AW3" s="139"/>
      <c r="AX3" s="139"/>
      <c r="AY3" s="140" t="s">
        <v>352</v>
      </c>
      <c r="AZ3" s="463" t="s">
        <v>372</v>
      </c>
      <c r="BA3" s="463"/>
      <c r="BB3" s="463"/>
      <c r="BC3" s="463"/>
      <c r="BD3" s="128"/>
      <c r="BE3" s="128"/>
    </row>
    <row r="4" spans="2:57" s="131" customFormat="1" ht="20.25" customHeight="1" x14ac:dyDescent="0.15">
      <c r="B4" s="141"/>
      <c r="C4" s="141"/>
      <c r="D4" s="141"/>
      <c r="E4" s="141"/>
      <c r="F4" s="141"/>
      <c r="G4" s="141"/>
      <c r="H4" s="141"/>
      <c r="I4" s="141"/>
      <c r="J4" s="142"/>
      <c r="K4" s="143"/>
      <c r="L4" s="143"/>
      <c r="M4" s="143"/>
      <c r="N4" s="143"/>
      <c r="O4" s="143"/>
      <c r="P4" s="144"/>
      <c r="Q4" s="143"/>
      <c r="R4" s="143"/>
      <c r="Z4" s="137"/>
      <c r="AA4" s="137"/>
      <c r="AB4" s="135"/>
      <c r="AC4" s="135"/>
      <c r="AD4" s="138"/>
      <c r="AJ4" s="129"/>
      <c r="AK4" s="128"/>
      <c r="AL4" s="128"/>
      <c r="AM4" s="139"/>
      <c r="AN4" s="139"/>
      <c r="AO4" s="139"/>
      <c r="AP4" s="139"/>
      <c r="AQ4" s="139"/>
      <c r="AR4" s="139"/>
      <c r="AS4" s="139"/>
      <c r="AT4" s="139"/>
      <c r="AU4" s="139"/>
      <c r="AV4" s="139"/>
      <c r="AW4" s="139"/>
      <c r="AX4" s="139"/>
      <c r="AY4" s="140" t="s">
        <v>353</v>
      </c>
      <c r="AZ4" s="463" t="s">
        <v>463</v>
      </c>
      <c r="BA4" s="463"/>
      <c r="BB4" s="463"/>
      <c r="BC4" s="463"/>
      <c r="BD4" s="128"/>
      <c r="BE4" s="128"/>
    </row>
    <row r="5" spans="2:57" s="131" customFormat="1" ht="20.25" customHeight="1" x14ac:dyDescent="0.15">
      <c r="B5" s="145"/>
      <c r="C5" s="145"/>
      <c r="D5" s="145"/>
      <c r="E5" s="145"/>
      <c r="F5" s="145"/>
      <c r="G5" s="145"/>
      <c r="H5" s="145"/>
      <c r="I5" s="145"/>
      <c r="J5" s="143"/>
      <c r="K5" s="146"/>
      <c r="L5" s="147"/>
      <c r="M5" s="147"/>
      <c r="N5" s="147"/>
      <c r="O5" s="147"/>
      <c r="P5" s="145"/>
      <c r="Q5" s="141"/>
      <c r="R5" s="141"/>
      <c r="S5" s="125"/>
      <c r="Z5" s="137"/>
      <c r="AA5" s="137"/>
      <c r="AB5" s="135"/>
      <c r="AC5" s="135"/>
      <c r="AD5" s="125"/>
      <c r="AE5" s="125"/>
      <c r="AF5" s="125"/>
      <c r="AG5" s="125"/>
      <c r="AJ5" s="125" t="s">
        <v>354</v>
      </c>
      <c r="AK5" s="125"/>
      <c r="AL5" s="125"/>
      <c r="AM5" s="125"/>
      <c r="AN5" s="125"/>
      <c r="AO5" s="125"/>
      <c r="AP5" s="125"/>
      <c r="AQ5" s="125"/>
      <c r="AR5" s="141"/>
      <c r="AS5" s="141"/>
      <c r="AT5" s="148"/>
      <c r="AU5" s="125"/>
      <c r="AV5" s="477"/>
      <c r="AW5" s="478"/>
      <c r="AX5" s="148" t="s">
        <v>355</v>
      </c>
      <c r="AY5" s="125"/>
      <c r="AZ5" s="477"/>
      <c r="BA5" s="478"/>
      <c r="BB5" s="148" t="s">
        <v>356</v>
      </c>
      <c r="BC5" s="125"/>
      <c r="BE5" s="128"/>
    </row>
    <row r="6" spans="2:57" s="131" customFormat="1" ht="20.25" customHeight="1" x14ac:dyDescent="0.15">
      <c r="B6" s="145"/>
      <c r="C6" s="145"/>
      <c r="D6" s="145"/>
      <c r="E6" s="145"/>
      <c r="F6" s="145"/>
      <c r="G6" s="145"/>
      <c r="H6" s="145"/>
      <c r="I6" s="145"/>
      <c r="J6" s="145"/>
      <c r="K6" s="149"/>
      <c r="L6" s="149"/>
      <c r="M6" s="149"/>
      <c r="N6" s="145"/>
      <c r="O6" s="150"/>
      <c r="P6" s="151"/>
      <c r="Q6" s="151"/>
      <c r="R6" s="152"/>
      <c r="S6" s="153"/>
      <c r="Z6" s="137"/>
      <c r="AA6" s="137"/>
      <c r="AB6" s="135"/>
      <c r="AC6" s="135"/>
      <c r="AD6" s="148"/>
      <c r="AE6" s="125"/>
      <c r="AF6" s="125"/>
      <c r="AG6" s="125"/>
      <c r="AL6" s="125"/>
      <c r="AM6" s="125"/>
      <c r="AN6" s="154"/>
      <c r="AO6" s="155"/>
      <c r="AP6" s="155"/>
      <c r="AQ6" s="153"/>
      <c r="AR6" s="153"/>
      <c r="AS6" s="153"/>
      <c r="AT6" s="153"/>
      <c r="AU6" s="153"/>
      <c r="AV6" s="153"/>
      <c r="AW6" s="125" t="s">
        <v>357</v>
      </c>
      <c r="AX6" s="125"/>
      <c r="AY6" s="125"/>
      <c r="AZ6" s="479">
        <f>DAY(EOMONTH(DATE(X2,AB2,1),0))</f>
        <v>30</v>
      </c>
      <c r="BA6" s="480"/>
      <c r="BB6" s="148" t="s">
        <v>358</v>
      </c>
      <c r="BE6" s="128"/>
    </row>
    <row r="7" spans="2:57" ht="20.25" customHeight="1" thickBot="1" x14ac:dyDescent="0.2">
      <c r="C7" s="157"/>
      <c r="D7" s="157"/>
      <c r="S7" s="157"/>
      <c r="AJ7" s="157"/>
      <c r="BC7" s="158"/>
      <c r="BD7" s="158"/>
      <c r="BE7" s="158"/>
    </row>
    <row r="8" spans="2:57" ht="20.25" customHeight="1" thickBot="1" x14ac:dyDescent="0.2">
      <c r="B8" s="443" t="s">
        <v>359</v>
      </c>
      <c r="C8" s="446" t="s">
        <v>360</v>
      </c>
      <c r="D8" s="447"/>
      <c r="E8" s="452" t="s">
        <v>361</v>
      </c>
      <c r="F8" s="447"/>
      <c r="G8" s="452" t="s">
        <v>362</v>
      </c>
      <c r="H8" s="446"/>
      <c r="I8" s="446"/>
      <c r="J8" s="446"/>
      <c r="K8" s="447"/>
      <c r="L8" s="452" t="s">
        <v>363</v>
      </c>
      <c r="M8" s="446"/>
      <c r="N8" s="446"/>
      <c r="O8" s="455"/>
      <c r="P8" s="458" t="s">
        <v>364</v>
      </c>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64" t="str">
        <f>IF(AZ3="４週","(9)1～4週目の勤務時間数合計","(9)1か月の勤務時間数合計")</f>
        <v>(9)1か月の勤務時間数合計</v>
      </c>
      <c r="AV8" s="465"/>
      <c r="AW8" s="464" t="s">
        <v>365</v>
      </c>
      <c r="AX8" s="465"/>
      <c r="AY8" s="472" t="s">
        <v>366</v>
      </c>
      <c r="AZ8" s="472"/>
      <c r="BA8" s="472"/>
      <c r="BB8" s="472"/>
      <c r="BC8" s="472"/>
      <c r="BD8" s="472"/>
    </row>
    <row r="9" spans="2:57" ht="20.25" customHeight="1" thickBot="1" x14ac:dyDescent="0.2">
      <c r="B9" s="444"/>
      <c r="C9" s="448"/>
      <c r="D9" s="449"/>
      <c r="E9" s="453"/>
      <c r="F9" s="449"/>
      <c r="G9" s="453"/>
      <c r="H9" s="448"/>
      <c r="I9" s="448"/>
      <c r="J9" s="448"/>
      <c r="K9" s="449"/>
      <c r="L9" s="453"/>
      <c r="M9" s="448"/>
      <c r="N9" s="448"/>
      <c r="O9" s="456"/>
      <c r="P9" s="474" t="s">
        <v>367</v>
      </c>
      <c r="Q9" s="475"/>
      <c r="R9" s="475"/>
      <c r="S9" s="475"/>
      <c r="T9" s="475"/>
      <c r="U9" s="475"/>
      <c r="V9" s="476"/>
      <c r="W9" s="474" t="s">
        <v>368</v>
      </c>
      <c r="X9" s="475"/>
      <c r="Y9" s="475"/>
      <c r="Z9" s="475"/>
      <c r="AA9" s="475"/>
      <c r="AB9" s="475"/>
      <c r="AC9" s="476"/>
      <c r="AD9" s="474" t="s">
        <v>369</v>
      </c>
      <c r="AE9" s="475"/>
      <c r="AF9" s="475"/>
      <c r="AG9" s="475"/>
      <c r="AH9" s="475"/>
      <c r="AI9" s="475"/>
      <c r="AJ9" s="476"/>
      <c r="AK9" s="474" t="s">
        <v>370</v>
      </c>
      <c r="AL9" s="475"/>
      <c r="AM9" s="475"/>
      <c r="AN9" s="475"/>
      <c r="AO9" s="475"/>
      <c r="AP9" s="475"/>
      <c r="AQ9" s="476"/>
      <c r="AR9" s="474" t="s">
        <v>371</v>
      </c>
      <c r="AS9" s="475"/>
      <c r="AT9" s="476"/>
      <c r="AU9" s="466"/>
      <c r="AV9" s="467"/>
      <c r="AW9" s="466"/>
      <c r="AX9" s="467"/>
      <c r="AY9" s="472"/>
      <c r="AZ9" s="472"/>
      <c r="BA9" s="472"/>
      <c r="BB9" s="472"/>
      <c r="BC9" s="472"/>
      <c r="BD9" s="472"/>
    </row>
    <row r="10" spans="2:57" ht="20.25" customHeight="1" thickBot="1" x14ac:dyDescent="0.2">
      <c r="B10" s="444"/>
      <c r="C10" s="448"/>
      <c r="D10" s="449"/>
      <c r="E10" s="453"/>
      <c r="F10" s="449"/>
      <c r="G10" s="453"/>
      <c r="H10" s="448"/>
      <c r="I10" s="448"/>
      <c r="J10" s="448"/>
      <c r="K10" s="449"/>
      <c r="L10" s="453"/>
      <c r="M10" s="448"/>
      <c r="N10" s="448"/>
      <c r="O10" s="456"/>
      <c r="P10" s="161">
        <f>DAY(DATE($X$2,$AB$2,1))</f>
        <v>1</v>
      </c>
      <c r="Q10" s="162">
        <f>DAY(DATE($X$2,$AB$2,2))</f>
        <v>2</v>
      </c>
      <c r="R10" s="162">
        <f>DAY(DATE($X$2,$AB$2,3))</f>
        <v>3</v>
      </c>
      <c r="S10" s="162">
        <f>DAY(DATE($X$2,$AB$2,4))</f>
        <v>4</v>
      </c>
      <c r="T10" s="162">
        <f>DAY(DATE($X$2,$AB$2,5))</f>
        <v>5</v>
      </c>
      <c r="U10" s="162">
        <f>DAY(DATE($X$2,$AB$2,6))</f>
        <v>6</v>
      </c>
      <c r="V10" s="163">
        <f>DAY(DATE($X$2,$AB$2,7))</f>
        <v>7</v>
      </c>
      <c r="W10" s="161">
        <f>DAY(DATE($X$2,$AB$2,8))</f>
        <v>8</v>
      </c>
      <c r="X10" s="162">
        <f>DAY(DATE($X$2,$AB$2,9))</f>
        <v>9</v>
      </c>
      <c r="Y10" s="162">
        <f>DAY(DATE($X$2,$AB$2,10))</f>
        <v>10</v>
      </c>
      <c r="Z10" s="162">
        <f>DAY(DATE($X$2,$AB$2,11))</f>
        <v>11</v>
      </c>
      <c r="AA10" s="162">
        <f>DAY(DATE($X$2,$AB$2,12))</f>
        <v>12</v>
      </c>
      <c r="AB10" s="162">
        <f>DAY(DATE($X$2,$AB$2,13))</f>
        <v>13</v>
      </c>
      <c r="AC10" s="163">
        <f>DAY(DATE($X$2,$AB$2,14))</f>
        <v>14</v>
      </c>
      <c r="AD10" s="161">
        <f>DAY(DATE($X$2,$AB$2,15))</f>
        <v>15</v>
      </c>
      <c r="AE10" s="162">
        <f>DAY(DATE($X$2,$AB$2,16))</f>
        <v>16</v>
      </c>
      <c r="AF10" s="162">
        <f>DAY(DATE($X$2,$AB$2,17))</f>
        <v>17</v>
      </c>
      <c r="AG10" s="162">
        <f>DAY(DATE($X$2,$AB$2,18))</f>
        <v>18</v>
      </c>
      <c r="AH10" s="162">
        <f>DAY(DATE($X$2,$AB$2,19))</f>
        <v>19</v>
      </c>
      <c r="AI10" s="162">
        <f>DAY(DATE($X$2,$AB$2,20))</f>
        <v>20</v>
      </c>
      <c r="AJ10" s="163">
        <f>DAY(DATE($X$2,$AB$2,21))</f>
        <v>21</v>
      </c>
      <c r="AK10" s="161">
        <f>DAY(DATE($X$2,$AB$2,22))</f>
        <v>22</v>
      </c>
      <c r="AL10" s="162">
        <f>DAY(DATE($X$2,$AB$2,23))</f>
        <v>23</v>
      </c>
      <c r="AM10" s="162">
        <f>DAY(DATE($X$2,$AB$2,24))</f>
        <v>24</v>
      </c>
      <c r="AN10" s="162">
        <f>DAY(DATE($X$2,$AB$2,25))</f>
        <v>25</v>
      </c>
      <c r="AO10" s="162">
        <f>DAY(DATE($X$2,$AB$2,26))</f>
        <v>26</v>
      </c>
      <c r="AP10" s="162">
        <f>DAY(DATE($X$2,$AB$2,27))</f>
        <v>27</v>
      </c>
      <c r="AQ10" s="163">
        <f>DAY(DATE($X$2,$AB$2,28))</f>
        <v>28</v>
      </c>
      <c r="AR10" s="161">
        <f>IF(AZ3="暦月",IF(DAY(DATE($X$2,$AB$2,29))=29,29,""),"")</f>
        <v>29</v>
      </c>
      <c r="AS10" s="162">
        <f>IF(AZ3="暦月",IF(DAY(DATE($X$2,$AB$2,30))=30,30,""),"")</f>
        <v>30</v>
      </c>
      <c r="AT10" s="192" t="str">
        <f>IF(AZ3="暦月",IF(DAY(DATE($X$2,$AB$2,31))=31,31,""),"")</f>
        <v/>
      </c>
      <c r="AU10" s="466"/>
      <c r="AV10" s="467"/>
      <c r="AW10" s="466"/>
      <c r="AX10" s="467"/>
      <c r="AY10" s="472"/>
      <c r="AZ10" s="472"/>
      <c r="BA10" s="472"/>
      <c r="BB10" s="472"/>
      <c r="BC10" s="472"/>
      <c r="BD10" s="472"/>
    </row>
    <row r="11" spans="2:57" ht="20.25" hidden="1" customHeight="1" thickBot="1" x14ac:dyDescent="0.2">
      <c r="B11" s="444"/>
      <c r="C11" s="448"/>
      <c r="D11" s="449"/>
      <c r="E11" s="453"/>
      <c r="F11" s="449"/>
      <c r="G11" s="453"/>
      <c r="H11" s="448"/>
      <c r="I11" s="448"/>
      <c r="J11" s="448"/>
      <c r="K11" s="449"/>
      <c r="L11" s="453"/>
      <c r="M11" s="448"/>
      <c r="N11" s="448"/>
      <c r="O11" s="456"/>
      <c r="P11" s="161">
        <f>WEEKDAY(DATE($X$2,$AB$2,1))</f>
        <v>1</v>
      </c>
      <c r="Q11" s="162">
        <f>WEEKDAY(DATE($X$2,$AB$2,2))</f>
        <v>2</v>
      </c>
      <c r="R11" s="162">
        <f>WEEKDAY(DATE($X$2,$AB$2,3))</f>
        <v>3</v>
      </c>
      <c r="S11" s="162">
        <f>WEEKDAY(DATE($X$2,$AB$2,4))</f>
        <v>4</v>
      </c>
      <c r="T11" s="162">
        <f>WEEKDAY(DATE($X$2,$AB$2,5))</f>
        <v>5</v>
      </c>
      <c r="U11" s="162">
        <f>WEEKDAY(DATE($X$2,$AB$2,6))</f>
        <v>6</v>
      </c>
      <c r="V11" s="163">
        <f>WEEKDAY(DATE($X$2,$AB$2,7))</f>
        <v>7</v>
      </c>
      <c r="W11" s="161">
        <f>WEEKDAY(DATE($X$2,$AB$2,8))</f>
        <v>1</v>
      </c>
      <c r="X11" s="162">
        <f>WEEKDAY(DATE($X$2,$AB$2,9))</f>
        <v>2</v>
      </c>
      <c r="Y11" s="162">
        <f>WEEKDAY(DATE($X$2,$AB$2,10))</f>
        <v>3</v>
      </c>
      <c r="Z11" s="162">
        <f>WEEKDAY(DATE($X$2,$AB$2,11))</f>
        <v>4</v>
      </c>
      <c r="AA11" s="162">
        <f>WEEKDAY(DATE($X$2,$AB$2,12))</f>
        <v>5</v>
      </c>
      <c r="AB11" s="162">
        <f>WEEKDAY(DATE($X$2,$AB$2,13))</f>
        <v>6</v>
      </c>
      <c r="AC11" s="163">
        <f>WEEKDAY(DATE($X$2,$AB$2,14))</f>
        <v>7</v>
      </c>
      <c r="AD11" s="161">
        <f>WEEKDAY(DATE($X$2,$AB$2,15))</f>
        <v>1</v>
      </c>
      <c r="AE11" s="162">
        <f>WEEKDAY(DATE($X$2,$AB$2,16))</f>
        <v>2</v>
      </c>
      <c r="AF11" s="162">
        <f>WEEKDAY(DATE($X$2,$AB$2,17))</f>
        <v>3</v>
      </c>
      <c r="AG11" s="162">
        <f>WEEKDAY(DATE($X$2,$AB$2,18))</f>
        <v>4</v>
      </c>
      <c r="AH11" s="162">
        <f>WEEKDAY(DATE($X$2,$AB$2,19))</f>
        <v>5</v>
      </c>
      <c r="AI11" s="162">
        <f>WEEKDAY(DATE($X$2,$AB$2,20))</f>
        <v>6</v>
      </c>
      <c r="AJ11" s="163">
        <f>WEEKDAY(DATE($X$2,$AB$2,21))</f>
        <v>7</v>
      </c>
      <c r="AK11" s="161">
        <f>WEEKDAY(DATE($X$2,$AB$2,22))</f>
        <v>1</v>
      </c>
      <c r="AL11" s="162">
        <f>WEEKDAY(DATE($X$2,$AB$2,23))</f>
        <v>2</v>
      </c>
      <c r="AM11" s="162">
        <f>WEEKDAY(DATE($X$2,$AB$2,24))</f>
        <v>3</v>
      </c>
      <c r="AN11" s="162">
        <f>WEEKDAY(DATE($X$2,$AB$2,25))</f>
        <v>4</v>
      </c>
      <c r="AO11" s="162">
        <f>WEEKDAY(DATE($X$2,$AB$2,26))</f>
        <v>5</v>
      </c>
      <c r="AP11" s="162">
        <f>WEEKDAY(DATE($X$2,$AB$2,27))</f>
        <v>6</v>
      </c>
      <c r="AQ11" s="163">
        <f>WEEKDAY(DATE($X$2,$AB$2,28))</f>
        <v>7</v>
      </c>
      <c r="AR11" s="161">
        <f>IF(AR10=29,WEEKDAY(DATE($X$2,$AB$2,29)),0)</f>
        <v>1</v>
      </c>
      <c r="AS11" s="162">
        <f>IF(AS10=30,WEEKDAY(DATE($X$2,$AB$2,30)),0)</f>
        <v>2</v>
      </c>
      <c r="AT11" s="192">
        <f>IF(AT10=31,WEEKDAY(DATE($X$2,$AB$2,31)),0)</f>
        <v>0</v>
      </c>
      <c r="AU11" s="468"/>
      <c r="AV11" s="469"/>
      <c r="AW11" s="468"/>
      <c r="AX11" s="469"/>
      <c r="AY11" s="473"/>
      <c r="AZ11" s="473"/>
      <c r="BA11" s="473"/>
      <c r="BB11" s="473"/>
      <c r="BC11" s="473"/>
      <c r="BD11" s="473"/>
    </row>
    <row r="12" spans="2:57" ht="20.25" customHeight="1" thickBot="1" x14ac:dyDescent="0.2">
      <c r="B12" s="445"/>
      <c r="C12" s="450"/>
      <c r="D12" s="451"/>
      <c r="E12" s="454"/>
      <c r="F12" s="451"/>
      <c r="G12" s="454"/>
      <c r="H12" s="450"/>
      <c r="I12" s="450"/>
      <c r="J12" s="450"/>
      <c r="K12" s="451"/>
      <c r="L12" s="454"/>
      <c r="M12" s="450"/>
      <c r="N12" s="450"/>
      <c r="O12" s="457"/>
      <c r="P12" s="164" t="str">
        <f>IF(P11=1,"日",IF(P11=2,"月",IF(P11=3,"火",IF(P11=4,"水",IF(P11=5,"木",IF(P11=6,"金","土"))))))</f>
        <v>日</v>
      </c>
      <c r="Q12" s="165" t="str">
        <f t="shared" ref="Q12:AQ12" si="0">IF(Q11=1,"日",IF(Q11=2,"月",IF(Q11=3,"火",IF(Q11=4,"水",IF(Q11=5,"木",IF(Q11=6,"金","土"))))))</f>
        <v>月</v>
      </c>
      <c r="R12" s="165" t="str">
        <f t="shared" si="0"/>
        <v>火</v>
      </c>
      <c r="S12" s="165" t="str">
        <f t="shared" si="0"/>
        <v>水</v>
      </c>
      <c r="T12" s="165" t="str">
        <f t="shared" si="0"/>
        <v>木</v>
      </c>
      <c r="U12" s="165" t="str">
        <f t="shared" si="0"/>
        <v>金</v>
      </c>
      <c r="V12" s="166" t="str">
        <f t="shared" si="0"/>
        <v>土</v>
      </c>
      <c r="W12" s="164" t="str">
        <f t="shared" si="0"/>
        <v>日</v>
      </c>
      <c r="X12" s="165" t="str">
        <f t="shared" si="0"/>
        <v>月</v>
      </c>
      <c r="Y12" s="165" t="str">
        <f t="shared" si="0"/>
        <v>火</v>
      </c>
      <c r="Z12" s="165" t="str">
        <f t="shared" si="0"/>
        <v>水</v>
      </c>
      <c r="AA12" s="165" t="str">
        <f t="shared" si="0"/>
        <v>木</v>
      </c>
      <c r="AB12" s="165" t="str">
        <f t="shared" si="0"/>
        <v>金</v>
      </c>
      <c r="AC12" s="166" t="str">
        <f t="shared" si="0"/>
        <v>土</v>
      </c>
      <c r="AD12" s="164" t="str">
        <f t="shared" si="0"/>
        <v>日</v>
      </c>
      <c r="AE12" s="165" t="str">
        <f t="shared" si="0"/>
        <v>月</v>
      </c>
      <c r="AF12" s="165" t="str">
        <f t="shared" si="0"/>
        <v>火</v>
      </c>
      <c r="AG12" s="165" t="str">
        <f t="shared" si="0"/>
        <v>水</v>
      </c>
      <c r="AH12" s="165" t="str">
        <f t="shared" si="0"/>
        <v>木</v>
      </c>
      <c r="AI12" s="165" t="str">
        <f t="shared" si="0"/>
        <v>金</v>
      </c>
      <c r="AJ12" s="166" t="str">
        <f t="shared" si="0"/>
        <v>土</v>
      </c>
      <c r="AK12" s="164" t="str">
        <f t="shared" si="0"/>
        <v>日</v>
      </c>
      <c r="AL12" s="165" t="str">
        <f t="shared" si="0"/>
        <v>月</v>
      </c>
      <c r="AM12" s="165" t="str">
        <f t="shared" si="0"/>
        <v>火</v>
      </c>
      <c r="AN12" s="165" t="str">
        <f t="shared" si="0"/>
        <v>水</v>
      </c>
      <c r="AO12" s="165" t="str">
        <f t="shared" si="0"/>
        <v>木</v>
      </c>
      <c r="AP12" s="165" t="str">
        <f t="shared" si="0"/>
        <v>金</v>
      </c>
      <c r="AQ12" s="166" t="str">
        <f t="shared" si="0"/>
        <v>土</v>
      </c>
      <c r="AR12" s="165" t="str">
        <f>IF(AR11=1,"日",IF(AR11=2,"月",IF(AR11=3,"火",IF(AR11=4,"水",IF(AR11=5,"木",IF(AR11=6,"金",IF(AR11=0,"","土")))))))</f>
        <v>日</v>
      </c>
      <c r="AS12" s="165" t="str">
        <f>IF(AS11=1,"日",IF(AS11=2,"月",IF(AS11=3,"火",IF(AS11=4,"水",IF(AS11=5,"木",IF(AS11=6,"金",IF(AS11=0,"","土")))))))</f>
        <v>月</v>
      </c>
      <c r="AT12" s="193" t="str">
        <f>IF(AT11=1,"日",IF(AT11=2,"月",IF(AT11=3,"火",IF(AT11=4,"水",IF(AT11=5,"木",IF(AT11=6,"金",IF(AT11=0,"","土")))))))</f>
        <v/>
      </c>
      <c r="AU12" s="470"/>
      <c r="AV12" s="471"/>
      <c r="AW12" s="470"/>
      <c r="AX12" s="471"/>
      <c r="AY12" s="473"/>
      <c r="AZ12" s="473"/>
      <c r="BA12" s="473"/>
      <c r="BB12" s="473"/>
      <c r="BC12" s="473"/>
      <c r="BD12" s="473"/>
    </row>
    <row r="13" spans="2:57" ht="39.950000000000003" customHeight="1" x14ac:dyDescent="0.15">
      <c r="B13" s="167">
        <v>1</v>
      </c>
      <c r="C13" s="501"/>
      <c r="D13" s="502"/>
      <c r="E13" s="503"/>
      <c r="F13" s="504"/>
      <c r="G13" s="505"/>
      <c r="H13" s="506"/>
      <c r="I13" s="506"/>
      <c r="J13" s="506"/>
      <c r="K13" s="507"/>
      <c r="L13" s="508"/>
      <c r="M13" s="509"/>
      <c r="N13" s="509"/>
      <c r="O13" s="510"/>
      <c r="P13" s="168"/>
      <c r="Q13" s="169"/>
      <c r="R13" s="169"/>
      <c r="S13" s="169"/>
      <c r="T13" s="169"/>
      <c r="U13" s="169"/>
      <c r="V13" s="170"/>
      <c r="W13" s="168"/>
      <c r="X13" s="169"/>
      <c r="Y13" s="169"/>
      <c r="Z13" s="169"/>
      <c r="AA13" s="169"/>
      <c r="AB13" s="169"/>
      <c r="AC13" s="170"/>
      <c r="AD13" s="168"/>
      <c r="AE13" s="169"/>
      <c r="AF13" s="169"/>
      <c r="AG13" s="169"/>
      <c r="AH13" s="169"/>
      <c r="AI13" s="169"/>
      <c r="AJ13" s="170"/>
      <c r="AK13" s="168"/>
      <c r="AL13" s="169"/>
      <c r="AM13" s="169"/>
      <c r="AN13" s="169"/>
      <c r="AO13" s="169"/>
      <c r="AP13" s="169"/>
      <c r="AQ13" s="170"/>
      <c r="AR13" s="168"/>
      <c r="AS13" s="169"/>
      <c r="AT13" s="170"/>
      <c r="AU13" s="511">
        <f>IF($AZ$3="４週",SUM(P13:AQ13),IF($AZ$3="暦月",SUM(P13:AT13),""))</f>
        <v>0</v>
      </c>
      <c r="AV13" s="512"/>
      <c r="AW13" s="513">
        <f t="shared" ref="AW13:AW30" si="1">IF($AZ$3="４週",AU13/4,IF($AZ$3="暦月",AU13/($AZ$6/7),""))</f>
        <v>0</v>
      </c>
      <c r="AX13" s="514"/>
      <c r="AY13" s="481"/>
      <c r="AZ13" s="482"/>
      <c r="BA13" s="482"/>
      <c r="BB13" s="482"/>
      <c r="BC13" s="482"/>
      <c r="BD13" s="483"/>
    </row>
    <row r="14" spans="2:57" ht="39.950000000000003" customHeight="1" x14ac:dyDescent="0.15">
      <c r="B14" s="171">
        <f t="shared" ref="B14:B30" si="2">B13+1</f>
        <v>2</v>
      </c>
      <c r="C14" s="484"/>
      <c r="D14" s="485"/>
      <c r="E14" s="486"/>
      <c r="F14" s="487"/>
      <c r="G14" s="488"/>
      <c r="H14" s="489"/>
      <c r="I14" s="489"/>
      <c r="J14" s="489"/>
      <c r="K14" s="490"/>
      <c r="L14" s="491"/>
      <c r="M14" s="492"/>
      <c r="N14" s="492"/>
      <c r="O14" s="493"/>
      <c r="P14" s="172"/>
      <c r="Q14" s="173"/>
      <c r="R14" s="173"/>
      <c r="S14" s="173"/>
      <c r="T14" s="173"/>
      <c r="U14" s="173"/>
      <c r="V14" s="174"/>
      <c r="W14" s="172"/>
      <c r="X14" s="173"/>
      <c r="Y14" s="173"/>
      <c r="Z14" s="173"/>
      <c r="AA14" s="173"/>
      <c r="AB14" s="173"/>
      <c r="AC14" s="174"/>
      <c r="AD14" s="172"/>
      <c r="AE14" s="173"/>
      <c r="AF14" s="173"/>
      <c r="AG14" s="173"/>
      <c r="AH14" s="173"/>
      <c r="AI14" s="173"/>
      <c r="AJ14" s="174"/>
      <c r="AK14" s="172"/>
      <c r="AL14" s="173"/>
      <c r="AM14" s="173"/>
      <c r="AN14" s="173"/>
      <c r="AO14" s="173"/>
      <c r="AP14" s="173"/>
      <c r="AQ14" s="174"/>
      <c r="AR14" s="172"/>
      <c r="AS14" s="173"/>
      <c r="AT14" s="174"/>
      <c r="AU14" s="494">
        <f>IF($AZ$3="４週",SUM(P14:AQ14),IF($AZ$3="暦月",SUM(P14:AT14),""))</f>
        <v>0</v>
      </c>
      <c r="AV14" s="495"/>
      <c r="AW14" s="496">
        <f t="shared" si="1"/>
        <v>0</v>
      </c>
      <c r="AX14" s="497"/>
      <c r="AY14" s="498"/>
      <c r="AZ14" s="499"/>
      <c r="BA14" s="499"/>
      <c r="BB14" s="499"/>
      <c r="BC14" s="499"/>
      <c r="BD14" s="500"/>
    </row>
    <row r="15" spans="2:57" ht="39.950000000000003" customHeight="1" x14ac:dyDescent="0.15">
      <c r="B15" s="171">
        <f t="shared" si="2"/>
        <v>3</v>
      </c>
      <c r="C15" s="484"/>
      <c r="D15" s="485"/>
      <c r="E15" s="486"/>
      <c r="F15" s="487"/>
      <c r="G15" s="488"/>
      <c r="H15" s="489"/>
      <c r="I15" s="489"/>
      <c r="J15" s="489"/>
      <c r="K15" s="490"/>
      <c r="L15" s="491"/>
      <c r="M15" s="492"/>
      <c r="N15" s="492"/>
      <c r="O15" s="493"/>
      <c r="P15" s="172"/>
      <c r="Q15" s="173"/>
      <c r="R15" s="173"/>
      <c r="S15" s="173"/>
      <c r="T15" s="173"/>
      <c r="U15" s="173"/>
      <c r="V15" s="174"/>
      <c r="W15" s="172"/>
      <c r="X15" s="173"/>
      <c r="Y15" s="173"/>
      <c r="Z15" s="173"/>
      <c r="AA15" s="173"/>
      <c r="AB15" s="173"/>
      <c r="AC15" s="174"/>
      <c r="AD15" s="172"/>
      <c r="AE15" s="173"/>
      <c r="AF15" s="173"/>
      <c r="AG15" s="173"/>
      <c r="AH15" s="173"/>
      <c r="AI15" s="173"/>
      <c r="AJ15" s="174"/>
      <c r="AK15" s="172"/>
      <c r="AL15" s="173"/>
      <c r="AM15" s="173"/>
      <c r="AN15" s="173"/>
      <c r="AO15" s="173"/>
      <c r="AP15" s="173"/>
      <c r="AQ15" s="174"/>
      <c r="AR15" s="172"/>
      <c r="AS15" s="173"/>
      <c r="AT15" s="174"/>
      <c r="AU15" s="494">
        <f>IF($AZ$3="４週",SUM(P15:AQ15),IF($AZ$3="暦月",SUM(P15:AT15),""))</f>
        <v>0</v>
      </c>
      <c r="AV15" s="495"/>
      <c r="AW15" s="496">
        <f t="shared" si="1"/>
        <v>0</v>
      </c>
      <c r="AX15" s="497"/>
      <c r="AY15" s="498"/>
      <c r="AZ15" s="499"/>
      <c r="BA15" s="499"/>
      <c r="BB15" s="499"/>
      <c r="BC15" s="499"/>
      <c r="BD15" s="500"/>
    </row>
    <row r="16" spans="2:57" ht="39.950000000000003" customHeight="1" x14ac:dyDescent="0.15">
      <c r="B16" s="171">
        <f t="shared" si="2"/>
        <v>4</v>
      </c>
      <c r="C16" s="484"/>
      <c r="D16" s="485"/>
      <c r="E16" s="486"/>
      <c r="F16" s="487"/>
      <c r="G16" s="488"/>
      <c r="H16" s="489"/>
      <c r="I16" s="489"/>
      <c r="J16" s="489"/>
      <c r="K16" s="490"/>
      <c r="L16" s="491"/>
      <c r="M16" s="492"/>
      <c r="N16" s="492"/>
      <c r="O16" s="493"/>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172"/>
      <c r="AS16" s="173"/>
      <c r="AT16" s="174"/>
      <c r="AU16" s="494">
        <f>IF($AZ$3="４週",SUM(P16:AQ16),IF($AZ$3="暦月",SUM(P16:AT16),""))</f>
        <v>0</v>
      </c>
      <c r="AV16" s="495"/>
      <c r="AW16" s="496">
        <f t="shared" si="1"/>
        <v>0</v>
      </c>
      <c r="AX16" s="497"/>
      <c r="AY16" s="498"/>
      <c r="AZ16" s="499"/>
      <c r="BA16" s="499"/>
      <c r="BB16" s="499"/>
      <c r="BC16" s="499"/>
      <c r="BD16" s="500"/>
    </row>
    <row r="17" spans="2:57" ht="39.950000000000003" customHeight="1" x14ac:dyDescent="0.15">
      <c r="B17" s="171">
        <f t="shared" si="2"/>
        <v>5</v>
      </c>
      <c r="C17" s="484"/>
      <c r="D17" s="485"/>
      <c r="E17" s="486"/>
      <c r="F17" s="487"/>
      <c r="G17" s="488"/>
      <c r="H17" s="489"/>
      <c r="I17" s="489"/>
      <c r="J17" s="489"/>
      <c r="K17" s="490"/>
      <c r="L17" s="491"/>
      <c r="M17" s="492"/>
      <c r="N17" s="492"/>
      <c r="O17" s="493"/>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172"/>
      <c r="AS17" s="173"/>
      <c r="AT17" s="174"/>
      <c r="AU17" s="494">
        <f t="shared" ref="AU17:AU30" si="3">IF($AZ$3="４週",SUM(P17:AQ17),IF($AZ$3="暦月",SUM(P17:AT17),""))</f>
        <v>0</v>
      </c>
      <c r="AV17" s="495"/>
      <c r="AW17" s="496">
        <f t="shared" si="1"/>
        <v>0</v>
      </c>
      <c r="AX17" s="497"/>
      <c r="AY17" s="498"/>
      <c r="AZ17" s="499"/>
      <c r="BA17" s="499"/>
      <c r="BB17" s="499"/>
      <c r="BC17" s="499"/>
      <c r="BD17" s="500"/>
    </row>
    <row r="18" spans="2:57" ht="39.950000000000003" customHeight="1" x14ac:dyDescent="0.15">
      <c r="B18" s="171">
        <f t="shared" si="2"/>
        <v>6</v>
      </c>
      <c r="C18" s="484"/>
      <c r="D18" s="485"/>
      <c r="E18" s="486"/>
      <c r="F18" s="487"/>
      <c r="G18" s="488"/>
      <c r="H18" s="489"/>
      <c r="I18" s="489"/>
      <c r="J18" s="489"/>
      <c r="K18" s="490"/>
      <c r="L18" s="491"/>
      <c r="M18" s="492"/>
      <c r="N18" s="492"/>
      <c r="O18" s="493"/>
      <c r="P18" s="172"/>
      <c r="Q18" s="173"/>
      <c r="R18" s="173"/>
      <c r="S18" s="173"/>
      <c r="T18" s="173"/>
      <c r="U18" s="173"/>
      <c r="V18" s="174"/>
      <c r="W18" s="172"/>
      <c r="X18" s="173"/>
      <c r="Y18" s="173"/>
      <c r="Z18" s="173"/>
      <c r="AA18" s="173"/>
      <c r="AB18" s="173"/>
      <c r="AC18" s="174"/>
      <c r="AD18" s="172"/>
      <c r="AE18" s="173"/>
      <c r="AF18" s="173"/>
      <c r="AG18" s="173"/>
      <c r="AH18" s="173"/>
      <c r="AI18" s="173"/>
      <c r="AJ18" s="174"/>
      <c r="AK18" s="172"/>
      <c r="AL18" s="173"/>
      <c r="AM18" s="173"/>
      <c r="AN18" s="173"/>
      <c r="AO18" s="173"/>
      <c r="AP18" s="173"/>
      <c r="AQ18" s="174"/>
      <c r="AR18" s="172"/>
      <c r="AS18" s="173"/>
      <c r="AT18" s="174"/>
      <c r="AU18" s="494">
        <f t="shared" si="3"/>
        <v>0</v>
      </c>
      <c r="AV18" s="495"/>
      <c r="AW18" s="496">
        <f t="shared" si="1"/>
        <v>0</v>
      </c>
      <c r="AX18" s="497"/>
      <c r="AY18" s="498"/>
      <c r="AZ18" s="499"/>
      <c r="BA18" s="499"/>
      <c r="BB18" s="499"/>
      <c r="BC18" s="499"/>
      <c r="BD18" s="500"/>
    </row>
    <row r="19" spans="2:57" ht="39.950000000000003" customHeight="1" x14ac:dyDescent="0.15">
      <c r="B19" s="171">
        <f t="shared" si="2"/>
        <v>7</v>
      </c>
      <c r="C19" s="484"/>
      <c r="D19" s="485"/>
      <c r="E19" s="486"/>
      <c r="F19" s="487"/>
      <c r="G19" s="488"/>
      <c r="H19" s="489"/>
      <c r="I19" s="489"/>
      <c r="J19" s="489"/>
      <c r="K19" s="490"/>
      <c r="L19" s="491"/>
      <c r="M19" s="492"/>
      <c r="N19" s="492"/>
      <c r="O19" s="493"/>
      <c r="P19" s="172"/>
      <c r="Q19" s="173"/>
      <c r="R19" s="173"/>
      <c r="S19" s="173"/>
      <c r="T19" s="173"/>
      <c r="U19" s="173"/>
      <c r="V19" s="174"/>
      <c r="W19" s="172"/>
      <c r="X19" s="173"/>
      <c r="Y19" s="173"/>
      <c r="Z19" s="173"/>
      <c r="AA19" s="173"/>
      <c r="AB19" s="173"/>
      <c r="AC19" s="174"/>
      <c r="AD19" s="172"/>
      <c r="AE19" s="173"/>
      <c r="AF19" s="173"/>
      <c r="AG19" s="173"/>
      <c r="AH19" s="173"/>
      <c r="AI19" s="173"/>
      <c r="AJ19" s="174"/>
      <c r="AK19" s="172"/>
      <c r="AL19" s="173"/>
      <c r="AM19" s="173"/>
      <c r="AN19" s="173"/>
      <c r="AO19" s="173"/>
      <c r="AP19" s="173"/>
      <c r="AQ19" s="174"/>
      <c r="AR19" s="172"/>
      <c r="AS19" s="173"/>
      <c r="AT19" s="174"/>
      <c r="AU19" s="494">
        <f>IF($AZ$3="４週",SUM(P19:AQ19),IF($AZ$3="暦月",SUM(P19:AT19),""))</f>
        <v>0</v>
      </c>
      <c r="AV19" s="495"/>
      <c r="AW19" s="496">
        <f t="shared" si="1"/>
        <v>0</v>
      </c>
      <c r="AX19" s="497"/>
      <c r="AY19" s="498"/>
      <c r="AZ19" s="499"/>
      <c r="BA19" s="499"/>
      <c r="BB19" s="499"/>
      <c r="BC19" s="499"/>
      <c r="BD19" s="500"/>
    </row>
    <row r="20" spans="2:57" ht="39.950000000000003" customHeight="1" x14ac:dyDescent="0.15">
      <c r="B20" s="171">
        <f t="shared" si="2"/>
        <v>8</v>
      </c>
      <c r="C20" s="484"/>
      <c r="D20" s="485"/>
      <c r="E20" s="486"/>
      <c r="F20" s="487"/>
      <c r="G20" s="488"/>
      <c r="H20" s="489"/>
      <c r="I20" s="489"/>
      <c r="J20" s="489"/>
      <c r="K20" s="490"/>
      <c r="L20" s="491"/>
      <c r="M20" s="492"/>
      <c r="N20" s="492"/>
      <c r="O20" s="493"/>
      <c r="P20" s="172"/>
      <c r="Q20" s="173"/>
      <c r="R20" s="173"/>
      <c r="S20" s="173"/>
      <c r="T20" s="173"/>
      <c r="U20" s="173"/>
      <c r="V20" s="174"/>
      <c r="W20" s="172"/>
      <c r="X20" s="173"/>
      <c r="Y20" s="173"/>
      <c r="Z20" s="173"/>
      <c r="AA20" s="173"/>
      <c r="AB20" s="173"/>
      <c r="AC20" s="174"/>
      <c r="AD20" s="172"/>
      <c r="AE20" s="173"/>
      <c r="AF20" s="173"/>
      <c r="AG20" s="173"/>
      <c r="AH20" s="173"/>
      <c r="AI20" s="173"/>
      <c r="AJ20" s="174"/>
      <c r="AK20" s="172"/>
      <c r="AL20" s="173"/>
      <c r="AM20" s="173"/>
      <c r="AN20" s="173"/>
      <c r="AO20" s="173"/>
      <c r="AP20" s="173"/>
      <c r="AQ20" s="174"/>
      <c r="AR20" s="172"/>
      <c r="AS20" s="173"/>
      <c r="AT20" s="174"/>
      <c r="AU20" s="494">
        <f t="shared" si="3"/>
        <v>0</v>
      </c>
      <c r="AV20" s="495"/>
      <c r="AW20" s="496">
        <f t="shared" si="1"/>
        <v>0</v>
      </c>
      <c r="AX20" s="497"/>
      <c r="AY20" s="498"/>
      <c r="AZ20" s="499"/>
      <c r="BA20" s="499"/>
      <c r="BB20" s="499"/>
      <c r="BC20" s="499"/>
      <c r="BD20" s="500"/>
    </row>
    <row r="21" spans="2:57" ht="39.950000000000003" customHeight="1" x14ac:dyDescent="0.15">
      <c r="B21" s="171">
        <f t="shared" si="2"/>
        <v>9</v>
      </c>
      <c r="C21" s="484"/>
      <c r="D21" s="485"/>
      <c r="E21" s="486"/>
      <c r="F21" s="487"/>
      <c r="G21" s="488"/>
      <c r="H21" s="489"/>
      <c r="I21" s="489"/>
      <c r="J21" s="489"/>
      <c r="K21" s="490"/>
      <c r="L21" s="491"/>
      <c r="M21" s="492"/>
      <c r="N21" s="492"/>
      <c r="O21" s="493"/>
      <c r="P21" s="172"/>
      <c r="Q21" s="173"/>
      <c r="R21" s="173"/>
      <c r="S21" s="173"/>
      <c r="T21" s="173"/>
      <c r="U21" s="173"/>
      <c r="V21" s="174"/>
      <c r="W21" s="172"/>
      <c r="X21" s="173"/>
      <c r="Y21" s="173"/>
      <c r="Z21" s="173"/>
      <c r="AA21" s="173"/>
      <c r="AB21" s="173"/>
      <c r="AC21" s="174"/>
      <c r="AD21" s="172"/>
      <c r="AE21" s="173"/>
      <c r="AF21" s="173"/>
      <c r="AG21" s="173"/>
      <c r="AH21" s="173"/>
      <c r="AI21" s="173"/>
      <c r="AJ21" s="174"/>
      <c r="AK21" s="172"/>
      <c r="AL21" s="173"/>
      <c r="AM21" s="173"/>
      <c r="AN21" s="173"/>
      <c r="AO21" s="173"/>
      <c r="AP21" s="173"/>
      <c r="AQ21" s="174"/>
      <c r="AR21" s="172"/>
      <c r="AS21" s="173"/>
      <c r="AT21" s="174"/>
      <c r="AU21" s="494">
        <f t="shared" si="3"/>
        <v>0</v>
      </c>
      <c r="AV21" s="495"/>
      <c r="AW21" s="496">
        <f t="shared" si="1"/>
        <v>0</v>
      </c>
      <c r="AX21" s="497"/>
      <c r="AY21" s="498"/>
      <c r="AZ21" s="499"/>
      <c r="BA21" s="499"/>
      <c r="BB21" s="499"/>
      <c r="BC21" s="499"/>
      <c r="BD21" s="500"/>
    </row>
    <row r="22" spans="2:57" ht="39.950000000000003" customHeight="1" x14ac:dyDescent="0.15">
      <c r="B22" s="171">
        <f t="shared" si="2"/>
        <v>10</v>
      </c>
      <c r="C22" s="484"/>
      <c r="D22" s="485"/>
      <c r="E22" s="486"/>
      <c r="F22" s="487"/>
      <c r="G22" s="488"/>
      <c r="H22" s="489"/>
      <c r="I22" s="489"/>
      <c r="J22" s="489"/>
      <c r="K22" s="490"/>
      <c r="L22" s="491"/>
      <c r="M22" s="492"/>
      <c r="N22" s="492"/>
      <c r="O22" s="493"/>
      <c r="P22" s="172"/>
      <c r="Q22" s="173"/>
      <c r="R22" s="173"/>
      <c r="S22" s="173"/>
      <c r="T22" s="173"/>
      <c r="U22" s="173"/>
      <c r="V22" s="174"/>
      <c r="W22" s="172"/>
      <c r="X22" s="173"/>
      <c r="Y22" s="173"/>
      <c r="Z22" s="173"/>
      <c r="AA22" s="173"/>
      <c r="AB22" s="173"/>
      <c r="AC22" s="174"/>
      <c r="AD22" s="172"/>
      <c r="AE22" s="173"/>
      <c r="AF22" s="173"/>
      <c r="AG22" s="173"/>
      <c r="AH22" s="173"/>
      <c r="AI22" s="173"/>
      <c r="AJ22" s="174"/>
      <c r="AK22" s="172"/>
      <c r="AL22" s="173"/>
      <c r="AM22" s="173"/>
      <c r="AN22" s="173"/>
      <c r="AO22" s="173"/>
      <c r="AP22" s="173"/>
      <c r="AQ22" s="174"/>
      <c r="AR22" s="172"/>
      <c r="AS22" s="173"/>
      <c r="AT22" s="174"/>
      <c r="AU22" s="494">
        <f t="shared" si="3"/>
        <v>0</v>
      </c>
      <c r="AV22" s="495"/>
      <c r="AW22" s="496">
        <f t="shared" si="1"/>
        <v>0</v>
      </c>
      <c r="AX22" s="497"/>
      <c r="AY22" s="498"/>
      <c r="AZ22" s="499"/>
      <c r="BA22" s="499"/>
      <c r="BB22" s="499"/>
      <c r="BC22" s="499"/>
      <c r="BD22" s="500"/>
    </row>
    <row r="23" spans="2:57" ht="39.950000000000003" customHeight="1" x14ac:dyDescent="0.15">
      <c r="B23" s="171">
        <f t="shared" si="2"/>
        <v>11</v>
      </c>
      <c r="C23" s="484"/>
      <c r="D23" s="485"/>
      <c r="E23" s="486"/>
      <c r="F23" s="487"/>
      <c r="G23" s="488"/>
      <c r="H23" s="489"/>
      <c r="I23" s="489"/>
      <c r="J23" s="489"/>
      <c r="K23" s="490"/>
      <c r="L23" s="491"/>
      <c r="M23" s="492"/>
      <c r="N23" s="492"/>
      <c r="O23" s="493"/>
      <c r="P23" s="172"/>
      <c r="Q23" s="173"/>
      <c r="R23" s="173"/>
      <c r="S23" s="173"/>
      <c r="T23" s="173"/>
      <c r="U23" s="173"/>
      <c r="V23" s="174"/>
      <c r="W23" s="172"/>
      <c r="X23" s="173"/>
      <c r="Y23" s="173"/>
      <c r="Z23" s="173"/>
      <c r="AA23" s="173"/>
      <c r="AB23" s="173"/>
      <c r="AC23" s="174"/>
      <c r="AD23" s="172"/>
      <c r="AE23" s="173"/>
      <c r="AF23" s="173"/>
      <c r="AG23" s="173"/>
      <c r="AH23" s="173"/>
      <c r="AI23" s="173"/>
      <c r="AJ23" s="174"/>
      <c r="AK23" s="172"/>
      <c r="AL23" s="173"/>
      <c r="AM23" s="173"/>
      <c r="AN23" s="173"/>
      <c r="AO23" s="173"/>
      <c r="AP23" s="173"/>
      <c r="AQ23" s="174"/>
      <c r="AR23" s="172"/>
      <c r="AS23" s="173"/>
      <c r="AT23" s="174"/>
      <c r="AU23" s="494">
        <f t="shared" si="3"/>
        <v>0</v>
      </c>
      <c r="AV23" s="495"/>
      <c r="AW23" s="496">
        <f t="shared" si="1"/>
        <v>0</v>
      </c>
      <c r="AX23" s="497"/>
      <c r="AY23" s="498"/>
      <c r="AZ23" s="499"/>
      <c r="BA23" s="499"/>
      <c r="BB23" s="499"/>
      <c r="BC23" s="499"/>
      <c r="BD23" s="500"/>
    </row>
    <row r="24" spans="2:57" ht="39.950000000000003" customHeight="1" x14ac:dyDescent="0.15">
      <c r="B24" s="171">
        <f t="shared" si="2"/>
        <v>12</v>
      </c>
      <c r="C24" s="484"/>
      <c r="D24" s="485"/>
      <c r="E24" s="486"/>
      <c r="F24" s="487"/>
      <c r="G24" s="488"/>
      <c r="H24" s="489"/>
      <c r="I24" s="489"/>
      <c r="J24" s="489"/>
      <c r="K24" s="490"/>
      <c r="L24" s="491"/>
      <c r="M24" s="492"/>
      <c r="N24" s="492"/>
      <c r="O24" s="493"/>
      <c r="P24" s="172"/>
      <c r="Q24" s="173"/>
      <c r="R24" s="173"/>
      <c r="S24" s="173"/>
      <c r="T24" s="173"/>
      <c r="U24" s="173"/>
      <c r="V24" s="174"/>
      <c r="W24" s="172"/>
      <c r="X24" s="173"/>
      <c r="Y24" s="173"/>
      <c r="Z24" s="173"/>
      <c r="AA24" s="173"/>
      <c r="AB24" s="173"/>
      <c r="AC24" s="174"/>
      <c r="AD24" s="172"/>
      <c r="AE24" s="173"/>
      <c r="AF24" s="173"/>
      <c r="AG24" s="173"/>
      <c r="AH24" s="173"/>
      <c r="AI24" s="173"/>
      <c r="AJ24" s="174"/>
      <c r="AK24" s="172"/>
      <c r="AL24" s="173"/>
      <c r="AM24" s="173"/>
      <c r="AN24" s="173"/>
      <c r="AO24" s="173"/>
      <c r="AP24" s="173"/>
      <c r="AQ24" s="174"/>
      <c r="AR24" s="172"/>
      <c r="AS24" s="173"/>
      <c r="AT24" s="174"/>
      <c r="AU24" s="494">
        <f t="shared" si="3"/>
        <v>0</v>
      </c>
      <c r="AV24" s="495"/>
      <c r="AW24" s="496">
        <f t="shared" si="1"/>
        <v>0</v>
      </c>
      <c r="AX24" s="497"/>
      <c r="AY24" s="498"/>
      <c r="AZ24" s="499"/>
      <c r="BA24" s="499"/>
      <c r="BB24" s="499"/>
      <c r="BC24" s="499"/>
      <c r="BD24" s="500"/>
    </row>
    <row r="25" spans="2:57" ht="39.950000000000003" customHeight="1" x14ac:dyDescent="0.15">
      <c r="B25" s="171">
        <f t="shared" si="2"/>
        <v>13</v>
      </c>
      <c r="C25" s="484"/>
      <c r="D25" s="485"/>
      <c r="E25" s="486"/>
      <c r="F25" s="487"/>
      <c r="G25" s="488"/>
      <c r="H25" s="489"/>
      <c r="I25" s="489"/>
      <c r="J25" s="489"/>
      <c r="K25" s="490"/>
      <c r="L25" s="491"/>
      <c r="M25" s="492"/>
      <c r="N25" s="492"/>
      <c r="O25" s="493"/>
      <c r="P25" s="172"/>
      <c r="Q25" s="173"/>
      <c r="R25" s="173"/>
      <c r="S25" s="173"/>
      <c r="T25" s="173"/>
      <c r="U25" s="173"/>
      <c r="V25" s="174"/>
      <c r="W25" s="172"/>
      <c r="X25" s="173"/>
      <c r="Y25" s="173"/>
      <c r="Z25" s="173"/>
      <c r="AA25" s="173"/>
      <c r="AB25" s="173"/>
      <c r="AC25" s="174"/>
      <c r="AD25" s="172"/>
      <c r="AE25" s="173"/>
      <c r="AF25" s="173"/>
      <c r="AG25" s="173"/>
      <c r="AH25" s="173"/>
      <c r="AI25" s="173"/>
      <c r="AJ25" s="174"/>
      <c r="AK25" s="172"/>
      <c r="AL25" s="173"/>
      <c r="AM25" s="173"/>
      <c r="AN25" s="173"/>
      <c r="AO25" s="173"/>
      <c r="AP25" s="173"/>
      <c r="AQ25" s="174"/>
      <c r="AR25" s="172"/>
      <c r="AS25" s="173"/>
      <c r="AT25" s="174"/>
      <c r="AU25" s="494">
        <f t="shared" si="3"/>
        <v>0</v>
      </c>
      <c r="AV25" s="495"/>
      <c r="AW25" s="496">
        <f t="shared" si="1"/>
        <v>0</v>
      </c>
      <c r="AX25" s="497"/>
      <c r="AY25" s="498"/>
      <c r="AZ25" s="499"/>
      <c r="BA25" s="499"/>
      <c r="BB25" s="499"/>
      <c r="BC25" s="499"/>
      <c r="BD25" s="500"/>
    </row>
    <row r="26" spans="2:57" ht="39.950000000000003" customHeight="1" x14ac:dyDescent="0.15">
      <c r="B26" s="171">
        <f t="shared" si="2"/>
        <v>14</v>
      </c>
      <c r="C26" s="484"/>
      <c r="D26" s="485"/>
      <c r="E26" s="486"/>
      <c r="F26" s="487"/>
      <c r="G26" s="488"/>
      <c r="H26" s="489"/>
      <c r="I26" s="489"/>
      <c r="J26" s="489"/>
      <c r="K26" s="490"/>
      <c r="L26" s="491"/>
      <c r="M26" s="492"/>
      <c r="N26" s="492"/>
      <c r="O26" s="493"/>
      <c r="P26" s="172"/>
      <c r="Q26" s="173"/>
      <c r="R26" s="173"/>
      <c r="S26" s="173"/>
      <c r="T26" s="173"/>
      <c r="U26" s="173"/>
      <c r="V26" s="174"/>
      <c r="W26" s="172"/>
      <c r="X26" s="173"/>
      <c r="Y26" s="173"/>
      <c r="Z26" s="173"/>
      <c r="AA26" s="173"/>
      <c r="AB26" s="173"/>
      <c r="AC26" s="174"/>
      <c r="AD26" s="172"/>
      <c r="AE26" s="173"/>
      <c r="AF26" s="173"/>
      <c r="AG26" s="173"/>
      <c r="AH26" s="173"/>
      <c r="AI26" s="173"/>
      <c r="AJ26" s="174"/>
      <c r="AK26" s="172"/>
      <c r="AL26" s="173"/>
      <c r="AM26" s="173"/>
      <c r="AN26" s="173"/>
      <c r="AO26" s="173"/>
      <c r="AP26" s="173"/>
      <c r="AQ26" s="174"/>
      <c r="AR26" s="172"/>
      <c r="AS26" s="173"/>
      <c r="AT26" s="174"/>
      <c r="AU26" s="494">
        <f t="shared" si="3"/>
        <v>0</v>
      </c>
      <c r="AV26" s="495"/>
      <c r="AW26" s="496">
        <f t="shared" si="1"/>
        <v>0</v>
      </c>
      <c r="AX26" s="497"/>
      <c r="AY26" s="498"/>
      <c r="AZ26" s="499"/>
      <c r="BA26" s="499"/>
      <c r="BB26" s="499"/>
      <c r="BC26" s="499"/>
      <c r="BD26" s="500"/>
    </row>
    <row r="27" spans="2:57" ht="39.950000000000003" customHeight="1" x14ac:dyDescent="0.15">
      <c r="B27" s="171">
        <f t="shared" si="2"/>
        <v>15</v>
      </c>
      <c r="C27" s="484"/>
      <c r="D27" s="485"/>
      <c r="E27" s="486"/>
      <c r="F27" s="487"/>
      <c r="G27" s="488"/>
      <c r="H27" s="489"/>
      <c r="I27" s="489"/>
      <c r="J27" s="489"/>
      <c r="K27" s="490"/>
      <c r="L27" s="491"/>
      <c r="M27" s="492"/>
      <c r="N27" s="492"/>
      <c r="O27" s="493"/>
      <c r="P27" s="172"/>
      <c r="Q27" s="173"/>
      <c r="R27" s="173"/>
      <c r="S27" s="173"/>
      <c r="T27" s="173"/>
      <c r="U27" s="173"/>
      <c r="V27" s="174"/>
      <c r="W27" s="172"/>
      <c r="X27" s="173"/>
      <c r="Y27" s="173"/>
      <c r="Z27" s="173"/>
      <c r="AA27" s="173"/>
      <c r="AB27" s="173"/>
      <c r="AC27" s="174"/>
      <c r="AD27" s="172"/>
      <c r="AE27" s="173"/>
      <c r="AF27" s="173"/>
      <c r="AG27" s="173"/>
      <c r="AH27" s="173"/>
      <c r="AI27" s="173"/>
      <c r="AJ27" s="174"/>
      <c r="AK27" s="172"/>
      <c r="AL27" s="173"/>
      <c r="AM27" s="173"/>
      <c r="AN27" s="173"/>
      <c r="AO27" s="173"/>
      <c r="AP27" s="173"/>
      <c r="AQ27" s="174"/>
      <c r="AR27" s="172"/>
      <c r="AS27" s="173"/>
      <c r="AT27" s="174"/>
      <c r="AU27" s="494">
        <f t="shared" si="3"/>
        <v>0</v>
      </c>
      <c r="AV27" s="495"/>
      <c r="AW27" s="496">
        <f t="shared" si="1"/>
        <v>0</v>
      </c>
      <c r="AX27" s="497"/>
      <c r="AY27" s="498"/>
      <c r="AZ27" s="499"/>
      <c r="BA27" s="499"/>
      <c r="BB27" s="499"/>
      <c r="BC27" s="499"/>
      <c r="BD27" s="500"/>
    </row>
    <row r="28" spans="2:57" ht="39.950000000000003" customHeight="1" x14ac:dyDescent="0.15">
      <c r="B28" s="171">
        <f t="shared" si="2"/>
        <v>16</v>
      </c>
      <c r="C28" s="484"/>
      <c r="D28" s="485"/>
      <c r="E28" s="486"/>
      <c r="F28" s="487"/>
      <c r="G28" s="488"/>
      <c r="H28" s="489"/>
      <c r="I28" s="489"/>
      <c r="J28" s="489"/>
      <c r="K28" s="490"/>
      <c r="L28" s="491"/>
      <c r="M28" s="492"/>
      <c r="N28" s="492"/>
      <c r="O28" s="493"/>
      <c r="P28" s="172"/>
      <c r="Q28" s="173"/>
      <c r="R28" s="173"/>
      <c r="S28" s="173"/>
      <c r="T28" s="173"/>
      <c r="U28" s="173"/>
      <c r="V28" s="174"/>
      <c r="W28" s="172"/>
      <c r="X28" s="173"/>
      <c r="Y28" s="173"/>
      <c r="Z28" s="173"/>
      <c r="AA28" s="173"/>
      <c r="AB28" s="173"/>
      <c r="AC28" s="174"/>
      <c r="AD28" s="172"/>
      <c r="AE28" s="173"/>
      <c r="AF28" s="173"/>
      <c r="AG28" s="173"/>
      <c r="AH28" s="173"/>
      <c r="AI28" s="173"/>
      <c r="AJ28" s="174"/>
      <c r="AK28" s="172"/>
      <c r="AL28" s="173"/>
      <c r="AM28" s="173"/>
      <c r="AN28" s="173"/>
      <c r="AO28" s="173"/>
      <c r="AP28" s="173"/>
      <c r="AQ28" s="174"/>
      <c r="AR28" s="172"/>
      <c r="AS28" s="173"/>
      <c r="AT28" s="174"/>
      <c r="AU28" s="494">
        <f t="shared" si="3"/>
        <v>0</v>
      </c>
      <c r="AV28" s="495"/>
      <c r="AW28" s="496">
        <f t="shared" si="1"/>
        <v>0</v>
      </c>
      <c r="AX28" s="497"/>
      <c r="AY28" s="498"/>
      <c r="AZ28" s="499"/>
      <c r="BA28" s="499"/>
      <c r="BB28" s="499"/>
      <c r="BC28" s="499"/>
      <c r="BD28" s="500"/>
    </row>
    <row r="29" spans="2:57" ht="39.950000000000003" customHeight="1" x14ac:dyDescent="0.15">
      <c r="B29" s="171">
        <f t="shared" si="2"/>
        <v>17</v>
      </c>
      <c r="C29" s="484"/>
      <c r="D29" s="485"/>
      <c r="E29" s="486"/>
      <c r="F29" s="487"/>
      <c r="G29" s="488"/>
      <c r="H29" s="489"/>
      <c r="I29" s="489"/>
      <c r="J29" s="489"/>
      <c r="K29" s="490"/>
      <c r="L29" s="491"/>
      <c r="M29" s="492"/>
      <c r="N29" s="492"/>
      <c r="O29" s="493"/>
      <c r="P29" s="172"/>
      <c r="Q29" s="173"/>
      <c r="R29" s="173"/>
      <c r="S29" s="173"/>
      <c r="T29" s="173"/>
      <c r="U29" s="173"/>
      <c r="V29" s="174"/>
      <c r="W29" s="172"/>
      <c r="X29" s="173"/>
      <c r="Y29" s="173"/>
      <c r="Z29" s="173"/>
      <c r="AA29" s="173"/>
      <c r="AB29" s="173"/>
      <c r="AC29" s="174"/>
      <c r="AD29" s="172"/>
      <c r="AE29" s="173"/>
      <c r="AF29" s="173"/>
      <c r="AG29" s="173"/>
      <c r="AH29" s="173"/>
      <c r="AI29" s="173"/>
      <c r="AJ29" s="174"/>
      <c r="AK29" s="172"/>
      <c r="AL29" s="173"/>
      <c r="AM29" s="173"/>
      <c r="AN29" s="173"/>
      <c r="AO29" s="173"/>
      <c r="AP29" s="173"/>
      <c r="AQ29" s="174"/>
      <c r="AR29" s="172"/>
      <c r="AS29" s="173"/>
      <c r="AT29" s="174"/>
      <c r="AU29" s="494">
        <f t="shared" si="3"/>
        <v>0</v>
      </c>
      <c r="AV29" s="495"/>
      <c r="AW29" s="496">
        <f t="shared" si="1"/>
        <v>0</v>
      </c>
      <c r="AX29" s="497"/>
      <c r="AY29" s="498"/>
      <c r="AZ29" s="499"/>
      <c r="BA29" s="499"/>
      <c r="BB29" s="499"/>
      <c r="BC29" s="499"/>
      <c r="BD29" s="500"/>
    </row>
    <row r="30" spans="2:57" ht="39.950000000000003" customHeight="1" thickBot="1" x14ac:dyDescent="0.2">
      <c r="B30" s="175">
        <f t="shared" si="2"/>
        <v>18</v>
      </c>
      <c r="C30" s="515"/>
      <c r="D30" s="516"/>
      <c r="E30" s="517"/>
      <c r="F30" s="518"/>
      <c r="G30" s="519"/>
      <c r="H30" s="520"/>
      <c r="I30" s="520"/>
      <c r="J30" s="520"/>
      <c r="K30" s="521"/>
      <c r="L30" s="522"/>
      <c r="M30" s="523"/>
      <c r="N30" s="523"/>
      <c r="O30" s="524"/>
      <c r="P30" s="176"/>
      <c r="Q30" s="177"/>
      <c r="R30" s="177"/>
      <c r="S30" s="177"/>
      <c r="T30" s="177"/>
      <c r="U30" s="177"/>
      <c r="V30" s="178"/>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8"/>
      <c r="AU30" s="525">
        <f t="shared" si="3"/>
        <v>0</v>
      </c>
      <c r="AV30" s="526"/>
      <c r="AW30" s="527">
        <f t="shared" si="1"/>
        <v>0</v>
      </c>
      <c r="AX30" s="528"/>
      <c r="AY30" s="529"/>
      <c r="AZ30" s="530"/>
      <c r="BA30" s="530"/>
      <c r="BB30" s="530"/>
      <c r="BC30" s="530"/>
      <c r="BD30" s="531"/>
    </row>
    <row r="31" spans="2:57" ht="20.25" customHeight="1" x14ac:dyDescent="0.15">
      <c r="C31" s="179"/>
      <c r="D31" s="180"/>
      <c r="E31" s="181"/>
      <c r="AC31" s="157"/>
    </row>
    <row r="32" spans="2:57" ht="20.25" customHeight="1" x14ac:dyDescent="0.15">
      <c r="C32" s="157"/>
      <c r="D32" s="157"/>
      <c r="T32" s="157"/>
      <c r="AJ32" s="190"/>
      <c r="AK32" s="191"/>
      <c r="AL32" s="191"/>
      <c r="BE32" s="191"/>
    </row>
    <row r="33" spans="3:58" ht="20.25" customHeight="1" x14ac:dyDescent="0.15">
      <c r="C33" s="157"/>
      <c r="D33" s="157"/>
      <c r="U33" s="157"/>
      <c r="AK33" s="190"/>
      <c r="AL33" s="191"/>
      <c r="AM33" s="191"/>
      <c r="BF33" s="191"/>
    </row>
    <row r="34" spans="3:58" ht="20.25" customHeight="1" x14ac:dyDescent="0.15">
      <c r="D34" s="157"/>
      <c r="U34" s="157"/>
      <c r="AK34" s="190"/>
      <c r="AL34" s="191"/>
      <c r="AM34" s="191"/>
      <c r="BF34" s="191"/>
    </row>
    <row r="35" spans="3:58" ht="20.25" customHeight="1" x14ac:dyDescent="0.15">
      <c r="C35" s="157"/>
      <c r="D35" s="157"/>
      <c r="U35" s="157"/>
      <c r="AK35" s="190"/>
      <c r="AL35" s="191"/>
      <c r="AM35" s="191"/>
      <c r="BF35" s="191"/>
    </row>
    <row r="36" spans="3:58" ht="20.25" customHeight="1" x14ac:dyDescent="0.15">
      <c r="C36" s="190"/>
      <c r="D36" s="190"/>
      <c r="E36" s="190"/>
      <c r="F36" s="190"/>
      <c r="G36" s="190"/>
      <c r="H36" s="190"/>
      <c r="I36" s="190"/>
      <c r="J36" s="190"/>
      <c r="K36" s="190"/>
      <c r="L36" s="190"/>
      <c r="M36" s="190"/>
      <c r="N36" s="190"/>
      <c r="O36" s="190"/>
      <c r="P36" s="190"/>
      <c r="Q36" s="190"/>
      <c r="R36" s="190"/>
      <c r="S36" s="190"/>
      <c r="T36" s="190"/>
      <c r="U36" s="191"/>
      <c r="V36" s="191"/>
      <c r="W36" s="190"/>
      <c r="X36" s="190"/>
      <c r="Y36" s="190"/>
      <c r="Z36" s="190"/>
      <c r="AA36" s="190"/>
      <c r="AB36" s="190"/>
      <c r="AC36" s="190"/>
      <c r="AD36" s="190"/>
      <c r="AE36" s="190"/>
      <c r="AF36" s="190"/>
      <c r="AG36" s="190"/>
      <c r="AH36" s="190"/>
      <c r="AI36" s="190"/>
      <c r="AJ36" s="190"/>
      <c r="AK36" s="190"/>
      <c r="AL36" s="191"/>
      <c r="AM36" s="191"/>
      <c r="BF36" s="191"/>
    </row>
    <row r="37" spans="3:58" ht="20.25" customHeight="1" x14ac:dyDescent="0.15">
      <c r="C37" s="190"/>
      <c r="D37" s="190"/>
      <c r="E37" s="190"/>
      <c r="F37" s="190"/>
      <c r="G37" s="190"/>
      <c r="H37" s="190"/>
      <c r="I37" s="190"/>
      <c r="J37" s="190"/>
      <c r="K37" s="190"/>
      <c r="L37" s="190"/>
      <c r="M37" s="190"/>
      <c r="N37" s="190"/>
      <c r="O37" s="190"/>
      <c r="P37" s="190"/>
      <c r="Q37" s="190"/>
      <c r="R37" s="190"/>
      <c r="S37" s="190"/>
      <c r="T37" s="190"/>
      <c r="U37" s="191"/>
      <c r="V37" s="191"/>
      <c r="W37" s="190"/>
      <c r="X37" s="190"/>
      <c r="Y37" s="190"/>
      <c r="Z37" s="190"/>
      <c r="AA37" s="190"/>
      <c r="AB37" s="190"/>
      <c r="AC37" s="190"/>
      <c r="AD37" s="190"/>
      <c r="AE37" s="190"/>
      <c r="AF37" s="190"/>
      <c r="AG37" s="190"/>
      <c r="AH37" s="190"/>
      <c r="AI37" s="190"/>
      <c r="AJ37" s="190"/>
      <c r="AK37" s="190"/>
      <c r="AL37" s="191"/>
      <c r="AM37" s="191"/>
      <c r="BF37" s="191"/>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AU13:AX30">
    <cfRule type="expression" dxfId="2" priority="1">
      <formula>INDIRECT(ADDRESS(ROW(),COLUMN()))=TRUNC(INDIRECT(ADDRESS(ROW(),COLUMN())))</formula>
    </cfRule>
  </conditionalFormatting>
  <dataValidations count="6">
    <dataValidation type="list" allowBlank="1" showInputMessage="1" sqref="E13:F30" xr:uid="{EED929CD-8C61-49D5-8711-CE6DBB022B88}">
      <formula1>"A, B, C, D"</formula1>
    </dataValidation>
    <dataValidation type="list" allowBlank="1" showInputMessage="1" showErrorMessage="1" sqref="AZ4:BC4" xr:uid="{C1D7E900-13A7-4363-89D0-D5F693BF7805}">
      <formula1>"予定,実績,予定・実績"</formula1>
    </dataValidation>
    <dataValidation type="list" errorStyle="warning" allowBlank="1" showInputMessage="1" error="リストにない場合のみ、入力してください。" sqref="G13:K30" xr:uid="{17BC3812-DFF7-4E22-B07D-AD8A4575A2F5}">
      <formula1>INDIRECT(C13)</formula1>
    </dataValidation>
    <dataValidation type="list" allowBlank="1" showInputMessage="1" sqref="C13:D30" xr:uid="{3221B02D-85E3-44CD-A028-B16B62818342}">
      <formula1>職種</formula1>
    </dataValidation>
    <dataValidation type="list" allowBlank="1" showInputMessage="1" showErrorMessage="1" sqref="AZ3" xr:uid="{014FEA27-8B54-48E2-85D5-4835463916BF}">
      <formula1>"４週,暦月"</formula1>
    </dataValidation>
    <dataValidation type="decimal" allowBlank="1" showInputMessage="1" showErrorMessage="1" error="入力可能範囲　32～40" sqref="AV5" xr:uid="{256E883C-43ED-40FA-BFEE-E23074D0EAE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7F7D303C-2CE0-44D7-AF2E-2D01D2115B1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1677-474D-4D51-822B-70AF82E1C135}">
  <sheetPr>
    <pageSetUpPr fitToPage="1"/>
  </sheetPr>
  <dimension ref="B1:BF119"/>
  <sheetViews>
    <sheetView showGridLines="0" view="pageBreakPreview" zoomScale="70" zoomScaleNormal="70" zoomScaleSheetLayoutView="70" workbookViewId="0"/>
  </sheetViews>
  <sheetFormatPr defaultColWidth="5.140625" defaultRowHeight="20.25" customHeight="1" x14ac:dyDescent="0.15"/>
  <cols>
    <col min="1" max="1" width="1.5703125" style="156" customWidth="1"/>
    <col min="2" max="56" width="6.42578125" style="156" customWidth="1"/>
    <col min="57" max="16384" width="5.140625" style="156"/>
  </cols>
  <sheetData>
    <row r="1" spans="2:57" s="125" customFormat="1" ht="20.25" customHeight="1" x14ac:dyDescent="0.15">
      <c r="C1" s="126" t="s">
        <v>341</v>
      </c>
      <c r="D1" s="126"/>
      <c r="G1" s="127" t="s">
        <v>342</v>
      </c>
      <c r="J1" s="126"/>
      <c r="K1" s="126"/>
      <c r="L1" s="126"/>
      <c r="M1" s="126"/>
      <c r="AK1" s="128" t="s">
        <v>343</v>
      </c>
      <c r="AL1" s="128" t="s">
        <v>344</v>
      </c>
      <c r="AM1" s="460" t="s">
        <v>345</v>
      </c>
      <c r="AN1" s="460"/>
      <c r="AO1" s="460"/>
      <c r="AP1" s="460"/>
      <c r="AQ1" s="460"/>
      <c r="AR1" s="460"/>
      <c r="AS1" s="460"/>
      <c r="AT1" s="460"/>
      <c r="AU1" s="460"/>
      <c r="AV1" s="460"/>
      <c r="AW1" s="460"/>
      <c r="AX1" s="460"/>
      <c r="AY1" s="460"/>
      <c r="AZ1" s="460"/>
      <c r="BA1" s="460"/>
      <c r="BB1" s="129" t="s">
        <v>346</v>
      </c>
    </row>
    <row r="2" spans="2:57" s="131" customFormat="1" ht="20.25" customHeight="1" x14ac:dyDescent="0.15">
      <c r="D2" s="127"/>
      <c r="H2" s="127"/>
      <c r="I2" s="128"/>
      <c r="J2" s="128"/>
      <c r="K2" s="128"/>
      <c r="L2" s="128"/>
      <c r="M2" s="128"/>
      <c r="T2" s="128" t="s">
        <v>347</v>
      </c>
      <c r="U2" s="461">
        <v>7</v>
      </c>
      <c r="V2" s="461"/>
      <c r="W2" s="128" t="s">
        <v>344</v>
      </c>
      <c r="X2" s="462">
        <f>IF(U2=0,"",YEAR(DATE(2018+U2,1,1)))</f>
        <v>2025</v>
      </c>
      <c r="Y2" s="462"/>
      <c r="Z2" s="131" t="s">
        <v>348</v>
      </c>
      <c r="AA2" s="131" t="s">
        <v>349</v>
      </c>
      <c r="AB2" s="461">
        <v>6</v>
      </c>
      <c r="AC2" s="461"/>
      <c r="AD2" s="131" t="s">
        <v>350</v>
      </c>
      <c r="AJ2" s="129"/>
      <c r="AK2" s="128" t="s">
        <v>351</v>
      </c>
      <c r="AL2" s="128" t="s">
        <v>344</v>
      </c>
      <c r="AM2" s="461"/>
      <c r="AN2" s="461"/>
      <c r="AO2" s="461"/>
      <c r="AP2" s="461"/>
      <c r="AQ2" s="461"/>
      <c r="AR2" s="461"/>
      <c r="AS2" s="461"/>
      <c r="AT2" s="461"/>
      <c r="AU2" s="461"/>
      <c r="AV2" s="461"/>
      <c r="AW2" s="461"/>
      <c r="AX2" s="461"/>
      <c r="AY2" s="461"/>
      <c r="AZ2" s="461"/>
      <c r="BA2" s="461"/>
      <c r="BB2" s="129" t="s">
        <v>346</v>
      </c>
      <c r="BC2" s="128"/>
      <c r="BD2" s="128"/>
      <c r="BE2" s="128"/>
    </row>
    <row r="3" spans="2:57" s="131" customFormat="1" ht="20.25" customHeight="1" x14ac:dyDescent="0.15">
      <c r="D3" s="127"/>
      <c r="H3" s="127"/>
      <c r="I3" s="128"/>
      <c r="J3" s="128"/>
      <c r="K3" s="128"/>
      <c r="L3" s="128"/>
      <c r="M3" s="128"/>
      <c r="T3" s="134"/>
      <c r="U3" s="135"/>
      <c r="V3" s="135"/>
      <c r="W3" s="136"/>
      <c r="X3" s="135"/>
      <c r="Y3" s="135"/>
      <c r="Z3" s="137"/>
      <c r="AA3" s="137"/>
      <c r="AB3" s="135"/>
      <c r="AC3" s="135"/>
      <c r="AD3" s="138"/>
      <c r="AJ3" s="129"/>
      <c r="AK3" s="128"/>
      <c r="AL3" s="128"/>
      <c r="AM3" s="139"/>
      <c r="AN3" s="139"/>
      <c r="AO3" s="139"/>
      <c r="AP3" s="139"/>
      <c r="AQ3" s="139"/>
      <c r="AR3" s="139"/>
      <c r="AS3" s="139"/>
      <c r="AT3" s="139"/>
      <c r="AU3" s="139"/>
      <c r="AV3" s="139"/>
      <c r="AW3" s="139"/>
      <c r="AX3" s="139"/>
      <c r="AY3" s="140" t="s">
        <v>352</v>
      </c>
      <c r="AZ3" s="463" t="s">
        <v>372</v>
      </c>
      <c r="BA3" s="463"/>
      <c r="BB3" s="463"/>
      <c r="BC3" s="463"/>
      <c r="BD3" s="128"/>
      <c r="BE3" s="128"/>
    </row>
    <row r="4" spans="2:57" s="131" customFormat="1" ht="20.25" customHeight="1" x14ac:dyDescent="0.15">
      <c r="B4" s="141"/>
      <c r="C4" s="141"/>
      <c r="D4" s="141"/>
      <c r="E4" s="141"/>
      <c r="F4" s="141"/>
      <c r="G4" s="141"/>
      <c r="H4" s="141"/>
      <c r="I4" s="141"/>
      <c r="J4" s="142"/>
      <c r="K4" s="143"/>
      <c r="L4" s="143"/>
      <c r="M4" s="143"/>
      <c r="N4" s="143"/>
      <c r="O4" s="143"/>
      <c r="P4" s="144"/>
      <c r="Q4" s="143"/>
      <c r="R4" s="143"/>
      <c r="Z4" s="137"/>
      <c r="AA4" s="137"/>
      <c r="AB4" s="135"/>
      <c r="AC4" s="135"/>
      <c r="AD4" s="138"/>
      <c r="AJ4" s="129"/>
      <c r="AK4" s="128"/>
      <c r="AL4" s="128"/>
      <c r="AM4" s="139"/>
      <c r="AN4" s="139"/>
      <c r="AO4" s="139"/>
      <c r="AP4" s="139"/>
      <c r="AQ4" s="139"/>
      <c r="AR4" s="139"/>
      <c r="AS4" s="139"/>
      <c r="AT4" s="139"/>
      <c r="AU4" s="139"/>
      <c r="AV4" s="139"/>
      <c r="AW4" s="139"/>
      <c r="AX4" s="139"/>
      <c r="AY4" s="140" t="s">
        <v>353</v>
      </c>
      <c r="AZ4" s="463" t="s">
        <v>463</v>
      </c>
      <c r="BA4" s="463"/>
      <c r="BB4" s="463"/>
      <c r="BC4" s="463"/>
      <c r="BD4" s="128"/>
      <c r="BE4" s="128"/>
    </row>
    <row r="5" spans="2:57" s="131" customFormat="1" ht="20.25" customHeight="1" x14ac:dyDescent="0.15">
      <c r="B5" s="145"/>
      <c r="C5" s="145"/>
      <c r="D5" s="145"/>
      <c r="E5" s="145"/>
      <c r="F5" s="145"/>
      <c r="G5" s="145"/>
      <c r="H5" s="145"/>
      <c r="I5" s="145"/>
      <c r="J5" s="143"/>
      <c r="K5" s="146"/>
      <c r="L5" s="147"/>
      <c r="M5" s="147"/>
      <c r="N5" s="147"/>
      <c r="O5" s="147"/>
      <c r="P5" s="145"/>
      <c r="Q5" s="141"/>
      <c r="R5" s="141"/>
      <c r="S5" s="125"/>
      <c r="Z5" s="137"/>
      <c r="AA5" s="137"/>
      <c r="AB5" s="135"/>
      <c r="AC5" s="135"/>
      <c r="AD5" s="125"/>
      <c r="AE5" s="125"/>
      <c r="AF5" s="125"/>
      <c r="AG5" s="125"/>
      <c r="AJ5" s="125" t="s">
        <v>354</v>
      </c>
      <c r="AK5" s="125"/>
      <c r="AL5" s="125"/>
      <c r="AM5" s="125"/>
      <c r="AN5" s="125"/>
      <c r="AO5" s="125"/>
      <c r="AP5" s="125"/>
      <c r="AQ5" s="125"/>
      <c r="AR5" s="141"/>
      <c r="AS5" s="141"/>
      <c r="AT5" s="148"/>
      <c r="AU5" s="125"/>
      <c r="AV5" s="477"/>
      <c r="AW5" s="478"/>
      <c r="AX5" s="148" t="s">
        <v>355</v>
      </c>
      <c r="AY5" s="125"/>
      <c r="AZ5" s="477"/>
      <c r="BA5" s="478"/>
      <c r="BB5" s="148" t="s">
        <v>356</v>
      </c>
      <c r="BC5" s="125"/>
      <c r="BE5" s="128"/>
    </row>
    <row r="6" spans="2:57" s="131" customFormat="1" ht="20.25" customHeight="1" x14ac:dyDescent="0.15">
      <c r="B6" s="145"/>
      <c r="C6" s="145"/>
      <c r="D6" s="145"/>
      <c r="E6" s="145"/>
      <c r="F6" s="145"/>
      <c r="G6" s="145"/>
      <c r="H6" s="145"/>
      <c r="I6" s="145"/>
      <c r="J6" s="145"/>
      <c r="K6" s="149"/>
      <c r="L6" s="149"/>
      <c r="M6" s="149"/>
      <c r="N6" s="145"/>
      <c r="O6" s="150"/>
      <c r="P6" s="151"/>
      <c r="Q6" s="151"/>
      <c r="R6" s="152"/>
      <c r="S6" s="153"/>
      <c r="Z6" s="137"/>
      <c r="AA6" s="137"/>
      <c r="AB6" s="135"/>
      <c r="AC6" s="135"/>
      <c r="AD6" s="148"/>
      <c r="AE6" s="125"/>
      <c r="AF6" s="125"/>
      <c r="AG6" s="125"/>
      <c r="AL6" s="125"/>
      <c r="AM6" s="125"/>
      <c r="AN6" s="154"/>
      <c r="AO6" s="155"/>
      <c r="AP6" s="155"/>
      <c r="AQ6" s="153"/>
      <c r="AR6" s="153"/>
      <c r="AS6" s="153"/>
      <c r="AT6" s="153"/>
      <c r="AU6" s="153"/>
      <c r="AV6" s="153"/>
      <c r="AW6" s="125" t="s">
        <v>357</v>
      </c>
      <c r="AX6" s="125"/>
      <c r="AY6" s="125"/>
      <c r="AZ6" s="479">
        <f>DAY(EOMONTH(DATE(X2,AB2,1),0))</f>
        <v>30</v>
      </c>
      <c r="BA6" s="480"/>
      <c r="BB6" s="148" t="s">
        <v>358</v>
      </c>
      <c r="BE6" s="128"/>
    </row>
    <row r="7" spans="2:57" ht="20.25" customHeight="1" thickBot="1" x14ac:dyDescent="0.2">
      <c r="C7" s="157"/>
      <c r="D7" s="157"/>
      <c r="S7" s="157"/>
      <c r="AJ7" s="157"/>
      <c r="BC7" s="158"/>
      <c r="BD7" s="158"/>
      <c r="BE7" s="158"/>
    </row>
    <row r="8" spans="2:57" ht="20.25" customHeight="1" thickBot="1" x14ac:dyDescent="0.2">
      <c r="B8" s="443" t="s">
        <v>359</v>
      </c>
      <c r="C8" s="446" t="s">
        <v>360</v>
      </c>
      <c r="D8" s="447"/>
      <c r="E8" s="452" t="s">
        <v>361</v>
      </c>
      <c r="F8" s="447"/>
      <c r="G8" s="452" t="s">
        <v>362</v>
      </c>
      <c r="H8" s="446"/>
      <c r="I8" s="446"/>
      <c r="J8" s="446"/>
      <c r="K8" s="447"/>
      <c r="L8" s="452" t="s">
        <v>363</v>
      </c>
      <c r="M8" s="446"/>
      <c r="N8" s="446"/>
      <c r="O8" s="455"/>
      <c r="P8" s="458" t="s">
        <v>364</v>
      </c>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64" t="str">
        <f>IF(AZ3="４週","(9)1～4週目の勤務時間数合計","(9)1か月の勤務時間数合計")</f>
        <v>(9)1か月の勤務時間数合計</v>
      </c>
      <c r="AV8" s="465"/>
      <c r="AW8" s="464" t="s">
        <v>365</v>
      </c>
      <c r="AX8" s="465"/>
      <c r="AY8" s="472" t="s">
        <v>366</v>
      </c>
      <c r="AZ8" s="472"/>
      <c r="BA8" s="472"/>
      <c r="BB8" s="472"/>
      <c r="BC8" s="472"/>
      <c r="BD8" s="472"/>
    </row>
    <row r="9" spans="2:57" ht="20.25" customHeight="1" thickBot="1" x14ac:dyDescent="0.2">
      <c r="B9" s="444"/>
      <c r="C9" s="448"/>
      <c r="D9" s="449"/>
      <c r="E9" s="453"/>
      <c r="F9" s="449"/>
      <c r="G9" s="453"/>
      <c r="H9" s="448"/>
      <c r="I9" s="448"/>
      <c r="J9" s="448"/>
      <c r="K9" s="449"/>
      <c r="L9" s="453"/>
      <c r="M9" s="448"/>
      <c r="N9" s="448"/>
      <c r="O9" s="456"/>
      <c r="P9" s="474" t="s">
        <v>367</v>
      </c>
      <c r="Q9" s="475"/>
      <c r="R9" s="475"/>
      <c r="S9" s="475"/>
      <c r="T9" s="475"/>
      <c r="U9" s="475"/>
      <c r="V9" s="476"/>
      <c r="W9" s="474" t="s">
        <v>368</v>
      </c>
      <c r="X9" s="475"/>
      <c r="Y9" s="475"/>
      <c r="Z9" s="475"/>
      <c r="AA9" s="475"/>
      <c r="AB9" s="475"/>
      <c r="AC9" s="476"/>
      <c r="AD9" s="474" t="s">
        <v>369</v>
      </c>
      <c r="AE9" s="475"/>
      <c r="AF9" s="475"/>
      <c r="AG9" s="475"/>
      <c r="AH9" s="475"/>
      <c r="AI9" s="475"/>
      <c r="AJ9" s="476"/>
      <c r="AK9" s="474" t="s">
        <v>370</v>
      </c>
      <c r="AL9" s="475"/>
      <c r="AM9" s="475"/>
      <c r="AN9" s="475"/>
      <c r="AO9" s="475"/>
      <c r="AP9" s="475"/>
      <c r="AQ9" s="476"/>
      <c r="AR9" s="474" t="s">
        <v>371</v>
      </c>
      <c r="AS9" s="475"/>
      <c r="AT9" s="476"/>
      <c r="AU9" s="466"/>
      <c r="AV9" s="467"/>
      <c r="AW9" s="466"/>
      <c r="AX9" s="467"/>
      <c r="AY9" s="472"/>
      <c r="AZ9" s="472"/>
      <c r="BA9" s="472"/>
      <c r="BB9" s="472"/>
      <c r="BC9" s="472"/>
      <c r="BD9" s="472"/>
    </row>
    <row r="10" spans="2:57" ht="20.25" customHeight="1" thickBot="1" x14ac:dyDescent="0.2">
      <c r="B10" s="444"/>
      <c r="C10" s="448"/>
      <c r="D10" s="449"/>
      <c r="E10" s="453"/>
      <c r="F10" s="449"/>
      <c r="G10" s="453"/>
      <c r="H10" s="448"/>
      <c r="I10" s="448"/>
      <c r="J10" s="448"/>
      <c r="K10" s="449"/>
      <c r="L10" s="453"/>
      <c r="M10" s="448"/>
      <c r="N10" s="448"/>
      <c r="O10" s="456"/>
      <c r="P10" s="161">
        <f>DAY(DATE($X$2,$AB$2,1))</f>
        <v>1</v>
      </c>
      <c r="Q10" s="162">
        <f>DAY(DATE($X$2,$AB$2,2))</f>
        <v>2</v>
      </c>
      <c r="R10" s="162">
        <f>DAY(DATE($X$2,$AB$2,3))</f>
        <v>3</v>
      </c>
      <c r="S10" s="162">
        <f>DAY(DATE($X$2,$AB$2,4))</f>
        <v>4</v>
      </c>
      <c r="T10" s="162">
        <f>DAY(DATE($X$2,$AB$2,5))</f>
        <v>5</v>
      </c>
      <c r="U10" s="162">
        <f>DAY(DATE($X$2,$AB$2,6))</f>
        <v>6</v>
      </c>
      <c r="V10" s="163">
        <f>DAY(DATE($X$2,$AB$2,7))</f>
        <v>7</v>
      </c>
      <c r="W10" s="161">
        <f>DAY(DATE($X$2,$AB$2,8))</f>
        <v>8</v>
      </c>
      <c r="X10" s="162">
        <f>DAY(DATE($X$2,$AB$2,9))</f>
        <v>9</v>
      </c>
      <c r="Y10" s="162">
        <f>DAY(DATE($X$2,$AB$2,10))</f>
        <v>10</v>
      </c>
      <c r="Z10" s="162">
        <f>DAY(DATE($X$2,$AB$2,11))</f>
        <v>11</v>
      </c>
      <c r="AA10" s="162">
        <f>DAY(DATE($X$2,$AB$2,12))</f>
        <v>12</v>
      </c>
      <c r="AB10" s="162">
        <f>DAY(DATE($X$2,$AB$2,13))</f>
        <v>13</v>
      </c>
      <c r="AC10" s="163">
        <f>DAY(DATE($X$2,$AB$2,14))</f>
        <v>14</v>
      </c>
      <c r="AD10" s="161">
        <f>DAY(DATE($X$2,$AB$2,15))</f>
        <v>15</v>
      </c>
      <c r="AE10" s="162">
        <f>DAY(DATE($X$2,$AB$2,16))</f>
        <v>16</v>
      </c>
      <c r="AF10" s="162">
        <f>DAY(DATE($X$2,$AB$2,17))</f>
        <v>17</v>
      </c>
      <c r="AG10" s="162">
        <f>DAY(DATE($X$2,$AB$2,18))</f>
        <v>18</v>
      </c>
      <c r="AH10" s="162">
        <f>DAY(DATE($X$2,$AB$2,19))</f>
        <v>19</v>
      </c>
      <c r="AI10" s="162">
        <f>DAY(DATE($X$2,$AB$2,20))</f>
        <v>20</v>
      </c>
      <c r="AJ10" s="163">
        <f>DAY(DATE($X$2,$AB$2,21))</f>
        <v>21</v>
      </c>
      <c r="AK10" s="161">
        <f>DAY(DATE($X$2,$AB$2,22))</f>
        <v>22</v>
      </c>
      <c r="AL10" s="162">
        <f>DAY(DATE($X$2,$AB$2,23))</f>
        <v>23</v>
      </c>
      <c r="AM10" s="162">
        <f>DAY(DATE($X$2,$AB$2,24))</f>
        <v>24</v>
      </c>
      <c r="AN10" s="162">
        <f>DAY(DATE($X$2,$AB$2,25))</f>
        <v>25</v>
      </c>
      <c r="AO10" s="162">
        <f>DAY(DATE($X$2,$AB$2,26))</f>
        <v>26</v>
      </c>
      <c r="AP10" s="162">
        <f>DAY(DATE($X$2,$AB$2,27))</f>
        <v>27</v>
      </c>
      <c r="AQ10" s="163">
        <f>DAY(DATE($X$2,$AB$2,28))</f>
        <v>28</v>
      </c>
      <c r="AR10" s="161">
        <f>IF(AZ3="暦月",IF(DAY(DATE($X$2,$AB$2,29))=29,29,""),"")</f>
        <v>29</v>
      </c>
      <c r="AS10" s="162">
        <f>IF(AZ3="暦月",IF(DAY(DATE($X$2,$AB$2,30))=30,30,""),"")</f>
        <v>30</v>
      </c>
      <c r="AT10" s="163" t="str">
        <f>IF(AZ3="暦月",IF(DAY(DATE($X$2,$AB$2,31))=31,31,""),"")</f>
        <v/>
      </c>
      <c r="AU10" s="466"/>
      <c r="AV10" s="467"/>
      <c r="AW10" s="466"/>
      <c r="AX10" s="467"/>
      <c r="AY10" s="472"/>
      <c r="AZ10" s="472"/>
      <c r="BA10" s="472"/>
      <c r="BB10" s="472"/>
      <c r="BC10" s="472"/>
      <c r="BD10" s="472"/>
    </row>
    <row r="11" spans="2:57" ht="20.25" hidden="1" customHeight="1" thickBot="1" x14ac:dyDescent="0.2">
      <c r="B11" s="444"/>
      <c r="C11" s="448"/>
      <c r="D11" s="449"/>
      <c r="E11" s="453"/>
      <c r="F11" s="449"/>
      <c r="G11" s="453"/>
      <c r="H11" s="448"/>
      <c r="I11" s="448"/>
      <c r="J11" s="448"/>
      <c r="K11" s="449"/>
      <c r="L11" s="453"/>
      <c r="M11" s="448"/>
      <c r="N11" s="448"/>
      <c r="O11" s="456"/>
      <c r="P11" s="161">
        <f>WEEKDAY(DATE($X$2,$AB$2,1))</f>
        <v>1</v>
      </c>
      <c r="Q11" s="162">
        <f>WEEKDAY(DATE($X$2,$AB$2,2))</f>
        <v>2</v>
      </c>
      <c r="R11" s="162">
        <f>WEEKDAY(DATE($X$2,$AB$2,3))</f>
        <v>3</v>
      </c>
      <c r="S11" s="162">
        <f>WEEKDAY(DATE($X$2,$AB$2,4))</f>
        <v>4</v>
      </c>
      <c r="T11" s="162">
        <f>WEEKDAY(DATE($X$2,$AB$2,5))</f>
        <v>5</v>
      </c>
      <c r="U11" s="162">
        <f>WEEKDAY(DATE($X$2,$AB$2,6))</f>
        <v>6</v>
      </c>
      <c r="V11" s="163">
        <f>WEEKDAY(DATE($X$2,$AB$2,7))</f>
        <v>7</v>
      </c>
      <c r="W11" s="161">
        <f>WEEKDAY(DATE($X$2,$AB$2,8))</f>
        <v>1</v>
      </c>
      <c r="X11" s="162">
        <f>WEEKDAY(DATE($X$2,$AB$2,9))</f>
        <v>2</v>
      </c>
      <c r="Y11" s="162">
        <f>WEEKDAY(DATE($X$2,$AB$2,10))</f>
        <v>3</v>
      </c>
      <c r="Z11" s="162">
        <f>WEEKDAY(DATE($X$2,$AB$2,11))</f>
        <v>4</v>
      </c>
      <c r="AA11" s="162">
        <f>WEEKDAY(DATE($X$2,$AB$2,12))</f>
        <v>5</v>
      </c>
      <c r="AB11" s="162">
        <f>WEEKDAY(DATE($X$2,$AB$2,13))</f>
        <v>6</v>
      </c>
      <c r="AC11" s="163">
        <f>WEEKDAY(DATE($X$2,$AB$2,14))</f>
        <v>7</v>
      </c>
      <c r="AD11" s="161">
        <f>WEEKDAY(DATE($X$2,$AB$2,15))</f>
        <v>1</v>
      </c>
      <c r="AE11" s="162">
        <f>WEEKDAY(DATE($X$2,$AB$2,16))</f>
        <v>2</v>
      </c>
      <c r="AF11" s="162">
        <f>WEEKDAY(DATE($X$2,$AB$2,17))</f>
        <v>3</v>
      </c>
      <c r="AG11" s="162">
        <f>WEEKDAY(DATE($X$2,$AB$2,18))</f>
        <v>4</v>
      </c>
      <c r="AH11" s="162">
        <f>WEEKDAY(DATE($X$2,$AB$2,19))</f>
        <v>5</v>
      </c>
      <c r="AI11" s="162">
        <f>WEEKDAY(DATE($X$2,$AB$2,20))</f>
        <v>6</v>
      </c>
      <c r="AJ11" s="163">
        <f>WEEKDAY(DATE($X$2,$AB$2,21))</f>
        <v>7</v>
      </c>
      <c r="AK11" s="161">
        <f>WEEKDAY(DATE($X$2,$AB$2,22))</f>
        <v>1</v>
      </c>
      <c r="AL11" s="162">
        <f>WEEKDAY(DATE($X$2,$AB$2,23))</f>
        <v>2</v>
      </c>
      <c r="AM11" s="162">
        <f>WEEKDAY(DATE($X$2,$AB$2,24))</f>
        <v>3</v>
      </c>
      <c r="AN11" s="162">
        <f>WEEKDAY(DATE($X$2,$AB$2,25))</f>
        <v>4</v>
      </c>
      <c r="AO11" s="162">
        <f>WEEKDAY(DATE($X$2,$AB$2,26))</f>
        <v>5</v>
      </c>
      <c r="AP11" s="162">
        <f>WEEKDAY(DATE($X$2,$AB$2,27))</f>
        <v>6</v>
      </c>
      <c r="AQ11" s="163">
        <f>WEEKDAY(DATE($X$2,$AB$2,28))</f>
        <v>7</v>
      </c>
      <c r="AR11" s="161">
        <f>IF(AR10=29,WEEKDAY(DATE($X$2,$AB$2,29)),0)</f>
        <v>1</v>
      </c>
      <c r="AS11" s="162">
        <f>IF(AS10=30,WEEKDAY(DATE($X$2,$AB$2,30)),0)</f>
        <v>2</v>
      </c>
      <c r="AT11" s="163">
        <f>IF(AT10=31,WEEKDAY(DATE($X$2,$AB$2,31)),0)</f>
        <v>0</v>
      </c>
      <c r="AU11" s="468"/>
      <c r="AV11" s="469"/>
      <c r="AW11" s="468"/>
      <c r="AX11" s="469"/>
      <c r="AY11" s="473"/>
      <c r="AZ11" s="473"/>
      <c r="BA11" s="473"/>
      <c r="BB11" s="473"/>
      <c r="BC11" s="473"/>
      <c r="BD11" s="473"/>
    </row>
    <row r="12" spans="2:57" ht="20.25" customHeight="1" thickBot="1" x14ac:dyDescent="0.2">
      <c r="B12" s="445"/>
      <c r="C12" s="450"/>
      <c r="D12" s="451"/>
      <c r="E12" s="454"/>
      <c r="F12" s="451"/>
      <c r="G12" s="454"/>
      <c r="H12" s="450"/>
      <c r="I12" s="450"/>
      <c r="J12" s="450"/>
      <c r="K12" s="451"/>
      <c r="L12" s="454"/>
      <c r="M12" s="450"/>
      <c r="N12" s="450"/>
      <c r="O12" s="457"/>
      <c r="P12" s="164" t="str">
        <f>IF(P11=1,"日",IF(P11=2,"月",IF(P11=3,"火",IF(P11=4,"水",IF(P11=5,"木",IF(P11=6,"金","土"))))))</f>
        <v>日</v>
      </c>
      <c r="Q12" s="165" t="str">
        <f t="shared" ref="Q12:AQ12" si="0">IF(Q11=1,"日",IF(Q11=2,"月",IF(Q11=3,"火",IF(Q11=4,"水",IF(Q11=5,"木",IF(Q11=6,"金","土"))))))</f>
        <v>月</v>
      </c>
      <c r="R12" s="165" t="str">
        <f t="shared" si="0"/>
        <v>火</v>
      </c>
      <c r="S12" s="165" t="str">
        <f t="shared" si="0"/>
        <v>水</v>
      </c>
      <c r="T12" s="165" t="str">
        <f t="shared" si="0"/>
        <v>木</v>
      </c>
      <c r="U12" s="165" t="str">
        <f t="shared" si="0"/>
        <v>金</v>
      </c>
      <c r="V12" s="166" t="str">
        <f t="shared" si="0"/>
        <v>土</v>
      </c>
      <c r="W12" s="164" t="str">
        <f t="shared" si="0"/>
        <v>日</v>
      </c>
      <c r="X12" s="165" t="str">
        <f t="shared" si="0"/>
        <v>月</v>
      </c>
      <c r="Y12" s="165" t="str">
        <f t="shared" si="0"/>
        <v>火</v>
      </c>
      <c r="Z12" s="165" t="str">
        <f t="shared" si="0"/>
        <v>水</v>
      </c>
      <c r="AA12" s="165" t="str">
        <f t="shared" si="0"/>
        <v>木</v>
      </c>
      <c r="AB12" s="165" t="str">
        <f t="shared" si="0"/>
        <v>金</v>
      </c>
      <c r="AC12" s="166" t="str">
        <f t="shared" si="0"/>
        <v>土</v>
      </c>
      <c r="AD12" s="164" t="str">
        <f t="shared" si="0"/>
        <v>日</v>
      </c>
      <c r="AE12" s="165" t="str">
        <f t="shared" si="0"/>
        <v>月</v>
      </c>
      <c r="AF12" s="165" t="str">
        <f t="shared" si="0"/>
        <v>火</v>
      </c>
      <c r="AG12" s="165" t="str">
        <f t="shared" si="0"/>
        <v>水</v>
      </c>
      <c r="AH12" s="165" t="str">
        <f t="shared" si="0"/>
        <v>木</v>
      </c>
      <c r="AI12" s="165" t="str">
        <f t="shared" si="0"/>
        <v>金</v>
      </c>
      <c r="AJ12" s="166" t="str">
        <f t="shared" si="0"/>
        <v>土</v>
      </c>
      <c r="AK12" s="164" t="str">
        <f t="shared" si="0"/>
        <v>日</v>
      </c>
      <c r="AL12" s="165" t="str">
        <f t="shared" si="0"/>
        <v>月</v>
      </c>
      <c r="AM12" s="165" t="str">
        <f t="shared" si="0"/>
        <v>火</v>
      </c>
      <c r="AN12" s="165" t="str">
        <f t="shared" si="0"/>
        <v>水</v>
      </c>
      <c r="AO12" s="165" t="str">
        <f t="shared" si="0"/>
        <v>木</v>
      </c>
      <c r="AP12" s="165" t="str">
        <f t="shared" si="0"/>
        <v>金</v>
      </c>
      <c r="AQ12" s="166" t="str">
        <f t="shared" si="0"/>
        <v>土</v>
      </c>
      <c r="AR12" s="165" t="str">
        <f>IF(AR11=1,"日",IF(AR11=2,"月",IF(AR11=3,"火",IF(AR11=4,"水",IF(AR11=5,"木",IF(AR11=6,"金",IF(AR11=0,"","土")))))))</f>
        <v>日</v>
      </c>
      <c r="AS12" s="165" t="str">
        <f>IF(AS11=1,"日",IF(AS11=2,"月",IF(AS11=3,"火",IF(AS11=4,"水",IF(AS11=5,"木",IF(AS11=6,"金",IF(AS11=0,"","土")))))))</f>
        <v>月</v>
      </c>
      <c r="AT12" s="165" t="str">
        <f>IF(AT11=1,"日",IF(AT11=2,"月",IF(AT11=3,"火",IF(AT11=4,"水",IF(AT11=5,"木",IF(AT11=6,"金",IF(AT11=0,"","土")))))))</f>
        <v/>
      </c>
      <c r="AU12" s="470"/>
      <c r="AV12" s="471"/>
      <c r="AW12" s="470"/>
      <c r="AX12" s="471"/>
      <c r="AY12" s="472"/>
      <c r="AZ12" s="472"/>
      <c r="BA12" s="472"/>
      <c r="BB12" s="472"/>
      <c r="BC12" s="472"/>
      <c r="BD12" s="472"/>
    </row>
    <row r="13" spans="2:57" ht="39.950000000000003" customHeight="1" x14ac:dyDescent="0.15">
      <c r="B13" s="185">
        <v>1</v>
      </c>
      <c r="C13" s="501"/>
      <c r="D13" s="502"/>
      <c r="E13" s="503"/>
      <c r="F13" s="504"/>
      <c r="G13" s="505"/>
      <c r="H13" s="506"/>
      <c r="I13" s="506"/>
      <c r="J13" s="506"/>
      <c r="K13" s="507"/>
      <c r="L13" s="508"/>
      <c r="M13" s="509"/>
      <c r="N13" s="509"/>
      <c r="O13" s="510"/>
      <c r="P13" s="168"/>
      <c r="Q13" s="169"/>
      <c r="R13" s="169"/>
      <c r="S13" s="169"/>
      <c r="T13" s="169"/>
      <c r="U13" s="169"/>
      <c r="V13" s="170"/>
      <c r="W13" s="168"/>
      <c r="X13" s="169"/>
      <c r="Y13" s="169"/>
      <c r="Z13" s="169"/>
      <c r="AA13" s="169"/>
      <c r="AB13" s="169"/>
      <c r="AC13" s="170"/>
      <c r="AD13" s="168"/>
      <c r="AE13" s="169"/>
      <c r="AF13" s="169"/>
      <c r="AG13" s="169"/>
      <c r="AH13" s="169"/>
      <c r="AI13" s="169"/>
      <c r="AJ13" s="170"/>
      <c r="AK13" s="168"/>
      <c r="AL13" s="169"/>
      <c r="AM13" s="169"/>
      <c r="AN13" s="169"/>
      <c r="AO13" s="169"/>
      <c r="AP13" s="169"/>
      <c r="AQ13" s="170"/>
      <c r="AR13" s="168"/>
      <c r="AS13" s="169"/>
      <c r="AT13" s="170"/>
      <c r="AU13" s="511">
        <f>IF($AZ$3="４週",SUM(P13:AQ13),IF($AZ$3="暦月",SUM(P13:AT13),""))</f>
        <v>0</v>
      </c>
      <c r="AV13" s="512"/>
      <c r="AW13" s="513">
        <f t="shared" ref="AW13:AW76" si="1">IF($AZ$3="４週",AU13/4,IF($AZ$3="暦月",AU13/($AZ$6/7),""))</f>
        <v>0</v>
      </c>
      <c r="AX13" s="514"/>
      <c r="AY13" s="481"/>
      <c r="AZ13" s="482"/>
      <c r="BA13" s="482"/>
      <c r="BB13" s="482"/>
      <c r="BC13" s="482"/>
      <c r="BD13" s="483"/>
    </row>
    <row r="14" spans="2:57" ht="39.950000000000003" customHeight="1" x14ac:dyDescent="0.15">
      <c r="B14" s="171">
        <f t="shared" ref="B14:B77" si="2">B13+1</f>
        <v>2</v>
      </c>
      <c r="C14" s="484"/>
      <c r="D14" s="485"/>
      <c r="E14" s="486"/>
      <c r="F14" s="487"/>
      <c r="G14" s="488"/>
      <c r="H14" s="489"/>
      <c r="I14" s="489"/>
      <c r="J14" s="489"/>
      <c r="K14" s="490"/>
      <c r="L14" s="491"/>
      <c r="M14" s="492"/>
      <c r="N14" s="492"/>
      <c r="O14" s="493"/>
      <c r="P14" s="172"/>
      <c r="Q14" s="173"/>
      <c r="R14" s="173"/>
      <c r="S14" s="173"/>
      <c r="T14" s="173"/>
      <c r="U14" s="173"/>
      <c r="V14" s="174"/>
      <c r="W14" s="172"/>
      <c r="X14" s="173"/>
      <c r="Y14" s="173"/>
      <c r="Z14" s="173"/>
      <c r="AA14" s="173"/>
      <c r="AB14" s="173"/>
      <c r="AC14" s="174"/>
      <c r="AD14" s="172"/>
      <c r="AE14" s="173"/>
      <c r="AF14" s="173"/>
      <c r="AG14" s="173"/>
      <c r="AH14" s="173"/>
      <c r="AI14" s="173"/>
      <c r="AJ14" s="174"/>
      <c r="AK14" s="172"/>
      <c r="AL14" s="173"/>
      <c r="AM14" s="173"/>
      <c r="AN14" s="173"/>
      <c r="AO14" s="173"/>
      <c r="AP14" s="173"/>
      <c r="AQ14" s="174"/>
      <c r="AR14" s="172"/>
      <c r="AS14" s="173"/>
      <c r="AT14" s="174"/>
      <c r="AU14" s="494">
        <f>IF($AZ$3="４週",SUM(P14:AQ14),IF($AZ$3="暦月",SUM(P14:AT14),""))</f>
        <v>0</v>
      </c>
      <c r="AV14" s="495"/>
      <c r="AW14" s="496">
        <f t="shared" si="1"/>
        <v>0</v>
      </c>
      <c r="AX14" s="497"/>
      <c r="AY14" s="498"/>
      <c r="AZ14" s="499"/>
      <c r="BA14" s="499"/>
      <c r="BB14" s="499"/>
      <c r="BC14" s="499"/>
      <c r="BD14" s="500"/>
    </row>
    <row r="15" spans="2:57" ht="39.950000000000003" customHeight="1" x14ac:dyDescent="0.15">
      <c r="B15" s="171">
        <f t="shared" si="2"/>
        <v>3</v>
      </c>
      <c r="C15" s="484"/>
      <c r="D15" s="485"/>
      <c r="E15" s="486"/>
      <c r="F15" s="487"/>
      <c r="G15" s="488"/>
      <c r="H15" s="489"/>
      <c r="I15" s="489"/>
      <c r="J15" s="489"/>
      <c r="K15" s="490"/>
      <c r="L15" s="491"/>
      <c r="M15" s="492"/>
      <c r="N15" s="492"/>
      <c r="O15" s="493"/>
      <c r="P15" s="172"/>
      <c r="Q15" s="173"/>
      <c r="R15" s="173"/>
      <c r="S15" s="173"/>
      <c r="T15" s="173"/>
      <c r="U15" s="173"/>
      <c r="V15" s="174"/>
      <c r="W15" s="172"/>
      <c r="X15" s="173"/>
      <c r="Y15" s="173"/>
      <c r="Z15" s="173"/>
      <c r="AA15" s="173"/>
      <c r="AB15" s="173"/>
      <c r="AC15" s="174"/>
      <c r="AD15" s="172"/>
      <c r="AE15" s="173"/>
      <c r="AF15" s="173"/>
      <c r="AG15" s="173"/>
      <c r="AH15" s="173"/>
      <c r="AI15" s="173"/>
      <c r="AJ15" s="174"/>
      <c r="AK15" s="172"/>
      <c r="AL15" s="173"/>
      <c r="AM15" s="173"/>
      <c r="AN15" s="173"/>
      <c r="AO15" s="173"/>
      <c r="AP15" s="173"/>
      <c r="AQ15" s="174"/>
      <c r="AR15" s="172"/>
      <c r="AS15" s="173"/>
      <c r="AT15" s="174"/>
      <c r="AU15" s="494">
        <f>IF($AZ$3="４週",SUM(P15:AQ15),IF($AZ$3="暦月",SUM(P15:AT15),""))</f>
        <v>0</v>
      </c>
      <c r="AV15" s="495"/>
      <c r="AW15" s="496">
        <f t="shared" si="1"/>
        <v>0</v>
      </c>
      <c r="AX15" s="497"/>
      <c r="AY15" s="498"/>
      <c r="AZ15" s="499"/>
      <c r="BA15" s="499"/>
      <c r="BB15" s="499"/>
      <c r="BC15" s="499"/>
      <c r="BD15" s="500"/>
    </row>
    <row r="16" spans="2:57" ht="39.950000000000003" customHeight="1" x14ac:dyDescent="0.15">
      <c r="B16" s="171">
        <f t="shared" si="2"/>
        <v>4</v>
      </c>
      <c r="C16" s="484"/>
      <c r="D16" s="485"/>
      <c r="E16" s="486"/>
      <c r="F16" s="487"/>
      <c r="G16" s="488"/>
      <c r="H16" s="489"/>
      <c r="I16" s="489"/>
      <c r="J16" s="489"/>
      <c r="K16" s="490"/>
      <c r="L16" s="491"/>
      <c r="M16" s="492"/>
      <c r="N16" s="492"/>
      <c r="O16" s="493"/>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172"/>
      <c r="AS16" s="173"/>
      <c r="AT16" s="174"/>
      <c r="AU16" s="494">
        <f>IF($AZ$3="４週",SUM(P16:AQ16),IF($AZ$3="暦月",SUM(P16:AT16),""))</f>
        <v>0</v>
      </c>
      <c r="AV16" s="495"/>
      <c r="AW16" s="496">
        <f t="shared" si="1"/>
        <v>0</v>
      </c>
      <c r="AX16" s="497"/>
      <c r="AY16" s="498"/>
      <c r="AZ16" s="499"/>
      <c r="BA16" s="499"/>
      <c r="BB16" s="499"/>
      <c r="BC16" s="499"/>
      <c r="BD16" s="500"/>
    </row>
    <row r="17" spans="2:56" ht="39.950000000000003" customHeight="1" x14ac:dyDescent="0.15">
      <c r="B17" s="171">
        <f t="shared" si="2"/>
        <v>5</v>
      </c>
      <c r="C17" s="484"/>
      <c r="D17" s="485"/>
      <c r="E17" s="486"/>
      <c r="F17" s="487"/>
      <c r="G17" s="488"/>
      <c r="H17" s="489"/>
      <c r="I17" s="489"/>
      <c r="J17" s="489"/>
      <c r="K17" s="490"/>
      <c r="L17" s="491"/>
      <c r="M17" s="492"/>
      <c r="N17" s="492"/>
      <c r="O17" s="493"/>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172"/>
      <c r="AS17" s="173"/>
      <c r="AT17" s="174"/>
      <c r="AU17" s="494">
        <f t="shared" ref="AU17:AU112" si="3">IF($AZ$3="４週",SUM(P17:AQ17),IF($AZ$3="暦月",SUM(P17:AT17),""))</f>
        <v>0</v>
      </c>
      <c r="AV17" s="495"/>
      <c r="AW17" s="496">
        <f t="shared" si="1"/>
        <v>0</v>
      </c>
      <c r="AX17" s="497"/>
      <c r="AY17" s="498"/>
      <c r="AZ17" s="499"/>
      <c r="BA17" s="499"/>
      <c r="BB17" s="499"/>
      <c r="BC17" s="499"/>
      <c r="BD17" s="500"/>
    </row>
    <row r="18" spans="2:56" ht="39.950000000000003" customHeight="1" x14ac:dyDescent="0.15">
      <c r="B18" s="171">
        <f t="shared" si="2"/>
        <v>6</v>
      </c>
      <c r="C18" s="484"/>
      <c r="D18" s="485"/>
      <c r="E18" s="486"/>
      <c r="F18" s="487"/>
      <c r="G18" s="488"/>
      <c r="H18" s="489"/>
      <c r="I18" s="489"/>
      <c r="J18" s="489"/>
      <c r="K18" s="490"/>
      <c r="L18" s="491"/>
      <c r="M18" s="492"/>
      <c r="N18" s="492"/>
      <c r="O18" s="493"/>
      <c r="P18" s="172"/>
      <c r="Q18" s="173"/>
      <c r="R18" s="173"/>
      <c r="S18" s="173"/>
      <c r="T18" s="173"/>
      <c r="U18" s="173"/>
      <c r="V18" s="174"/>
      <c r="W18" s="172"/>
      <c r="X18" s="173"/>
      <c r="Y18" s="173"/>
      <c r="Z18" s="173"/>
      <c r="AA18" s="173"/>
      <c r="AB18" s="173"/>
      <c r="AC18" s="174"/>
      <c r="AD18" s="172"/>
      <c r="AE18" s="173"/>
      <c r="AF18" s="173"/>
      <c r="AG18" s="173"/>
      <c r="AH18" s="173"/>
      <c r="AI18" s="173"/>
      <c r="AJ18" s="174"/>
      <c r="AK18" s="172"/>
      <c r="AL18" s="173"/>
      <c r="AM18" s="173"/>
      <c r="AN18" s="173"/>
      <c r="AO18" s="173"/>
      <c r="AP18" s="173"/>
      <c r="AQ18" s="174"/>
      <c r="AR18" s="172"/>
      <c r="AS18" s="173"/>
      <c r="AT18" s="174"/>
      <c r="AU18" s="494">
        <f t="shared" si="3"/>
        <v>0</v>
      </c>
      <c r="AV18" s="495"/>
      <c r="AW18" s="496">
        <f t="shared" si="1"/>
        <v>0</v>
      </c>
      <c r="AX18" s="497"/>
      <c r="AY18" s="498"/>
      <c r="AZ18" s="499"/>
      <c r="BA18" s="499"/>
      <c r="BB18" s="499"/>
      <c r="BC18" s="499"/>
      <c r="BD18" s="500"/>
    </row>
    <row r="19" spans="2:56" ht="39.950000000000003" customHeight="1" x14ac:dyDescent="0.15">
      <c r="B19" s="171">
        <f t="shared" si="2"/>
        <v>7</v>
      </c>
      <c r="C19" s="484"/>
      <c r="D19" s="485"/>
      <c r="E19" s="486"/>
      <c r="F19" s="487"/>
      <c r="G19" s="488"/>
      <c r="H19" s="489"/>
      <c r="I19" s="489"/>
      <c r="J19" s="489"/>
      <c r="K19" s="490"/>
      <c r="L19" s="491"/>
      <c r="M19" s="492"/>
      <c r="N19" s="492"/>
      <c r="O19" s="493"/>
      <c r="P19" s="172"/>
      <c r="Q19" s="173"/>
      <c r="R19" s="173"/>
      <c r="S19" s="173"/>
      <c r="T19" s="173"/>
      <c r="U19" s="173"/>
      <c r="V19" s="174"/>
      <c r="W19" s="172"/>
      <c r="X19" s="173"/>
      <c r="Y19" s="173"/>
      <c r="Z19" s="173"/>
      <c r="AA19" s="173"/>
      <c r="AB19" s="173"/>
      <c r="AC19" s="174"/>
      <c r="AD19" s="172"/>
      <c r="AE19" s="173"/>
      <c r="AF19" s="173"/>
      <c r="AG19" s="173"/>
      <c r="AH19" s="173"/>
      <c r="AI19" s="173"/>
      <c r="AJ19" s="174"/>
      <c r="AK19" s="172"/>
      <c r="AL19" s="173"/>
      <c r="AM19" s="173"/>
      <c r="AN19" s="173"/>
      <c r="AO19" s="173"/>
      <c r="AP19" s="173"/>
      <c r="AQ19" s="174"/>
      <c r="AR19" s="172"/>
      <c r="AS19" s="173"/>
      <c r="AT19" s="174"/>
      <c r="AU19" s="494">
        <f>IF($AZ$3="４週",SUM(P19:AQ19),IF($AZ$3="暦月",SUM(P19:AT19),""))</f>
        <v>0</v>
      </c>
      <c r="AV19" s="495"/>
      <c r="AW19" s="496">
        <f t="shared" si="1"/>
        <v>0</v>
      </c>
      <c r="AX19" s="497"/>
      <c r="AY19" s="498"/>
      <c r="AZ19" s="499"/>
      <c r="BA19" s="499"/>
      <c r="BB19" s="499"/>
      <c r="BC19" s="499"/>
      <c r="BD19" s="500"/>
    </row>
    <row r="20" spans="2:56" ht="39.950000000000003" customHeight="1" x14ac:dyDescent="0.15">
      <c r="B20" s="171">
        <f t="shared" si="2"/>
        <v>8</v>
      </c>
      <c r="C20" s="484"/>
      <c r="D20" s="485"/>
      <c r="E20" s="486"/>
      <c r="F20" s="487"/>
      <c r="G20" s="488"/>
      <c r="H20" s="489"/>
      <c r="I20" s="489"/>
      <c r="J20" s="489"/>
      <c r="K20" s="490"/>
      <c r="L20" s="491"/>
      <c r="M20" s="492"/>
      <c r="N20" s="492"/>
      <c r="O20" s="493"/>
      <c r="P20" s="172"/>
      <c r="Q20" s="173"/>
      <c r="R20" s="173"/>
      <c r="S20" s="173"/>
      <c r="T20" s="173"/>
      <c r="U20" s="173"/>
      <c r="V20" s="174"/>
      <c r="W20" s="172"/>
      <c r="X20" s="173"/>
      <c r="Y20" s="173"/>
      <c r="Z20" s="173"/>
      <c r="AA20" s="173"/>
      <c r="AB20" s="173"/>
      <c r="AC20" s="174"/>
      <c r="AD20" s="172"/>
      <c r="AE20" s="173"/>
      <c r="AF20" s="173"/>
      <c r="AG20" s="173"/>
      <c r="AH20" s="173"/>
      <c r="AI20" s="173"/>
      <c r="AJ20" s="174"/>
      <c r="AK20" s="172"/>
      <c r="AL20" s="173"/>
      <c r="AM20" s="173"/>
      <c r="AN20" s="173"/>
      <c r="AO20" s="173"/>
      <c r="AP20" s="173"/>
      <c r="AQ20" s="174"/>
      <c r="AR20" s="172"/>
      <c r="AS20" s="173"/>
      <c r="AT20" s="174"/>
      <c r="AU20" s="494">
        <f t="shared" si="3"/>
        <v>0</v>
      </c>
      <c r="AV20" s="495"/>
      <c r="AW20" s="496">
        <f t="shared" si="1"/>
        <v>0</v>
      </c>
      <c r="AX20" s="497"/>
      <c r="AY20" s="498"/>
      <c r="AZ20" s="499"/>
      <c r="BA20" s="499"/>
      <c r="BB20" s="499"/>
      <c r="BC20" s="499"/>
      <c r="BD20" s="500"/>
    </row>
    <row r="21" spans="2:56" ht="39.950000000000003" customHeight="1" x14ac:dyDescent="0.15">
      <c r="B21" s="171">
        <f t="shared" si="2"/>
        <v>9</v>
      </c>
      <c r="C21" s="484"/>
      <c r="D21" s="485"/>
      <c r="E21" s="486"/>
      <c r="F21" s="487"/>
      <c r="G21" s="488"/>
      <c r="H21" s="489"/>
      <c r="I21" s="489"/>
      <c r="J21" s="489"/>
      <c r="K21" s="490"/>
      <c r="L21" s="491"/>
      <c r="M21" s="492"/>
      <c r="N21" s="492"/>
      <c r="O21" s="493"/>
      <c r="P21" s="172"/>
      <c r="Q21" s="173"/>
      <c r="R21" s="173"/>
      <c r="S21" s="173"/>
      <c r="T21" s="173"/>
      <c r="U21" s="173"/>
      <c r="V21" s="174"/>
      <c r="W21" s="172"/>
      <c r="X21" s="173"/>
      <c r="Y21" s="173"/>
      <c r="Z21" s="173"/>
      <c r="AA21" s="173"/>
      <c r="AB21" s="173"/>
      <c r="AC21" s="174"/>
      <c r="AD21" s="172"/>
      <c r="AE21" s="173"/>
      <c r="AF21" s="173"/>
      <c r="AG21" s="173"/>
      <c r="AH21" s="173"/>
      <c r="AI21" s="173"/>
      <c r="AJ21" s="174"/>
      <c r="AK21" s="172"/>
      <c r="AL21" s="173"/>
      <c r="AM21" s="173"/>
      <c r="AN21" s="173"/>
      <c r="AO21" s="173"/>
      <c r="AP21" s="173"/>
      <c r="AQ21" s="174"/>
      <c r="AR21" s="172"/>
      <c r="AS21" s="173"/>
      <c r="AT21" s="174"/>
      <c r="AU21" s="494">
        <f t="shared" si="3"/>
        <v>0</v>
      </c>
      <c r="AV21" s="495"/>
      <c r="AW21" s="496">
        <f t="shared" si="1"/>
        <v>0</v>
      </c>
      <c r="AX21" s="497"/>
      <c r="AY21" s="498"/>
      <c r="AZ21" s="499"/>
      <c r="BA21" s="499"/>
      <c r="BB21" s="499"/>
      <c r="BC21" s="499"/>
      <c r="BD21" s="500"/>
    </row>
    <row r="22" spans="2:56" ht="39.950000000000003" customHeight="1" x14ac:dyDescent="0.15">
      <c r="B22" s="171">
        <f t="shared" si="2"/>
        <v>10</v>
      </c>
      <c r="C22" s="484"/>
      <c r="D22" s="485"/>
      <c r="E22" s="486"/>
      <c r="F22" s="487"/>
      <c r="G22" s="488"/>
      <c r="H22" s="489"/>
      <c r="I22" s="489"/>
      <c r="J22" s="489"/>
      <c r="K22" s="490"/>
      <c r="L22" s="491"/>
      <c r="M22" s="492"/>
      <c r="N22" s="492"/>
      <c r="O22" s="493"/>
      <c r="P22" s="172"/>
      <c r="Q22" s="173"/>
      <c r="R22" s="173"/>
      <c r="S22" s="173"/>
      <c r="T22" s="173"/>
      <c r="U22" s="173"/>
      <c r="V22" s="174"/>
      <c r="W22" s="172"/>
      <c r="X22" s="173"/>
      <c r="Y22" s="173"/>
      <c r="Z22" s="173"/>
      <c r="AA22" s="173"/>
      <c r="AB22" s="173"/>
      <c r="AC22" s="174"/>
      <c r="AD22" s="172"/>
      <c r="AE22" s="173"/>
      <c r="AF22" s="173"/>
      <c r="AG22" s="173"/>
      <c r="AH22" s="173"/>
      <c r="AI22" s="173"/>
      <c r="AJ22" s="174"/>
      <c r="AK22" s="172"/>
      <c r="AL22" s="173"/>
      <c r="AM22" s="173"/>
      <c r="AN22" s="173"/>
      <c r="AO22" s="173"/>
      <c r="AP22" s="173"/>
      <c r="AQ22" s="174"/>
      <c r="AR22" s="172"/>
      <c r="AS22" s="173"/>
      <c r="AT22" s="174"/>
      <c r="AU22" s="494">
        <f t="shared" si="3"/>
        <v>0</v>
      </c>
      <c r="AV22" s="495"/>
      <c r="AW22" s="496">
        <f t="shared" si="1"/>
        <v>0</v>
      </c>
      <c r="AX22" s="497"/>
      <c r="AY22" s="498"/>
      <c r="AZ22" s="499"/>
      <c r="BA22" s="499"/>
      <c r="BB22" s="499"/>
      <c r="BC22" s="499"/>
      <c r="BD22" s="500"/>
    </row>
    <row r="23" spans="2:56" ht="39.950000000000003" customHeight="1" x14ac:dyDescent="0.15">
      <c r="B23" s="171">
        <f t="shared" si="2"/>
        <v>11</v>
      </c>
      <c r="C23" s="484"/>
      <c r="D23" s="485"/>
      <c r="E23" s="486"/>
      <c r="F23" s="487"/>
      <c r="G23" s="488"/>
      <c r="H23" s="489"/>
      <c r="I23" s="489"/>
      <c r="J23" s="489"/>
      <c r="K23" s="490"/>
      <c r="L23" s="491"/>
      <c r="M23" s="492"/>
      <c r="N23" s="492"/>
      <c r="O23" s="493"/>
      <c r="P23" s="172"/>
      <c r="Q23" s="173"/>
      <c r="R23" s="173"/>
      <c r="S23" s="173"/>
      <c r="T23" s="173"/>
      <c r="U23" s="173"/>
      <c r="V23" s="174"/>
      <c r="W23" s="172"/>
      <c r="X23" s="173"/>
      <c r="Y23" s="173"/>
      <c r="Z23" s="173"/>
      <c r="AA23" s="173"/>
      <c r="AB23" s="173"/>
      <c r="AC23" s="174"/>
      <c r="AD23" s="172"/>
      <c r="AE23" s="173"/>
      <c r="AF23" s="173"/>
      <c r="AG23" s="173"/>
      <c r="AH23" s="173"/>
      <c r="AI23" s="173"/>
      <c r="AJ23" s="174"/>
      <c r="AK23" s="172"/>
      <c r="AL23" s="173"/>
      <c r="AM23" s="173"/>
      <c r="AN23" s="173"/>
      <c r="AO23" s="173"/>
      <c r="AP23" s="173"/>
      <c r="AQ23" s="174"/>
      <c r="AR23" s="172"/>
      <c r="AS23" s="173"/>
      <c r="AT23" s="174"/>
      <c r="AU23" s="494">
        <f t="shared" si="3"/>
        <v>0</v>
      </c>
      <c r="AV23" s="495"/>
      <c r="AW23" s="496">
        <f t="shared" si="1"/>
        <v>0</v>
      </c>
      <c r="AX23" s="497"/>
      <c r="AY23" s="498"/>
      <c r="AZ23" s="499"/>
      <c r="BA23" s="499"/>
      <c r="BB23" s="499"/>
      <c r="BC23" s="499"/>
      <c r="BD23" s="500"/>
    </row>
    <row r="24" spans="2:56" ht="39.950000000000003" customHeight="1" x14ac:dyDescent="0.15">
      <c r="B24" s="171">
        <f t="shared" si="2"/>
        <v>12</v>
      </c>
      <c r="C24" s="484"/>
      <c r="D24" s="485"/>
      <c r="E24" s="486"/>
      <c r="F24" s="487"/>
      <c r="G24" s="488"/>
      <c r="H24" s="489"/>
      <c r="I24" s="489"/>
      <c r="J24" s="489"/>
      <c r="K24" s="490"/>
      <c r="L24" s="491"/>
      <c r="M24" s="492"/>
      <c r="N24" s="492"/>
      <c r="O24" s="493"/>
      <c r="P24" s="172"/>
      <c r="Q24" s="173"/>
      <c r="R24" s="173"/>
      <c r="S24" s="173"/>
      <c r="T24" s="173"/>
      <c r="U24" s="173"/>
      <c r="V24" s="174"/>
      <c r="W24" s="172"/>
      <c r="X24" s="173"/>
      <c r="Y24" s="173"/>
      <c r="Z24" s="173"/>
      <c r="AA24" s="173"/>
      <c r="AB24" s="173"/>
      <c r="AC24" s="174"/>
      <c r="AD24" s="172"/>
      <c r="AE24" s="173"/>
      <c r="AF24" s="173"/>
      <c r="AG24" s="173"/>
      <c r="AH24" s="173"/>
      <c r="AI24" s="173"/>
      <c r="AJ24" s="174"/>
      <c r="AK24" s="172"/>
      <c r="AL24" s="173"/>
      <c r="AM24" s="173"/>
      <c r="AN24" s="173"/>
      <c r="AO24" s="173"/>
      <c r="AP24" s="173"/>
      <c r="AQ24" s="174"/>
      <c r="AR24" s="172"/>
      <c r="AS24" s="173"/>
      <c r="AT24" s="174"/>
      <c r="AU24" s="494">
        <f t="shared" si="3"/>
        <v>0</v>
      </c>
      <c r="AV24" s="495"/>
      <c r="AW24" s="496">
        <f t="shared" si="1"/>
        <v>0</v>
      </c>
      <c r="AX24" s="497"/>
      <c r="AY24" s="498"/>
      <c r="AZ24" s="499"/>
      <c r="BA24" s="499"/>
      <c r="BB24" s="499"/>
      <c r="BC24" s="499"/>
      <c r="BD24" s="500"/>
    </row>
    <row r="25" spans="2:56" ht="39.950000000000003" customHeight="1" x14ac:dyDescent="0.15">
      <c r="B25" s="171">
        <f t="shared" si="2"/>
        <v>13</v>
      </c>
      <c r="C25" s="484"/>
      <c r="D25" s="485"/>
      <c r="E25" s="486"/>
      <c r="F25" s="487"/>
      <c r="G25" s="488"/>
      <c r="H25" s="489"/>
      <c r="I25" s="489"/>
      <c r="J25" s="489"/>
      <c r="K25" s="490"/>
      <c r="L25" s="491"/>
      <c r="M25" s="492"/>
      <c r="N25" s="492"/>
      <c r="O25" s="493"/>
      <c r="P25" s="172"/>
      <c r="Q25" s="173"/>
      <c r="R25" s="173"/>
      <c r="S25" s="173"/>
      <c r="T25" s="173"/>
      <c r="U25" s="173"/>
      <c r="V25" s="174"/>
      <c r="W25" s="172"/>
      <c r="X25" s="173"/>
      <c r="Y25" s="173"/>
      <c r="Z25" s="173"/>
      <c r="AA25" s="173"/>
      <c r="AB25" s="173"/>
      <c r="AC25" s="174"/>
      <c r="AD25" s="172"/>
      <c r="AE25" s="173"/>
      <c r="AF25" s="173"/>
      <c r="AG25" s="173"/>
      <c r="AH25" s="173"/>
      <c r="AI25" s="173"/>
      <c r="AJ25" s="174"/>
      <c r="AK25" s="172"/>
      <c r="AL25" s="173"/>
      <c r="AM25" s="173"/>
      <c r="AN25" s="173"/>
      <c r="AO25" s="173"/>
      <c r="AP25" s="173"/>
      <c r="AQ25" s="174"/>
      <c r="AR25" s="172"/>
      <c r="AS25" s="173"/>
      <c r="AT25" s="174"/>
      <c r="AU25" s="494">
        <f t="shared" si="3"/>
        <v>0</v>
      </c>
      <c r="AV25" s="495"/>
      <c r="AW25" s="496">
        <f t="shared" si="1"/>
        <v>0</v>
      </c>
      <c r="AX25" s="497"/>
      <c r="AY25" s="498"/>
      <c r="AZ25" s="499"/>
      <c r="BA25" s="499"/>
      <c r="BB25" s="499"/>
      <c r="BC25" s="499"/>
      <c r="BD25" s="500"/>
    </row>
    <row r="26" spans="2:56" ht="39.950000000000003" customHeight="1" x14ac:dyDescent="0.15">
      <c r="B26" s="171">
        <f t="shared" si="2"/>
        <v>14</v>
      </c>
      <c r="C26" s="484"/>
      <c r="D26" s="485"/>
      <c r="E26" s="486"/>
      <c r="F26" s="487"/>
      <c r="G26" s="488"/>
      <c r="H26" s="489"/>
      <c r="I26" s="489"/>
      <c r="J26" s="489"/>
      <c r="K26" s="490"/>
      <c r="L26" s="491"/>
      <c r="M26" s="492"/>
      <c r="N26" s="492"/>
      <c r="O26" s="493"/>
      <c r="P26" s="172"/>
      <c r="Q26" s="173"/>
      <c r="R26" s="173"/>
      <c r="S26" s="173"/>
      <c r="T26" s="173"/>
      <c r="U26" s="173"/>
      <c r="V26" s="174"/>
      <c r="W26" s="172"/>
      <c r="X26" s="173"/>
      <c r="Y26" s="173"/>
      <c r="Z26" s="173"/>
      <c r="AA26" s="173"/>
      <c r="AB26" s="173"/>
      <c r="AC26" s="174"/>
      <c r="AD26" s="172"/>
      <c r="AE26" s="173"/>
      <c r="AF26" s="173"/>
      <c r="AG26" s="173"/>
      <c r="AH26" s="173"/>
      <c r="AI26" s="173"/>
      <c r="AJ26" s="174"/>
      <c r="AK26" s="172"/>
      <c r="AL26" s="173"/>
      <c r="AM26" s="173"/>
      <c r="AN26" s="173"/>
      <c r="AO26" s="173"/>
      <c r="AP26" s="173"/>
      <c r="AQ26" s="174"/>
      <c r="AR26" s="172"/>
      <c r="AS26" s="173"/>
      <c r="AT26" s="174"/>
      <c r="AU26" s="494">
        <f t="shared" si="3"/>
        <v>0</v>
      </c>
      <c r="AV26" s="495"/>
      <c r="AW26" s="496">
        <f t="shared" si="1"/>
        <v>0</v>
      </c>
      <c r="AX26" s="497"/>
      <c r="AY26" s="498"/>
      <c r="AZ26" s="499"/>
      <c r="BA26" s="499"/>
      <c r="BB26" s="499"/>
      <c r="BC26" s="499"/>
      <c r="BD26" s="500"/>
    </row>
    <row r="27" spans="2:56" ht="39.950000000000003" customHeight="1" x14ac:dyDescent="0.15">
      <c r="B27" s="171">
        <f t="shared" si="2"/>
        <v>15</v>
      </c>
      <c r="C27" s="484"/>
      <c r="D27" s="485"/>
      <c r="E27" s="486"/>
      <c r="F27" s="487"/>
      <c r="G27" s="488"/>
      <c r="H27" s="489"/>
      <c r="I27" s="489"/>
      <c r="J27" s="489"/>
      <c r="K27" s="490"/>
      <c r="L27" s="491"/>
      <c r="M27" s="492"/>
      <c r="N27" s="492"/>
      <c r="O27" s="493"/>
      <c r="P27" s="172"/>
      <c r="Q27" s="173"/>
      <c r="R27" s="173"/>
      <c r="S27" s="173"/>
      <c r="T27" s="173"/>
      <c r="U27" s="173"/>
      <c r="V27" s="174"/>
      <c r="W27" s="172"/>
      <c r="X27" s="173"/>
      <c r="Y27" s="173"/>
      <c r="Z27" s="173"/>
      <c r="AA27" s="173"/>
      <c r="AB27" s="173"/>
      <c r="AC27" s="174"/>
      <c r="AD27" s="172"/>
      <c r="AE27" s="173"/>
      <c r="AF27" s="173"/>
      <c r="AG27" s="173"/>
      <c r="AH27" s="173"/>
      <c r="AI27" s="173"/>
      <c r="AJ27" s="174"/>
      <c r="AK27" s="172"/>
      <c r="AL27" s="173"/>
      <c r="AM27" s="173"/>
      <c r="AN27" s="173"/>
      <c r="AO27" s="173"/>
      <c r="AP27" s="173"/>
      <c r="AQ27" s="174"/>
      <c r="AR27" s="172"/>
      <c r="AS27" s="173"/>
      <c r="AT27" s="174"/>
      <c r="AU27" s="494">
        <f t="shared" si="3"/>
        <v>0</v>
      </c>
      <c r="AV27" s="495"/>
      <c r="AW27" s="496">
        <f t="shared" si="1"/>
        <v>0</v>
      </c>
      <c r="AX27" s="497"/>
      <c r="AY27" s="498"/>
      <c r="AZ27" s="499"/>
      <c r="BA27" s="499"/>
      <c r="BB27" s="499"/>
      <c r="BC27" s="499"/>
      <c r="BD27" s="500"/>
    </row>
    <row r="28" spans="2:56" ht="39.950000000000003" customHeight="1" x14ac:dyDescent="0.15">
      <c r="B28" s="171">
        <f t="shared" si="2"/>
        <v>16</v>
      </c>
      <c r="C28" s="484"/>
      <c r="D28" s="485"/>
      <c r="E28" s="486"/>
      <c r="F28" s="487"/>
      <c r="G28" s="488"/>
      <c r="H28" s="489"/>
      <c r="I28" s="489"/>
      <c r="J28" s="489"/>
      <c r="K28" s="490"/>
      <c r="L28" s="491"/>
      <c r="M28" s="492"/>
      <c r="N28" s="492"/>
      <c r="O28" s="493"/>
      <c r="P28" s="172"/>
      <c r="Q28" s="173"/>
      <c r="R28" s="173"/>
      <c r="S28" s="173"/>
      <c r="T28" s="173"/>
      <c r="U28" s="173"/>
      <c r="V28" s="174"/>
      <c r="W28" s="172"/>
      <c r="X28" s="173"/>
      <c r="Y28" s="173"/>
      <c r="Z28" s="173"/>
      <c r="AA28" s="173"/>
      <c r="AB28" s="173"/>
      <c r="AC28" s="174"/>
      <c r="AD28" s="172"/>
      <c r="AE28" s="173"/>
      <c r="AF28" s="173"/>
      <c r="AG28" s="173"/>
      <c r="AH28" s="173"/>
      <c r="AI28" s="173"/>
      <c r="AJ28" s="174"/>
      <c r="AK28" s="172"/>
      <c r="AL28" s="173"/>
      <c r="AM28" s="173"/>
      <c r="AN28" s="173"/>
      <c r="AO28" s="173"/>
      <c r="AP28" s="173"/>
      <c r="AQ28" s="174"/>
      <c r="AR28" s="172"/>
      <c r="AS28" s="173"/>
      <c r="AT28" s="174"/>
      <c r="AU28" s="494">
        <f t="shared" si="3"/>
        <v>0</v>
      </c>
      <c r="AV28" s="495"/>
      <c r="AW28" s="496">
        <f t="shared" si="1"/>
        <v>0</v>
      </c>
      <c r="AX28" s="497"/>
      <c r="AY28" s="498"/>
      <c r="AZ28" s="499"/>
      <c r="BA28" s="499"/>
      <c r="BB28" s="499"/>
      <c r="BC28" s="499"/>
      <c r="BD28" s="500"/>
    </row>
    <row r="29" spans="2:56" ht="39.950000000000003" customHeight="1" x14ac:dyDescent="0.15">
      <c r="B29" s="171">
        <f t="shared" si="2"/>
        <v>17</v>
      </c>
      <c r="C29" s="484"/>
      <c r="D29" s="485"/>
      <c r="E29" s="486"/>
      <c r="F29" s="487"/>
      <c r="G29" s="488"/>
      <c r="H29" s="489"/>
      <c r="I29" s="489"/>
      <c r="J29" s="489"/>
      <c r="K29" s="490"/>
      <c r="L29" s="491"/>
      <c r="M29" s="492"/>
      <c r="N29" s="492"/>
      <c r="O29" s="493"/>
      <c r="P29" s="172"/>
      <c r="Q29" s="173"/>
      <c r="R29" s="173"/>
      <c r="S29" s="173"/>
      <c r="T29" s="173"/>
      <c r="U29" s="173"/>
      <c r="V29" s="174"/>
      <c r="W29" s="172"/>
      <c r="X29" s="173"/>
      <c r="Y29" s="173"/>
      <c r="Z29" s="173"/>
      <c r="AA29" s="173"/>
      <c r="AB29" s="173"/>
      <c r="AC29" s="174"/>
      <c r="AD29" s="172"/>
      <c r="AE29" s="173"/>
      <c r="AF29" s="173"/>
      <c r="AG29" s="173"/>
      <c r="AH29" s="173"/>
      <c r="AI29" s="173"/>
      <c r="AJ29" s="174"/>
      <c r="AK29" s="172"/>
      <c r="AL29" s="173"/>
      <c r="AM29" s="173"/>
      <c r="AN29" s="173"/>
      <c r="AO29" s="173"/>
      <c r="AP29" s="173"/>
      <c r="AQ29" s="174"/>
      <c r="AR29" s="172"/>
      <c r="AS29" s="173"/>
      <c r="AT29" s="174"/>
      <c r="AU29" s="494">
        <f t="shared" si="3"/>
        <v>0</v>
      </c>
      <c r="AV29" s="495"/>
      <c r="AW29" s="496">
        <f t="shared" si="1"/>
        <v>0</v>
      </c>
      <c r="AX29" s="497"/>
      <c r="AY29" s="498"/>
      <c r="AZ29" s="499"/>
      <c r="BA29" s="499"/>
      <c r="BB29" s="499"/>
      <c r="BC29" s="499"/>
      <c r="BD29" s="500"/>
    </row>
    <row r="30" spans="2:56" ht="39.950000000000003" customHeight="1" x14ac:dyDescent="0.15">
      <c r="B30" s="171">
        <f t="shared" si="2"/>
        <v>18</v>
      </c>
      <c r="C30" s="484"/>
      <c r="D30" s="485"/>
      <c r="E30" s="486"/>
      <c r="F30" s="487"/>
      <c r="G30" s="488"/>
      <c r="H30" s="489"/>
      <c r="I30" s="489"/>
      <c r="J30" s="489"/>
      <c r="K30" s="490"/>
      <c r="L30" s="491"/>
      <c r="M30" s="492"/>
      <c r="N30" s="492"/>
      <c r="O30" s="493"/>
      <c r="P30" s="172"/>
      <c r="Q30" s="173"/>
      <c r="R30" s="173"/>
      <c r="S30" s="173"/>
      <c r="T30" s="173"/>
      <c r="U30" s="173"/>
      <c r="V30" s="174"/>
      <c r="W30" s="172"/>
      <c r="X30" s="173"/>
      <c r="Y30" s="173"/>
      <c r="Z30" s="173"/>
      <c r="AA30" s="173"/>
      <c r="AB30" s="173"/>
      <c r="AC30" s="174"/>
      <c r="AD30" s="172"/>
      <c r="AE30" s="173"/>
      <c r="AF30" s="173"/>
      <c r="AG30" s="173"/>
      <c r="AH30" s="173"/>
      <c r="AI30" s="173"/>
      <c r="AJ30" s="174"/>
      <c r="AK30" s="172"/>
      <c r="AL30" s="173"/>
      <c r="AM30" s="173"/>
      <c r="AN30" s="173"/>
      <c r="AO30" s="173"/>
      <c r="AP30" s="173"/>
      <c r="AQ30" s="174"/>
      <c r="AR30" s="172"/>
      <c r="AS30" s="173"/>
      <c r="AT30" s="174"/>
      <c r="AU30" s="494">
        <f t="shared" si="3"/>
        <v>0</v>
      </c>
      <c r="AV30" s="495"/>
      <c r="AW30" s="496">
        <f t="shared" si="1"/>
        <v>0</v>
      </c>
      <c r="AX30" s="497"/>
      <c r="AY30" s="498"/>
      <c r="AZ30" s="499"/>
      <c r="BA30" s="499"/>
      <c r="BB30" s="499"/>
      <c r="BC30" s="499"/>
      <c r="BD30" s="500"/>
    </row>
    <row r="31" spans="2:56" ht="39.950000000000003" customHeight="1" x14ac:dyDescent="0.15">
      <c r="B31" s="171">
        <f t="shared" si="2"/>
        <v>19</v>
      </c>
      <c r="C31" s="484"/>
      <c r="D31" s="485"/>
      <c r="E31" s="486"/>
      <c r="F31" s="487"/>
      <c r="G31" s="488"/>
      <c r="H31" s="489"/>
      <c r="I31" s="489"/>
      <c r="J31" s="489"/>
      <c r="K31" s="490"/>
      <c r="L31" s="491"/>
      <c r="M31" s="492"/>
      <c r="N31" s="492"/>
      <c r="O31" s="493"/>
      <c r="P31" s="172"/>
      <c r="Q31" s="173"/>
      <c r="R31" s="173"/>
      <c r="S31" s="173"/>
      <c r="T31" s="173"/>
      <c r="U31" s="173"/>
      <c r="V31" s="174"/>
      <c r="W31" s="172"/>
      <c r="X31" s="173"/>
      <c r="Y31" s="173"/>
      <c r="Z31" s="173"/>
      <c r="AA31" s="173"/>
      <c r="AB31" s="173"/>
      <c r="AC31" s="174"/>
      <c r="AD31" s="172"/>
      <c r="AE31" s="173"/>
      <c r="AF31" s="173"/>
      <c r="AG31" s="173"/>
      <c r="AH31" s="173"/>
      <c r="AI31" s="173"/>
      <c r="AJ31" s="174"/>
      <c r="AK31" s="172"/>
      <c r="AL31" s="173"/>
      <c r="AM31" s="173"/>
      <c r="AN31" s="173"/>
      <c r="AO31" s="173"/>
      <c r="AP31" s="173"/>
      <c r="AQ31" s="174"/>
      <c r="AR31" s="172"/>
      <c r="AS31" s="173"/>
      <c r="AT31" s="174"/>
      <c r="AU31" s="494">
        <f t="shared" si="3"/>
        <v>0</v>
      </c>
      <c r="AV31" s="495"/>
      <c r="AW31" s="496">
        <f t="shared" si="1"/>
        <v>0</v>
      </c>
      <c r="AX31" s="497"/>
      <c r="AY31" s="498"/>
      <c r="AZ31" s="499"/>
      <c r="BA31" s="499"/>
      <c r="BB31" s="499"/>
      <c r="BC31" s="499"/>
      <c r="BD31" s="500"/>
    </row>
    <row r="32" spans="2:56" ht="39.950000000000003" customHeight="1" x14ac:dyDescent="0.15">
      <c r="B32" s="171">
        <f t="shared" si="2"/>
        <v>20</v>
      </c>
      <c r="C32" s="484"/>
      <c r="D32" s="485"/>
      <c r="E32" s="486"/>
      <c r="F32" s="487"/>
      <c r="G32" s="488"/>
      <c r="H32" s="489"/>
      <c r="I32" s="489"/>
      <c r="J32" s="489"/>
      <c r="K32" s="490"/>
      <c r="L32" s="491"/>
      <c r="M32" s="492"/>
      <c r="N32" s="492"/>
      <c r="O32" s="493"/>
      <c r="P32" s="172"/>
      <c r="Q32" s="173"/>
      <c r="R32" s="173"/>
      <c r="S32" s="173"/>
      <c r="T32" s="173"/>
      <c r="U32" s="173"/>
      <c r="V32" s="174"/>
      <c r="W32" s="172"/>
      <c r="X32" s="173"/>
      <c r="Y32" s="173"/>
      <c r="Z32" s="173"/>
      <c r="AA32" s="173"/>
      <c r="AB32" s="173"/>
      <c r="AC32" s="174"/>
      <c r="AD32" s="172"/>
      <c r="AE32" s="173"/>
      <c r="AF32" s="173"/>
      <c r="AG32" s="173"/>
      <c r="AH32" s="173"/>
      <c r="AI32" s="173"/>
      <c r="AJ32" s="174"/>
      <c r="AK32" s="172"/>
      <c r="AL32" s="173"/>
      <c r="AM32" s="173"/>
      <c r="AN32" s="173"/>
      <c r="AO32" s="173"/>
      <c r="AP32" s="173"/>
      <c r="AQ32" s="174"/>
      <c r="AR32" s="172"/>
      <c r="AS32" s="173"/>
      <c r="AT32" s="174"/>
      <c r="AU32" s="494">
        <f t="shared" si="3"/>
        <v>0</v>
      </c>
      <c r="AV32" s="495"/>
      <c r="AW32" s="496">
        <f t="shared" si="1"/>
        <v>0</v>
      </c>
      <c r="AX32" s="497"/>
      <c r="AY32" s="498"/>
      <c r="AZ32" s="499"/>
      <c r="BA32" s="499"/>
      <c r="BB32" s="499"/>
      <c r="BC32" s="499"/>
      <c r="BD32" s="500"/>
    </row>
    <row r="33" spans="2:56" ht="39.950000000000003" customHeight="1" x14ac:dyDescent="0.15">
      <c r="B33" s="171">
        <f t="shared" si="2"/>
        <v>21</v>
      </c>
      <c r="C33" s="484"/>
      <c r="D33" s="485"/>
      <c r="E33" s="486"/>
      <c r="F33" s="487"/>
      <c r="G33" s="488"/>
      <c r="H33" s="489"/>
      <c r="I33" s="489"/>
      <c r="J33" s="489"/>
      <c r="K33" s="490"/>
      <c r="L33" s="491"/>
      <c r="M33" s="492"/>
      <c r="N33" s="492"/>
      <c r="O33" s="493"/>
      <c r="P33" s="172"/>
      <c r="Q33" s="173"/>
      <c r="R33" s="173"/>
      <c r="S33" s="173"/>
      <c r="T33" s="173"/>
      <c r="U33" s="173"/>
      <c r="V33" s="174"/>
      <c r="W33" s="172"/>
      <c r="X33" s="173"/>
      <c r="Y33" s="173"/>
      <c r="Z33" s="173"/>
      <c r="AA33" s="173"/>
      <c r="AB33" s="173"/>
      <c r="AC33" s="174"/>
      <c r="AD33" s="172"/>
      <c r="AE33" s="173"/>
      <c r="AF33" s="173"/>
      <c r="AG33" s="173"/>
      <c r="AH33" s="173"/>
      <c r="AI33" s="173"/>
      <c r="AJ33" s="174"/>
      <c r="AK33" s="172"/>
      <c r="AL33" s="173"/>
      <c r="AM33" s="173"/>
      <c r="AN33" s="173"/>
      <c r="AO33" s="173"/>
      <c r="AP33" s="173"/>
      <c r="AQ33" s="174"/>
      <c r="AR33" s="172"/>
      <c r="AS33" s="173"/>
      <c r="AT33" s="174"/>
      <c r="AU33" s="494">
        <f t="shared" si="3"/>
        <v>0</v>
      </c>
      <c r="AV33" s="495"/>
      <c r="AW33" s="496">
        <f t="shared" si="1"/>
        <v>0</v>
      </c>
      <c r="AX33" s="497"/>
      <c r="AY33" s="498"/>
      <c r="AZ33" s="499"/>
      <c r="BA33" s="499"/>
      <c r="BB33" s="499"/>
      <c r="BC33" s="499"/>
      <c r="BD33" s="500"/>
    </row>
    <row r="34" spans="2:56" ht="39.950000000000003" customHeight="1" x14ac:dyDescent="0.15">
      <c r="B34" s="171">
        <f t="shared" si="2"/>
        <v>22</v>
      </c>
      <c r="C34" s="484"/>
      <c r="D34" s="485"/>
      <c r="E34" s="486"/>
      <c r="F34" s="487"/>
      <c r="G34" s="488"/>
      <c r="H34" s="489"/>
      <c r="I34" s="489"/>
      <c r="J34" s="489"/>
      <c r="K34" s="490"/>
      <c r="L34" s="491"/>
      <c r="M34" s="492"/>
      <c r="N34" s="492"/>
      <c r="O34" s="493"/>
      <c r="P34" s="172"/>
      <c r="Q34" s="173"/>
      <c r="R34" s="173"/>
      <c r="S34" s="173"/>
      <c r="T34" s="173"/>
      <c r="U34" s="173"/>
      <c r="V34" s="174"/>
      <c r="W34" s="172"/>
      <c r="X34" s="173"/>
      <c r="Y34" s="173"/>
      <c r="Z34" s="173"/>
      <c r="AA34" s="173"/>
      <c r="AB34" s="173"/>
      <c r="AC34" s="174"/>
      <c r="AD34" s="172"/>
      <c r="AE34" s="173"/>
      <c r="AF34" s="173"/>
      <c r="AG34" s="173"/>
      <c r="AH34" s="173"/>
      <c r="AI34" s="173"/>
      <c r="AJ34" s="174"/>
      <c r="AK34" s="172"/>
      <c r="AL34" s="173"/>
      <c r="AM34" s="173"/>
      <c r="AN34" s="173"/>
      <c r="AO34" s="173"/>
      <c r="AP34" s="173"/>
      <c r="AQ34" s="174"/>
      <c r="AR34" s="172"/>
      <c r="AS34" s="173"/>
      <c r="AT34" s="174"/>
      <c r="AU34" s="494">
        <f t="shared" si="3"/>
        <v>0</v>
      </c>
      <c r="AV34" s="495"/>
      <c r="AW34" s="496">
        <f t="shared" si="1"/>
        <v>0</v>
      </c>
      <c r="AX34" s="497"/>
      <c r="AY34" s="498"/>
      <c r="AZ34" s="499"/>
      <c r="BA34" s="499"/>
      <c r="BB34" s="499"/>
      <c r="BC34" s="499"/>
      <c r="BD34" s="500"/>
    </row>
    <row r="35" spans="2:56" ht="39.950000000000003" customHeight="1" x14ac:dyDescent="0.15">
      <c r="B35" s="171">
        <f t="shared" si="2"/>
        <v>23</v>
      </c>
      <c r="C35" s="484"/>
      <c r="D35" s="485"/>
      <c r="E35" s="486"/>
      <c r="F35" s="487"/>
      <c r="G35" s="488"/>
      <c r="H35" s="489"/>
      <c r="I35" s="489"/>
      <c r="J35" s="489"/>
      <c r="K35" s="490"/>
      <c r="L35" s="491"/>
      <c r="M35" s="492"/>
      <c r="N35" s="492"/>
      <c r="O35" s="493"/>
      <c r="P35" s="172"/>
      <c r="Q35" s="173"/>
      <c r="R35" s="173"/>
      <c r="S35" s="173"/>
      <c r="T35" s="173"/>
      <c r="U35" s="173"/>
      <c r="V35" s="174"/>
      <c r="W35" s="172"/>
      <c r="X35" s="173"/>
      <c r="Y35" s="173"/>
      <c r="Z35" s="173"/>
      <c r="AA35" s="173"/>
      <c r="AB35" s="173"/>
      <c r="AC35" s="174"/>
      <c r="AD35" s="172"/>
      <c r="AE35" s="173"/>
      <c r="AF35" s="173"/>
      <c r="AG35" s="173"/>
      <c r="AH35" s="173"/>
      <c r="AI35" s="173"/>
      <c r="AJ35" s="174"/>
      <c r="AK35" s="172"/>
      <c r="AL35" s="173"/>
      <c r="AM35" s="173"/>
      <c r="AN35" s="173"/>
      <c r="AO35" s="173"/>
      <c r="AP35" s="173"/>
      <c r="AQ35" s="174"/>
      <c r="AR35" s="172"/>
      <c r="AS35" s="173"/>
      <c r="AT35" s="174"/>
      <c r="AU35" s="494">
        <f t="shared" si="3"/>
        <v>0</v>
      </c>
      <c r="AV35" s="495"/>
      <c r="AW35" s="496">
        <f t="shared" si="1"/>
        <v>0</v>
      </c>
      <c r="AX35" s="497"/>
      <c r="AY35" s="498"/>
      <c r="AZ35" s="499"/>
      <c r="BA35" s="499"/>
      <c r="BB35" s="499"/>
      <c r="BC35" s="499"/>
      <c r="BD35" s="500"/>
    </row>
    <row r="36" spans="2:56" ht="39.950000000000003" customHeight="1" x14ac:dyDescent="0.15">
      <c r="B36" s="171">
        <f t="shared" si="2"/>
        <v>24</v>
      </c>
      <c r="C36" s="484"/>
      <c r="D36" s="485"/>
      <c r="E36" s="486"/>
      <c r="F36" s="487"/>
      <c r="G36" s="488"/>
      <c r="H36" s="489"/>
      <c r="I36" s="489"/>
      <c r="J36" s="489"/>
      <c r="K36" s="490"/>
      <c r="L36" s="491"/>
      <c r="M36" s="492"/>
      <c r="N36" s="492"/>
      <c r="O36" s="493"/>
      <c r="P36" s="172"/>
      <c r="Q36" s="173"/>
      <c r="R36" s="173"/>
      <c r="S36" s="173"/>
      <c r="T36" s="173"/>
      <c r="U36" s="173"/>
      <c r="V36" s="174"/>
      <c r="W36" s="172"/>
      <c r="X36" s="173"/>
      <c r="Y36" s="173"/>
      <c r="Z36" s="173"/>
      <c r="AA36" s="173"/>
      <c r="AB36" s="173"/>
      <c r="AC36" s="174"/>
      <c r="AD36" s="172"/>
      <c r="AE36" s="173"/>
      <c r="AF36" s="173"/>
      <c r="AG36" s="173"/>
      <c r="AH36" s="173"/>
      <c r="AI36" s="173"/>
      <c r="AJ36" s="174"/>
      <c r="AK36" s="172"/>
      <c r="AL36" s="173"/>
      <c r="AM36" s="173"/>
      <c r="AN36" s="173"/>
      <c r="AO36" s="173"/>
      <c r="AP36" s="173"/>
      <c r="AQ36" s="174"/>
      <c r="AR36" s="172"/>
      <c r="AS36" s="173"/>
      <c r="AT36" s="174"/>
      <c r="AU36" s="494">
        <f t="shared" si="3"/>
        <v>0</v>
      </c>
      <c r="AV36" s="495"/>
      <c r="AW36" s="496">
        <f t="shared" si="1"/>
        <v>0</v>
      </c>
      <c r="AX36" s="497"/>
      <c r="AY36" s="498"/>
      <c r="AZ36" s="499"/>
      <c r="BA36" s="499"/>
      <c r="BB36" s="499"/>
      <c r="BC36" s="499"/>
      <c r="BD36" s="500"/>
    </row>
    <row r="37" spans="2:56" ht="39.950000000000003" customHeight="1" x14ac:dyDescent="0.15">
      <c r="B37" s="171">
        <f t="shared" si="2"/>
        <v>25</v>
      </c>
      <c r="C37" s="484"/>
      <c r="D37" s="485"/>
      <c r="E37" s="486"/>
      <c r="F37" s="487"/>
      <c r="G37" s="488"/>
      <c r="H37" s="489"/>
      <c r="I37" s="489"/>
      <c r="J37" s="489"/>
      <c r="K37" s="490"/>
      <c r="L37" s="491"/>
      <c r="M37" s="492"/>
      <c r="N37" s="492"/>
      <c r="O37" s="493"/>
      <c r="P37" s="172"/>
      <c r="Q37" s="173"/>
      <c r="R37" s="173"/>
      <c r="S37" s="173"/>
      <c r="T37" s="173"/>
      <c r="U37" s="173"/>
      <c r="V37" s="174"/>
      <c r="W37" s="172"/>
      <c r="X37" s="173"/>
      <c r="Y37" s="173"/>
      <c r="Z37" s="173"/>
      <c r="AA37" s="173"/>
      <c r="AB37" s="173"/>
      <c r="AC37" s="174"/>
      <c r="AD37" s="172"/>
      <c r="AE37" s="173"/>
      <c r="AF37" s="173"/>
      <c r="AG37" s="173"/>
      <c r="AH37" s="173"/>
      <c r="AI37" s="173"/>
      <c r="AJ37" s="174"/>
      <c r="AK37" s="172"/>
      <c r="AL37" s="173"/>
      <c r="AM37" s="173"/>
      <c r="AN37" s="173"/>
      <c r="AO37" s="173"/>
      <c r="AP37" s="173"/>
      <c r="AQ37" s="174"/>
      <c r="AR37" s="172"/>
      <c r="AS37" s="173"/>
      <c r="AT37" s="174"/>
      <c r="AU37" s="494">
        <f t="shared" si="3"/>
        <v>0</v>
      </c>
      <c r="AV37" s="495"/>
      <c r="AW37" s="496">
        <f t="shared" si="1"/>
        <v>0</v>
      </c>
      <c r="AX37" s="497"/>
      <c r="AY37" s="498"/>
      <c r="AZ37" s="499"/>
      <c r="BA37" s="499"/>
      <c r="BB37" s="499"/>
      <c r="BC37" s="499"/>
      <c r="BD37" s="500"/>
    </row>
    <row r="38" spans="2:56" ht="39.950000000000003" customHeight="1" x14ac:dyDescent="0.15">
      <c r="B38" s="171">
        <f t="shared" si="2"/>
        <v>26</v>
      </c>
      <c r="C38" s="484"/>
      <c r="D38" s="485"/>
      <c r="E38" s="486"/>
      <c r="F38" s="487"/>
      <c r="G38" s="488"/>
      <c r="H38" s="489"/>
      <c r="I38" s="489"/>
      <c r="J38" s="489"/>
      <c r="K38" s="490"/>
      <c r="L38" s="491"/>
      <c r="M38" s="492"/>
      <c r="N38" s="492"/>
      <c r="O38" s="493"/>
      <c r="P38" s="172"/>
      <c r="Q38" s="173"/>
      <c r="R38" s="173"/>
      <c r="S38" s="173"/>
      <c r="T38" s="173"/>
      <c r="U38" s="173"/>
      <c r="V38" s="174"/>
      <c r="W38" s="172"/>
      <c r="X38" s="173"/>
      <c r="Y38" s="173"/>
      <c r="Z38" s="173"/>
      <c r="AA38" s="173"/>
      <c r="AB38" s="173"/>
      <c r="AC38" s="174"/>
      <c r="AD38" s="172"/>
      <c r="AE38" s="173"/>
      <c r="AF38" s="173"/>
      <c r="AG38" s="173"/>
      <c r="AH38" s="173"/>
      <c r="AI38" s="173"/>
      <c r="AJ38" s="174"/>
      <c r="AK38" s="172"/>
      <c r="AL38" s="173"/>
      <c r="AM38" s="173"/>
      <c r="AN38" s="173"/>
      <c r="AO38" s="173"/>
      <c r="AP38" s="173"/>
      <c r="AQ38" s="174"/>
      <c r="AR38" s="172"/>
      <c r="AS38" s="173"/>
      <c r="AT38" s="174"/>
      <c r="AU38" s="494">
        <f t="shared" si="3"/>
        <v>0</v>
      </c>
      <c r="AV38" s="495"/>
      <c r="AW38" s="496">
        <f t="shared" si="1"/>
        <v>0</v>
      </c>
      <c r="AX38" s="497"/>
      <c r="AY38" s="498"/>
      <c r="AZ38" s="499"/>
      <c r="BA38" s="499"/>
      <c r="BB38" s="499"/>
      <c r="BC38" s="499"/>
      <c r="BD38" s="500"/>
    </row>
    <row r="39" spans="2:56" ht="39.950000000000003" customHeight="1" x14ac:dyDescent="0.15">
      <c r="B39" s="171">
        <f t="shared" si="2"/>
        <v>27</v>
      </c>
      <c r="C39" s="484"/>
      <c r="D39" s="485"/>
      <c r="E39" s="486"/>
      <c r="F39" s="487"/>
      <c r="G39" s="488"/>
      <c r="H39" s="489"/>
      <c r="I39" s="489"/>
      <c r="J39" s="489"/>
      <c r="K39" s="490"/>
      <c r="L39" s="491"/>
      <c r="M39" s="492"/>
      <c r="N39" s="492"/>
      <c r="O39" s="493"/>
      <c r="P39" s="172"/>
      <c r="Q39" s="173"/>
      <c r="R39" s="173"/>
      <c r="S39" s="173"/>
      <c r="T39" s="173"/>
      <c r="U39" s="173"/>
      <c r="V39" s="174"/>
      <c r="W39" s="172"/>
      <c r="X39" s="173"/>
      <c r="Y39" s="173"/>
      <c r="Z39" s="173"/>
      <c r="AA39" s="173"/>
      <c r="AB39" s="173"/>
      <c r="AC39" s="174"/>
      <c r="AD39" s="172"/>
      <c r="AE39" s="173"/>
      <c r="AF39" s="173"/>
      <c r="AG39" s="173"/>
      <c r="AH39" s="173"/>
      <c r="AI39" s="173"/>
      <c r="AJ39" s="174"/>
      <c r="AK39" s="172"/>
      <c r="AL39" s="173"/>
      <c r="AM39" s="173"/>
      <c r="AN39" s="173"/>
      <c r="AO39" s="173"/>
      <c r="AP39" s="173"/>
      <c r="AQ39" s="174"/>
      <c r="AR39" s="172"/>
      <c r="AS39" s="173"/>
      <c r="AT39" s="174"/>
      <c r="AU39" s="494">
        <f t="shared" si="3"/>
        <v>0</v>
      </c>
      <c r="AV39" s="495"/>
      <c r="AW39" s="496">
        <f t="shared" si="1"/>
        <v>0</v>
      </c>
      <c r="AX39" s="497"/>
      <c r="AY39" s="498"/>
      <c r="AZ39" s="499"/>
      <c r="BA39" s="499"/>
      <c r="BB39" s="499"/>
      <c r="BC39" s="499"/>
      <c r="BD39" s="500"/>
    </row>
    <row r="40" spans="2:56" ht="39.950000000000003" customHeight="1" x14ac:dyDescent="0.15">
      <c r="B40" s="171">
        <f t="shared" si="2"/>
        <v>28</v>
      </c>
      <c r="C40" s="484"/>
      <c r="D40" s="485"/>
      <c r="E40" s="486"/>
      <c r="F40" s="487"/>
      <c r="G40" s="488"/>
      <c r="H40" s="489"/>
      <c r="I40" s="489"/>
      <c r="J40" s="489"/>
      <c r="K40" s="490"/>
      <c r="L40" s="491"/>
      <c r="M40" s="492"/>
      <c r="N40" s="492"/>
      <c r="O40" s="493"/>
      <c r="P40" s="186"/>
      <c r="Q40" s="187"/>
      <c r="R40" s="187"/>
      <c r="S40" s="187"/>
      <c r="T40" s="187"/>
      <c r="U40" s="187"/>
      <c r="V40" s="188"/>
      <c r="W40" s="186"/>
      <c r="X40" s="187"/>
      <c r="Y40" s="187"/>
      <c r="Z40" s="187"/>
      <c r="AA40" s="187"/>
      <c r="AB40" s="187"/>
      <c r="AC40" s="188"/>
      <c r="AD40" s="186"/>
      <c r="AE40" s="187"/>
      <c r="AF40" s="187"/>
      <c r="AG40" s="187"/>
      <c r="AH40" s="187"/>
      <c r="AI40" s="187"/>
      <c r="AJ40" s="188"/>
      <c r="AK40" s="186"/>
      <c r="AL40" s="187"/>
      <c r="AM40" s="187"/>
      <c r="AN40" s="187"/>
      <c r="AO40" s="187"/>
      <c r="AP40" s="187"/>
      <c r="AQ40" s="188"/>
      <c r="AR40" s="186"/>
      <c r="AS40" s="187"/>
      <c r="AT40" s="188"/>
      <c r="AU40" s="494">
        <f t="shared" si="3"/>
        <v>0</v>
      </c>
      <c r="AV40" s="495"/>
      <c r="AW40" s="496">
        <f t="shared" si="1"/>
        <v>0</v>
      </c>
      <c r="AX40" s="497"/>
      <c r="AY40" s="498"/>
      <c r="AZ40" s="499"/>
      <c r="BA40" s="499"/>
      <c r="BB40" s="499"/>
      <c r="BC40" s="499"/>
      <c r="BD40" s="500"/>
    </row>
    <row r="41" spans="2:56" ht="39.950000000000003" customHeight="1" x14ac:dyDescent="0.15">
      <c r="B41" s="171">
        <f t="shared" si="2"/>
        <v>29</v>
      </c>
      <c r="C41" s="484"/>
      <c r="D41" s="485"/>
      <c r="E41" s="486"/>
      <c r="F41" s="487"/>
      <c r="G41" s="488"/>
      <c r="H41" s="489"/>
      <c r="I41" s="489"/>
      <c r="J41" s="489"/>
      <c r="K41" s="490"/>
      <c r="L41" s="491"/>
      <c r="M41" s="492"/>
      <c r="N41" s="492"/>
      <c r="O41" s="493"/>
      <c r="P41" s="172"/>
      <c r="Q41" s="173"/>
      <c r="R41" s="173"/>
      <c r="S41" s="173"/>
      <c r="T41" s="173"/>
      <c r="U41" s="173"/>
      <c r="V41" s="174"/>
      <c r="W41" s="172"/>
      <c r="X41" s="173"/>
      <c r="Y41" s="173"/>
      <c r="Z41" s="173"/>
      <c r="AA41" s="173"/>
      <c r="AB41" s="173"/>
      <c r="AC41" s="174"/>
      <c r="AD41" s="172"/>
      <c r="AE41" s="173"/>
      <c r="AF41" s="173"/>
      <c r="AG41" s="173"/>
      <c r="AH41" s="173"/>
      <c r="AI41" s="173"/>
      <c r="AJ41" s="174"/>
      <c r="AK41" s="172"/>
      <c r="AL41" s="173"/>
      <c r="AM41" s="173"/>
      <c r="AN41" s="173"/>
      <c r="AO41" s="173"/>
      <c r="AP41" s="173"/>
      <c r="AQ41" s="174"/>
      <c r="AR41" s="172"/>
      <c r="AS41" s="173"/>
      <c r="AT41" s="174"/>
      <c r="AU41" s="494">
        <f t="shared" si="3"/>
        <v>0</v>
      </c>
      <c r="AV41" s="495"/>
      <c r="AW41" s="496">
        <f t="shared" si="1"/>
        <v>0</v>
      </c>
      <c r="AX41" s="497"/>
      <c r="AY41" s="498"/>
      <c r="AZ41" s="499"/>
      <c r="BA41" s="499"/>
      <c r="BB41" s="499"/>
      <c r="BC41" s="499"/>
      <c r="BD41" s="500"/>
    </row>
    <row r="42" spans="2:56" ht="39.950000000000003" customHeight="1" x14ac:dyDescent="0.15">
      <c r="B42" s="171">
        <f t="shared" si="2"/>
        <v>30</v>
      </c>
      <c r="C42" s="484"/>
      <c r="D42" s="485"/>
      <c r="E42" s="486"/>
      <c r="F42" s="487"/>
      <c r="G42" s="488"/>
      <c r="H42" s="489"/>
      <c r="I42" s="489"/>
      <c r="J42" s="489"/>
      <c r="K42" s="490"/>
      <c r="L42" s="491"/>
      <c r="M42" s="492"/>
      <c r="N42" s="492"/>
      <c r="O42" s="493"/>
      <c r="P42" s="172"/>
      <c r="Q42" s="173"/>
      <c r="R42" s="173"/>
      <c r="S42" s="173"/>
      <c r="T42" s="173"/>
      <c r="U42" s="173"/>
      <c r="V42" s="174"/>
      <c r="W42" s="172"/>
      <c r="X42" s="173"/>
      <c r="Y42" s="173"/>
      <c r="Z42" s="173"/>
      <c r="AA42" s="173"/>
      <c r="AB42" s="173"/>
      <c r="AC42" s="174"/>
      <c r="AD42" s="172"/>
      <c r="AE42" s="173"/>
      <c r="AF42" s="173"/>
      <c r="AG42" s="173"/>
      <c r="AH42" s="173"/>
      <c r="AI42" s="173"/>
      <c r="AJ42" s="174"/>
      <c r="AK42" s="172"/>
      <c r="AL42" s="173"/>
      <c r="AM42" s="173"/>
      <c r="AN42" s="173"/>
      <c r="AO42" s="173"/>
      <c r="AP42" s="173"/>
      <c r="AQ42" s="174"/>
      <c r="AR42" s="172"/>
      <c r="AS42" s="173"/>
      <c r="AT42" s="174"/>
      <c r="AU42" s="494">
        <f t="shared" si="3"/>
        <v>0</v>
      </c>
      <c r="AV42" s="495"/>
      <c r="AW42" s="496">
        <f t="shared" si="1"/>
        <v>0</v>
      </c>
      <c r="AX42" s="497"/>
      <c r="AY42" s="498"/>
      <c r="AZ42" s="499"/>
      <c r="BA42" s="499"/>
      <c r="BB42" s="499"/>
      <c r="BC42" s="499"/>
      <c r="BD42" s="500"/>
    </row>
    <row r="43" spans="2:56" ht="39.950000000000003" customHeight="1" x14ac:dyDescent="0.15">
      <c r="B43" s="171">
        <f t="shared" si="2"/>
        <v>31</v>
      </c>
      <c r="C43" s="484"/>
      <c r="D43" s="485"/>
      <c r="E43" s="486"/>
      <c r="F43" s="487"/>
      <c r="G43" s="488"/>
      <c r="H43" s="489"/>
      <c r="I43" s="489"/>
      <c r="J43" s="489"/>
      <c r="K43" s="490"/>
      <c r="L43" s="491"/>
      <c r="M43" s="492"/>
      <c r="N43" s="492"/>
      <c r="O43" s="493"/>
      <c r="P43" s="172"/>
      <c r="Q43" s="173"/>
      <c r="R43" s="173"/>
      <c r="S43" s="173"/>
      <c r="T43" s="173"/>
      <c r="U43" s="173"/>
      <c r="V43" s="174"/>
      <c r="W43" s="172"/>
      <c r="X43" s="173"/>
      <c r="Y43" s="173"/>
      <c r="Z43" s="173"/>
      <c r="AA43" s="173"/>
      <c r="AB43" s="173"/>
      <c r="AC43" s="174"/>
      <c r="AD43" s="172"/>
      <c r="AE43" s="173"/>
      <c r="AF43" s="173"/>
      <c r="AG43" s="173"/>
      <c r="AH43" s="173"/>
      <c r="AI43" s="173"/>
      <c r="AJ43" s="174"/>
      <c r="AK43" s="172"/>
      <c r="AL43" s="173"/>
      <c r="AM43" s="173"/>
      <c r="AN43" s="173"/>
      <c r="AO43" s="173"/>
      <c r="AP43" s="173"/>
      <c r="AQ43" s="174"/>
      <c r="AR43" s="172"/>
      <c r="AS43" s="173"/>
      <c r="AT43" s="174"/>
      <c r="AU43" s="494">
        <f t="shared" si="3"/>
        <v>0</v>
      </c>
      <c r="AV43" s="495"/>
      <c r="AW43" s="496">
        <f t="shared" si="1"/>
        <v>0</v>
      </c>
      <c r="AX43" s="497"/>
      <c r="AY43" s="498"/>
      <c r="AZ43" s="499"/>
      <c r="BA43" s="499"/>
      <c r="BB43" s="499"/>
      <c r="BC43" s="499"/>
      <c r="BD43" s="500"/>
    </row>
    <row r="44" spans="2:56" ht="39.950000000000003" customHeight="1" x14ac:dyDescent="0.15">
      <c r="B44" s="171">
        <f t="shared" si="2"/>
        <v>32</v>
      </c>
      <c r="C44" s="484"/>
      <c r="D44" s="485"/>
      <c r="E44" s="486"/>
      <c r="F44" s="487"/>
      <c r="G44" s="488"/>
      <c r="H44" s="489"/>
      <c r="I44" s="489"/>
      <c r="J44" s="489"/>
      <c r="K44" s="490"/>
      <c r="L44" s="491"/>
      <c r="M44" s="492"/>
      <c r="N44" s="492"/>
      <c r="O44" s="493"/>
      <c r="P44" s="172"/>
      <c r="Q44" s="173"/>
      <c r="R44" s="173"/>
      <c r="S44" s="173"/>
      <c r="T44" s="173"/>
      <c r="U44" s="173"/>
      <c r="V44" s="174"/>
      <c r="W44" s="172"/>
      <c r="X44" s="173"/>
      <c r="Y44" s="173"/>
      <c r="Z44" s="173"/>
      <c r="AA44" s="173"/>
      <c r="AB44" s="173"/>
      <c r="AC44" s="174"/>
      <c r="AD44" s="172"/>
      <c r="AE44" s="173"/>
      <c r="AF44" s="173"/>
      <c r="AG44" s="173"/>
      <c r="AH44" s="173"/>
      <c r="AI44" s="173"/>
      <c r="AJ44" s="174"/>
      <c r="AK44" s="172"/>
      <c r="AL44" s="173"/>
      <c r="AM44" s="173"/>
      <c r="AN44" s="173"/>
      <c r="AO44" s="173"/>
      <c r="AP44" s="173"/>
      <c r="AQ44" s="174"/>
      <c r="AR44" s="172"/>
      <c r="AS44" s="173"/>
      <c r="AT44" s="174"/>
      <c r="AU44" s="494">
        <f t="shared" si="3"/>
        <v>0</v>
      </c>
      <c r="AV44" s="495"/>
      <c r="AW44" s="496">
        <f t="shared" si="1"/>
        <v>0</v>
      </c>
      <c r="AX44" s="497"/>
      <c r="AY44" s="498"/>
      <c r="AZ44" s="499"/>
      <c r="BA44" s="499"/>
      <c r="BB44" s="499"/>
      <c r="BC44" s="499"/>
      <c r="BD44" s="500"/>
    </row>
    <row r="45" spans="2:56" ht="39.950000000000003" customHeight="1" x14ac:dyDescent="0.15">
      <c r="B45" s="171">
        <f t="shared" si="2"/>
        <v>33</v>
      </c>
      <c r="C45" s="484"/>
      <c r="D45" s="485"/>
      <c r="E45" s="486"/>
      <c r="F45" s="487"/>
      <c r="G45" s="488"/>
      <c r="H45" s="489"/>
      <c r="I45" s="489"/>
      <c r="J45" s="489"/>
      <c r="K45" s="490"/>
      <c r="L45" s="491"/>
      <c r="M45" s="492"/>
      <c r="N45" s="492"/>
      <c r="O45" s="493"/>
      <c r="P45" s="172"/>
      <c r="Q45" s="173"/>
      <c r="R45" s="173"/>
      <c r="S45" s="173"/>
      <c r="T45" s="173"/>
      <c r="U45" s="173"/>
      <c r="V45" s="174"/>
      <c r="W45" s="172"/>
      <c r="X45" s="173"/>
      <c r="Y45" s="173"/>
      <c r="Z45" s="173"/>
      <c r="AA45" s="173"/>
      <c r="AB45" s="173"/>
      <c r="AC45" s="174"/>
      <c r="AD45" s="172"/>
      <c r="AE45" s="173"/>
      <c r="AF45" s="173"/>
      <c r="AG45" s="173"/>
      <c r="AH45" s="173"/>
      <c r="AI45" s="173"/>
      <c r="AJ45" s="174"/>
      <c r="AK45" s="172"/>
      <c r="AL45" s="173"/>
      <c r="AM45" s="173"/>
      <c r="AN45" s="173"/>
      <c r="AO45" s="173"/>
      <c r="AP45" s="173"/>
      <c r="AQ45" s="174"/>
      <c r="AR45" s="172"/>
      <c r="AS45" s="173"/>
      <c r="AT45" s="174"/>
      <c r="AU45" s="494">
        <f t="shared" si="3"/>
        <v>0</v>
      </c>
      <c r="AV45" s="495"/>
      <c r="AW45" s="496">
        <f t="shared" si="1"/>
        <v>0</v>
      </c>
      <c r="AX45" s="497"/>
      <c r="AY45" s="498"/>
      <c r="AZ45" s="499"/>
      <c r="BA45" s="499"/>
      <c r="BB45" s="499"/>
      <c r="BC45" s="499"/>
      <c r="BD45" s="500"/>
    </row>
    <row r="46" spans="2:56" ht="39.950000000000003" customHeight="1" x14ac:dyDescent="0.15">
      <c r="B46" s="171">
        <f t="shared" si="2"/>
        <v>34</v>
      </c>
      <c r="C46" s="484"/>
      <c r="D46" s="485"/>
      <c r="E46" s="486"/>
      <c r="F46" s="487"/>
      <c r="G46" s="488"/>
      <c r="H46" s="489"/>
      <c r="I46" s="489"/>
      <c r="J46" s="489"/>
      <c r="K46" s="490"/>
      <c r="L46" s="491"/>
      <c r="M46" s="492"/>
      <c r="N46" s="492"/>
      <c r="O46" s="493"/>
      <c r="P46" s="172"/>
      <c r="Q46" s="173"/>
      <c r="R46" s="173"/>
      <c r="S46" s="173"/>
      <c r="T46" s="173"/>
      <c r="U46" s="173"/>
      <c r="V46" s="174"/>
      <c r="W46" s="172"/>
      <c r="X46" s="173"/>
      <c r="Y46" s="173"/>
      <c r="Z46" s="173"/>
      <c r="AA46" s="173"/>
      <c r="AB46" s="173"/>
      <c r="AC46" s="174"/>
      <c r="AD46" s="172"/>
      <c r="AE46" s="173"/>
      <c r="AF46" s="173"/>
      <c r="AG46" s="173"/>
      <c r="AH46" s="173"/>
      <c r="AI46" s="173"/>
      <c r="AJ46" s="174"/>
      <c r="AK46" s="172"/>
      <c r="AL46" s="173"/>
      <c r="AM46" s="173"/>
      <c r="AN46" s="173"/>
      <c r="AO46" s="173"/>
      <c r="AP46" s="173"/>
      <c r="AQ46" s="174"/>
      <c r="AR46" s="172"/>
      <c r="AS46" s="173"/>
      <c r="AT46" s="174"/>
      <c r="AU46" s="494">
        <f t="shared" si="3"/>
        <v>0</v>
      </c>
      <c r="AV46" s="495"/>
      <c r="AW46" s="496">
        <f t="shared" si="1"/>
        <v>0</v>
      </c>
      <c r="AX46" s="497"/>
      <c r="AY46" s="498"/>
      <c r="AZ46" s="499"/>
      <c r="BA46" s="499"/>
      <c r="BB46" s="499"/>
      <c r="BC46" s="499"/>
      <c r="BD46" s="500"/>
    </row>
    <row r="47" spans="2:56" ht="39.950000000000003" customHeight="1" x14ac:dyDescent="0.15">
      <c r="B47" s="171">
        <f t="shared" si="2"/>
        <v>35</v>
      </c>
      <c r="C47" s="484"/>
      <c r="D47" s="485"/>
      <c r="E47" s="486"/>
      <c r="F47" s="487"/>
      <c r="G47" s="488"/>
      <c r="H47" s="489"/>
      <c r="I47" s="489"/>
      <c r="J47" s="489"/>
      <c r="K47" s="490"/>
      <c r="L47" s="491"/>
      <c r="M47" s="492"/>
      <c r="N47" s="492"/>
      <c r="O47" s="493"/>
      <c r="P47" s="172"/>
      <c r="Q47" s="173"/>
      <c r="R47" s="173"/>
      <c r="S47" s="173"/>
      <c r="T47" s="173"/>
      <c r="U47" s="173"/>
      <c r="V47" s="174"/>
      <c r="W47" s="172"/>
      <c r="X47" s="173"/>
      <c r="Y47" s="173"/>
      <c r="Z47" s="173"/>
      <c r="AA47" s="173"/>
      <c r="AB47" s="173"/>
      <c r="AC47" s="174"/>
      <c r="AD47" s="172"/>
      <c r="AE47" s="173"/>
      <c r="AF47" s="173"/>
      <c r="AG47" s="173"/>
      <c r="AH47" s="173"/>
      <c r="AI47" s="173"/>
      <c r="AJ47" s="174"/>
      <c r="AK47" s="172"/>
      <c r="AL47" s="173"/>
      <c r="AM47" s="173"/>
      <c r="AN47" s="173"/>
      <c r="AO47" s="173"/>
      <c r="AP47" s="173"/>
      <c r="AQ47" s="174"/>
      <c r="AR47" s="172"/>
      <c r="AS47" s="173"/>
      <c r="AT47" s="174"/>
      <c r="AU47" s="494">
        <f t="shared" si="3"/>
        <v>0</v>
      </c>
      <c r="AV47" s="495"/>
      <c r="AW47" s="496">
        <f t="shared" si="1"/>
        <v>0</v>
      </c>
      <c r="AX47" s="497"/>
      <c r="AY47" s="498"/>
      <c r="AZ47" s="499"/>
      <c r="BA47" s="499"/>
      <c r="BB47" s="499"/>
      <c r="BC47" s="499"/>
      <c r="BD47" s="500"/>
    </row>
    <row r="48" spans="2:56" ht="39.950000000000003" customHeight="1" x14ac:dyDescent="0.15">
      <c r="B48" s="171">
        <f t="shared" si="2"/>
        <v>36</v>
      </c>
      <c r="C48" s="484"/>
      <c r="D48" s="485"/>
      <c r="E48" s="486"/>
      <c r="F48" s="487"/>
      <c r="G48" s="488"/>
      <c r="H48" s="489"/>
      <c r="I48" s="489"/>
      <c r="J48" s="489"/>
      <c r="K48" s="490"/>
      <c r="L48" s="491"/>
      <c r="M48" s="492"/>
      <c r="N48" s="492"/>
      <c r="O48" s="493"/>
      <c r="P48" s="172"/>
      <c r="Q48" s="173"/>
      <c r="R48" s="173"/>
      <c r="S48" s="173"/>
      <c r="T48" s="173"/>
      <c r="U48" s="173"/>
      <c r="V48" s="174"/>
      <c r="W48" s="172"/>
      <c r="X48" s="173"/>
      <c r="Y48" s="173"/>
      <c r="Z48" s="173"/>
      <c r="AA48" s="173"/>
      <c r="AB48" s="173"/>
      <c r="AC48" s="174"/>
      <c r="AD48" s="172"/>
      <c r="AE48" s="173"/>
      <c r="AF48" s="173"/>
      <c r="AG48" s="173"/>
      <c r="AH48" s="173"/>
      <c r="AI48" s="173"/>
      <c r="AJ48" s="174"/>
      <c r="AK48" s="172"/>
      <c r="AL48" s="173"/>
      <c r="AM48" s="173"/>
      <c r="AN48" s="173"/>
      <c r="AO48" s="173"/>
      <c r="AP48" s="173"/>
      <c r="AQ48" s="174"/>
      <c r="AR48" s="172"/>
      <c r="AS48" s="173"/>
      <c r="AT48" s="174"/>
      <c r="AU48" s="494">
        <f t="shared" si="3"/>
        <v>0</v>
      </c>
      <c r="AV48" s="495"/>
      <c r="AW48" s="496">
        <f t="shared" si="1"/>
        <v>0</v>
      </c>
      <c r="AX48" s="497"/>
      <c r="AY48" s="498"/>
      <c r="AZ48" s="499"/>
      <c r="BA48" s="499"/>
      <c r="BB48" s="499"/>
      <c r="BC48" s="499"/>
      <c r="BD48" s="500"/>
    </row>
    <row r="49" spans="2:56" ht="39.950000000000003" customHeight="1" x14ac:dyDescent="0.15">
      <c r="B49" s="171">
        <f t="shared" si="2"/>
        <v>37</v>
      </c>
      <c r="C49" s="484"/>
      <c r="D49" s="485"/>
      <c r="E49" s="486"/>
      <c r="F49" s="487"/>
      <c r="G49" s="488"/>
      <c r="H49" s="489"/>
      <c r="I49" s="489"/>
      <c r="J49" s="489"/>
      <c r="K49" s="490"/>
      <c r="L49" s="491"/>
      <c r="M49" s="492"/>
      <c r="N49" s="492"/>
      <c r="O49" s="493"/>
      <c r="P49" s="172"/>
      <c r="Q49" s="173"/>
      <c r="R49" s="173"/>
      <c r="S49" s="173"/>
      <c r="T49" s="173"/>
      <c r="U49" s="173"/>
      <c r="V49" s="174"/>
      <c r="W49" s="172"/>
      <c r="X49" s="173"/>
      <c r="Y49" s="173"/>
      <c r="Z49" s="173"/>
      <c r="AA49" s="173"/>
      <c r="AB49" s="173"/>
      <c r="AC49" s="174"/>
      <c r="AD49" s="172"/>
      <c r="AE49" s="173"/>
      <c r="AF49" s="173"/>
      <c r="AG49" s="173"/>
      <c r="AH49" s="173"/>
      <c r="AI49" s="173"/>
      <c r="AJ49" s="174"/>
      <c r="AK49" s="172"/>
      <c r="AL49" s="173"/>
      <c r="AM49" s="173"/>
      <c r="AN49" s="173"/>
      <c r="AO49" s="173"/>
      <c r="AP49" s="173"/>
      <c r="AQ49" s="174"/>
      <c r="AR49" s="172"/>
      <c r="AS49" s="173"/>
      <c r="AT49" s="174"/>
      <c r="AU49" s="494">
        <f t="shared" si="3"/>
        <v>0</v>
      </c>
      <c r="AV49" s="495"/>
      <c r="AW49" s="496">
        <f t="shared" si="1"/>
        <v>0</v>
      </c>
      <c r="AX49" s="497"/>
      <c r="AY49" s="498"/>
      <c r="AZ49" s="499"/>
      <c r="BA49" s="499"/>
      <c r="BB49" s="499"/>
      <c r="BC49" s="499"/>
      <c r="BD49" s="500"/>
    </row>
    <row r="50" spans="2:56" ht="39.950000000000003" customHeight="1" x14ac:dyDescent="0.15">
      <c r="B50" s="171">
        <f t="shared" si="2"/>
        <v>38</v>
      </c>
      <c r="C50" s="484"/>
      <c r="D50" s="485"/>
      <c r="E50" s="486"/>
      <c r="F50" s="487"/>
      <c r="G50" s="488"/>
      <c r="H50" s="489"/>
      <c r="I50" s="489"/>
      <c r="J50" s="489"/>
      <c r="K50" s="490"/>
      <c r="L50" s="491"/>
      <c r="M50" s="492"/>
      <c r="N50" s="492"/>
      <c r="O50" s="493"/>
      <c r="P50" s="172"/>
      <c r="Q50" s="173"/>
      <c r="R50" s="173"/>
      <c r="S50" s="173"/>
      <c r="T50" s="173"/>
      <c r="U50" s="173"/>
      <c r="V50" s="174"/>
      <c r="W50" s="172"/>
      <c r="X50" s="173"/>
      <c r="Y50" s="173"/>
      <c r="Z50" s="173"/>
      <c r="AA50" s="173"/>
      <c r="AB50" s="173"/>
      <c r="AC50" s="174"/>
      <c r="AD50" s="172"/>
      <c r="AE50" s="173"/>
      <c r="AF50" s="173"/>
      <c r="AG50" s="173"/>
      <c r="AH50" s="173"/>
      <c r="AI50" s="173"/>
      <c r="AJ50" s="174"/>
      <c r="AK50" s="172"/>
      <c r="AL50" s="173"/>
      <c r="AM50" s="173"/>
      <c r="AN50" s="173"/>
      <c r="AO50" s="173"/>
      <c r="AP50" s="173"/>
      <c r="AQ50" s="174"/>
      <c r="AR50" s="172"/>
      <c r="AS50" s="173"/>
      <c r="AT50" s="174"/>
      <c r="AU50" s="494">
        <f t="shared" si="3"/>
        <v>0</v>
      </c>
      <c r="AV50" s="495"/>
      <c r="AW50" s="496">
        <f t="shared" si="1"/>
        <v>0</v>
      </c>
      <c r="AX50" s="497"/>
      <c r="AY50" s="498"/>
      <c r="AZ50" s="499"/>
      <c r="BA50" s="499"/>
      <c r="BB50" s="499"/>
      <c r="BC50" s="499"/>
      <c r="BD50" s="500"/>
    </row>
    <row r="51" spans="2:56" ht="39.950000000000003" customHeight="1" x14ac:dyDescent="0.15">
      <c r="B51" s="171">
        <f t="shared" si="2"/>
        <v>39</v>
      </c>
      <c r="C51" s="484"/>
      <c r="D51" s="485"/>
      <c r="E51" s="486"/>
      <c r="F51" s="487"/>
      <c r="G51" s="488"/>
      <c r="H51" s="489"/>
      <c r="I51" s="489"/>
      <c r="J51" s="489"/>
      <c r="K51" s="490"/>
      <c r="L51" s="491"/>
      <c r="M51" s="492"/>
      <c r="N51" s="492"/>
      <c r="O51" s="493"/>
      <c r="P51" s="172"/>
      <c r="Q51" s="173"/>
      <c r="R51" s="173"/>
      <c r="S51" s="173"/>
      <c r="T51" s="173"/>
      <c r="U51" s="173"/>
      <c r="V51" s="174"/>
      <c r="W51" s="172"/>
      <c r="X51" s="173"/>
      <c r="Y51" s="173"/>
      <c r="Z51" s="173"/>
      <c r="AA51" s="173"/>
      <c r="AB51" s="173"/>
      <c r="AC51" s="174"/>
      <c r="AD51" s="172"/>
      <c r="AE51" s="173"/>
      <c r="AF51" s="173"/>
      <c r="AG51" s="173"/>
      <c r="AH51" s="173"/>
      <c r="AI51" s="173"/>
      <c r="AJ51" s="174"/>
      <c r="AK51" s="172"/>
      <c r="AL51" s="173"/>
      <c r="AM51" s="173"/>
      <c r="AN51" s="173"/>
      <c r="AO51" s="173"/>
      <c r="AP51" s="173"/>
      <c r="AQ51" s="174"/>
      <c r="AR51" s="172"/>
      <c r="AS51" s="173"/>
      <c r="AT51" s="174"/>
      <c r="AU51" s="494">
        <f t="shared" si="3"/>
        <v>0</v>
      </c>
      <c r="AV51" s="495"/>
      <c r="AW51" s="496">
        <f t="shared" si="1"/>
        <v>0</v>
      </c>
      <c r="AX51" s="497"/>
      <c r="AY51" s="498"/>
      <c r="AZ51" s="499"/>
      <c r="BA51" s="499"/>
      <c r="BB51" s="499"/>
      <c r="BC51" s="499"/>
      <c r="BD51" s="500"/>
    </row>
    <row r="52" spans="2:56" ht="39.950000000000003" customHeight="1" x14ac:dyDescent="0.15">
      <c r="B52" s="171">
        <f t="shared" si="2"/>
        <v>40</v>
      </c>
      <c r="C52" s="484"/>
      <c r="D52" s="485"/>
      <c r="E52" s="486"/>
      <c r="F52" s="487"/>
      <c r="G52" s="488"/>
      <c r="H52" s="489"/>
      <c r="I52" s="489"/>
      <c r="J52" s="489"/>
      <c r="K52" s="490"/>
      <c r="L52" s="491"/>
      <c r="M52" s="492"/>
      <c r="N52" s="492"/>
      <c r="O52" s="493"/>
      <c r="P52" s="172"/>
      <c r="Q52" s="173"/>
      <c r="R52" s="173"/>
      <c r="S52" s="173"/>
      <c r="T52" s="173"/>
      <c r="U52" s="173"/>
      <c r="V52" s="174"/>
      <c r="W52" s="172"/>
      <c r="X52" s="173"/>
      <c r="Y52" s="173"/>
      <c r="Z52" s="173"/>
      <c r="AA52" s="173"/>
      <c r="AB52" s="173"/>
      <c r="AC52" s="174"/>
      <c r="AD52" s="172"/>
      <c r="AE52" s="173"/>
      <c r="AF52" s="173"/>
      <c r="AG52" s="173"/>
      <c r="AH52" s="173"/>
      <c r="AI52" s="173"/>
      <c r="AJ52" s="174"/>
      <c r="AK52" s="172"/>
      <c r="AL52" s="173"/>
      <c r="AM52" s="173"/>
      <c r="AN52" s="173"/>
      <c r="AO52" s="173"/>
      <c r="AP52" s="173"/>
      <c r="AQ52" s="174"/>
      <c r="AR52" s="172"/>
      <c r="AS52" s="173"/>
      <c r="AT52" s="174"/>
      <c r="AU52" s="494">
        <f t="shared" si="3"/>
        <v>0</v>
      </c>
      <c r="AV52" s="495"/>
      <c r="AW52" s="496">
        <f t="shared" si="1"/>
        <v>0</v>
      </c>
      <c r="AX52" s="497"/>
      <c r="AY52" s="498"/>
      <c r="AZ52" s="499"/>
      <c r="BA52" s="499"/>
      <c r="BB52" s="499"/>
      <c r="BC52" s="499"/>
      <c r="BD52" s="500"/>
    </row>
    <row r="53" spans="2:56" ht="39.950000000000003" customHeight="1" x14ac:dyDescent="0.15">
      <c r="B53" s="171">
        <f t="shared" si="2"/>
        <v>41</v>
      </c>
      <c r="C53" s="484"/>
      <c r="D53" s="485"/>
      <c r="E53" s="486"/>
      <c r="F53" s="487"/>
      <c r="G53" s="488"/>
      <c r="H53" s="489"/>
      <c r="I53" s="489"/>
      <c r="J53" s="489"/>
      <c r="K53" s="490"/>
      <c r="L53" s="491"/>
      <c r="M53" s="492"/>
      <c r="N53" s="492"/>
      <c r="O53" s="493"/>
      <c r="P53" s="172"/>
      <c r="Q53" s="173"/>
      <c r="R53" s="173"/>
      <c r="S53" s="173"/>
      <c r="T53" s="173"/>
      <c r="U53" s="173"/>
      <c r="V53" s="174"/>
      <c r="W53" s="172"/>
      <c r="X53" s="173"/>
      <c r="Y53" s="173"/>
      <c r="Z53" s="173"/>
      <c r="AA53" s="173"/>
      <c r="AB53" s="173"/>
      <c r="AC53" s="174"/>
      <c r="AD53" s="172"/>
      <c r="AE53" s="173"/>
      <c r="AF53" s="173"/>
      <c r="AG53" s="173"/>
      <c r="AH53" s="173"/>
      <c r="AI53" s="173"/>
      <c r="AJ53" s="174"/>
      <c r="AK53" s="172"/>
      <c r="AL53" s="173"/>
      <c r="AM53" s="173"/>
      <c r="AN53" s="173"/>
      <c r="AO53" s="173"/>
      <c r="AP53" s="173"/>
      <c r="AQ53" s="174"/>
      <c r="AR53" s="172"/>
      <c r="AS53" s="173"/>
      <c r="AT53" s="174"/>
      <c r="AU53" s="494">
        <f t="shared" si="3"/>
        <v>0</v>
      </c>
      <c r="AV53" s="495"/>
      <c r="AW53" s="496">
        <f t="shared" si="1"/>
        <v>0</v>
      </c>
      <c r="AX53" s="497"/>
      <c r="AY53" s="498"/>
      <c r="AZ53" s="499"/>
      <c r="BA53" s="499"/>
      <c r="BB53" s="499"/>
      <c r="BC53" s="499"/>
      <c r="BD53" s="500"/>
    </row>
    <row r="54" spans="2:56" ht="39.950000000000003" customHeight="1" x14ac:dyDescent="0.15">
      <c r="B54" s="171">
        <f t="shared" si="2"/>
        <v>42</v>
      </c>
      <c r="C54" s="484"/>
      <c r="D54" s="485"/>
      <c r="E54" s="486"/>
      <c r="F54" s="487"/>
      <c r="G54" s="488"/>
      <c r="H54" s="489"/>
      <c r="I54" s="489"/>
      <c r="J54" s="489"/>
      <c r="K54" s="490"/>
      <c r="L54" s="491"/>
      <c r="M54" s="492"/>
      <c r="N54" s="492"/>
      <c r="O54" s="493"/>
      <c r="P54" s="172"/>
      <c r="Q54" s="173"/>
      <c r="R54" s="173"/>
      <c r="S54" s="173"/>
      <c r="T54" s="173"/>
      <c r="U54" s="173"/>
      <c r="V54" s="174"/>
      <c r="W54" s="172"/>
      <c r="X54" s="173"/>
      <c r="Y54" s="173"/>
      <c r="Z54" s="173"/>
      <c r="AA54" s="173"/>
      <c r="AB54" s="173"/>
      <c r="AC54" s="174"/>
      <c r="AD54" s="172"/>
      <c r="AE54" s="173"/>
      <c r="AF54" s="173"/>
      <c r="AG54" s="173"/>
      <c r="AH54" s="173"/>
      <c r="AI54" s="173"/>
      <c r="AJ54" s="174"/>
      <c r="AK54" s="172"/>
      <c r="AL54" s="173"/>
      <c r="AM54" s="173"/>
      <c r="AN54" s="173"/>
      <c r="AO54" s="173"/>
      <c r="AP54" s="173"/>
      <c r="AQ54" s="174"/>
      <c r="AR54" s="172"/>
      <c r="AS54" s="173"/>
      <c r="AT54" s="174"/>
      <c r="AU54" s="494">
        <f t="shared" si="3"/>
        <v>0</v>
      </c>
      <c r="AV54" s="495"/>
      <c r="AW54" s="496">
        <f t="shared" si="1"/>
        <v>0</v>
      </c>
      <c r="AX54" s="497"/>
      <c r="AY54" s="498"/>
      <c r="AZ54" s="499"/>
      <c r="BA54" s="499"/>
      <c r="BB54" s="499"/>
      <c r="BC54" s="499"/>
      <c r="BD54" s="500"/>
    </row>
    <row r="55" spans="2:56" ht="39.950000000000003" customHeight="1" x14ac:dyDescent="0.15">
      <c r="B55" s="171">
        <f t="shared" si="2"/>
        <v>43</v>
      </c>
      <c r="C55" s="484"/>
      <c r="D55" s="485"/>
      <c r="E55" s="486"/>
      <c r="F55" s="487"/>
      <c r="G55" s="488"/>
      <c r="H55" s="489"/>
      <c r="I55" s="489"/>
      <c r="J55" s="489"/>
      <c r="K55" s="490"/>
      <c r="L55" s="491"/>
      <c r="M55" s="492"/>
      <c r="N55" s="492"/>
      <c r="O55" s="493"/>
      <c r="P55" s="172"/>
      <c r="Q55" s="173"/>
      <c r="R55" s="173"/>
      <c r="S55" s="173"/>
      <c r="T55" s="173"/>
      <c r="U55" s="173"/>
      <c r="V55" s="174"/>
      <c r="W55" s="172"/>
      <c r="X55" s="173"/>
      <c r="Y55" s="173"/>
      <c r="Z55" s="173"/>
      <c r="AA55" s="173"/>
      <c r="AB55" s="173"/>
      <c r="AC55" s="174"/>
      <c r="AD55" s="172"/>
      <c r="AE55" s="173"/>
      <c r="AF55" s="173"/>
      <c r="AG55" s="173"/>
      <c r="AH55" s="173"/>
      <c r="AI55" s="173"/>
      <c r="AJ55" s="174"/>
      <c r="AK55" s="172"/>
      <c r="AL55" s="173"/>
      <c r="AM55" s="173"/>
      <c r="AN55" s="173"/>
      <c r="AO55" s="173"/>
      <c r="AP55" s="173"/>
      <c r="AQ55" s="174"/>
      <c r="AR55" s="172"/>
      <c r="AS55" s="173"/>
      <c r="AT55" s="174"/>
      <c r="AU55" s="494">
        <f t="shared" si="3"/>
        <v>0</v>
      </c>
      <c r="AV55" s="495"/>
      <c r="AW55" s="496">
        <f t="shared" si="1"/>
        <v>0</v>
      </c>
      <c r="AX55" s="497"/>
      <c r="AY55" s="498"/>
      <c r="AZ55" s="499"/>
      <c r="BA55" s="499"/>
      <c r="BB55" s="499"/>
      <c r="BC55" s="499"/>
      <c r="BD55" s="500"/>
    </row>
    <row r="56" spans="2:56" ht="39.950000000000003" customHeight="1" x14ac:dyDescent="0.15">
      <c r="B56" s="171">
        <f t="shared" si="2"/>
        <v>44</v>
      </c>
      <c r="C56" s="484"/>
      <c r="D56" s="485"/>
      <c r="E56" s="486"/>
      <c r="F56" s="487"/>
      <c r="G56" s="488"/>
      <c r="H56" s="489"/>
      <c r="I56" s="489"/>
      <c r="J56" s="489"/>
      <c r="K56" s="490"/>
      <c r="L56" s="491"/>
      <c r="M56" s="492"/>
      <c r="N56" s="492"/>
      <c r="O56" s="493"/>
      <c r="P56" s="172"/>
      <c r="Q56" s="173"/>
      <c r="R56" s="173"/>
      <c r="S56" s="173"/>
      <c r="T56" s="173"/>
      <c r="U56" s="173"/>
      <c r="V56" s="174"/>
      <c r="W56" s="172"/>
      <c r="X56" s="173"/>
      <c r="Y56" s="173"/>
      <c r="Z56" s="173"/>
      <c r="AA56" s="173"/>
      <c r="AB56" s="173"/>
      <c r="AC56" s="174"/>
      <c r="AD56" s="172"/>
      <c r="AE56" s="173"/>
      <c r="AF56" s="173"/>
      <c r="AG56" s="173"/>
      <c r="AH56" s="173"/>
      <c r="AI56" s="173"/>
      <c r="AJ56" s="174"/>
      <c r="AK56" s="172"/>
      <c r="AL56" s="173"/>
      <c r="AM56" s="173"/>
      <c r="AN56" s="173"/>
      <c r="AO56" s="173"/>
      <c r="AP56" s="173"/>
      <c r="AQ56" s="174"/>
      <c r="AR56" s="172"/>
      <c r="AS56" s="173"/>
      <c r="AT56" s="174"/>
      <c r="AU56" s="494">
        <f t="shared" si="3"/>
        <v>0</v>
      </c>
      <c r="AV56" s="495"/>
      <c r="AW56" s="496">
        <f t="shared" si="1"/>
        <v>0</v>
      </c>
      <c r="AX56" s="497"/>
      <c r="AY56" s="498"/>
      <c r="AZ56" s="499"/>
      <c r="BA56" s="499"/>
      <c r="BB56" s="499"/>
      <c r="BC56" s="499"/>
      <c r="BD56" s="500"/>
    </row>
    <row r="57" spans="2:56" ht="39.950000000000003" customHeight="1" x14ac:dyDescent="0.15">
      <c r="B57" s="171">
        <f t="shared" si="2"/>
        <v>45</v>
      </c>
      <c r="C57" s="484"/>
      <c r="D57" s="485"/>
      <c r="E57" s="486"/>
      <c r="F57" s="487"/>
      <c r="G57" s="488"/>
      <c r="H57" s="489"/>
      <c r="I57" s="489"/>
      <c r="J57" s="489"/>
      <c r="K57" s="490"/>
      <c r="L57" s="491"/>
      <c r="M57" s="492"/>
      <c r="N57" s="492"/>
      <c r="O57" s="493"/>
      <c r="P57" s="172"/>
      <c r="Q57" s="173"/>
      <c r="R57" s="173"/>
      <c r="S57" s="173"/>
      <c r="T57" s="173"/>
      <c r="U57" s="173"/>
      <c r="V57" s="174"/>
      <c r="W57" s="172"/>
      <c r="X57" s="173"/>
      <c r="Y57" s="173"/>
      <c r="Z57" s="173"/>
      <c r="AA57" s="173"/>
      <c r="AB57" s="173"/>
      <c r="AC57" s="174"/>
      <c r="AD57" s="172"/>
      <c r="AE57" s="173"/>
      <c r="AF57" s="173"/>
      <c r="AG57" s="173"/>
      <c r="AH57" s="173"/>
      <c r="AI57" s="173"/>
      <c r="AJ57" s="174"/>
      <c r="AK57" s="172"/>
      <c r="AL57" s="173"/>
      <c r="AM57" s="173"/>
      <c r="AN57" s="173"/>
      <c r="AO57" s="173"/>
      <c r="AP57" s="173"/>
      <c r="AQ57" s="174"/>
      <c r="AR57" s="172"/>
      <c r="AS57" s="173"/>
      <c r="AT57" s="174"/>
      <c r="AU57" s="494">
        <f t="shared" si="3"/>
        <v>0</v>
      </c>
      <c r="AV57" s="495"/>
      <c r="AW57" s="496">
        <f t="shared" si="1"/>
        <v>0</v>
      </c>
      <c r="AX57" s="497"/>
      <c r="AY57" s="498"/>
      <c r="AZ57" s="499"/>
      <c r="BA57" s="499"/>
      <c r="BB57" s="499"/>
      <c r="BC57" s="499"/>
      <c r="BD57" s="500"/>
    </row>
    <row r="58" spans="2:56" ht="39.950000000000003" customHeight="1" x14ac:dyDescent="0.15">
      <c r="B58" s="171">
        <f t="shared" si="2"/>
        <v>46</v>
      </c>
      <c r="C58" s="484"/>
      <c r="D58" s="485"/>
      <c r="E58" s="486"/>
      <c r="F58" s="487"/>
      <c r="G58" s="488"/>
      <c r="H58" s="489"/>
      <c r="I58" s="489"/>
      <c r="J58" s="489"/>
      <c r="K58" s="490"/>
      <c r="L58" s="491"/>
      <c r="M58" s="492"/>
      <c r="N58" s="492"/>
      <c r="O58" s="493"/>
      <c r="P58" s="172"/>
      <c r="Q58" s="173"/>
      <c r="R58" s="173"/>
      <c r="S58" s="173"/>
      <c r="T58" s="173"/>
      <c r="U58" s="173"/>
      <c r="V58" s="174"/>
      <c r="W58" s="172"/>
      <c r="X58" s="173"/>
      <c r="Y58" s="173"/>
      <c r="Z58" s="173"/>
      <c r="AA58" s="173"/>
      <c r="AB58" s="173"/>
      <c r="AC58" s="174"/>
      <c r="AD58" s="172"/>
      <c r="AE58" s="173"/>
      <c r="AF58" s="173"/>
      <c r="AG58" s="173"/>
      <c r="AH58" s="173"/>
      <c r="AI58" s="173"/>
      <c r="AJ58" s="174"/>
      <c r="AK58" s="172"/>
      <c r="AL58" s="173"/>
      <c r="AM58" s="173"/>
      <c r="AN58" s="173"/>
      <c r="AO58" s="173"/>
      <c r="AP58" s="173"/>
      <c r="AQ58" s="174"/>
      <c r="AR58" s="172"/>
      <c r="AS58" s="173"/>
      <c r="AT58" s="174"/>
      <c r="AU58" s="494">
        <f t="shared" si="3"/>
        <v>0</v>
      </c>
      <c r="AV58" s="495"/>
      <c r="AW58" s="496">
        <f t="shared" si="1"/>
        <v>0</v>
      </c>
      <c r="AX58" s="497"/>
      <c r="AY58" s="498"/>
      <c r="AZ58" s="499"/>
      <c r="BA58" s="499"/>
      <c r="BB58" s="499"/>
      <c r="BC58" s="499"/>
      <c r="BD58" s="500"/>
    </row>
    <row r="59" spans="2:56" ht="39.950000000000003" customHeight="1" x14ac:dyDescent="0.15">
      <c r="B59" s="171">
        <f t="shared" si="2"/>
        <v>47</v>
      </c>
      <c r="C59" s="484"/>
      <c r="D59" s="485"/>
      <c r="E59" s="486"/>
      <c r="F59" s="487"/>
      <c r="G59" s="488"/>
      <c r="H59" s="489"/>
      <c r="I59" s="489"/>
      <c r="J59" s="489"/>
      <c r="K59" s="490"/>
      <c r="L59" s="491"/>
      <c r="M59" s="492"/>
      <c r="N59" s="492"/>
      <c r="O59" s="493"/>
      <c r="P59" s="172"/>
      <c r="Q59" s="173"/>
      <c r="R59" s="173"/>
      <c r="S59" s="173"/>
      <c r="T59" s="173"/>
      <c r="U59" s="173"/>
      <c r="V59" s="174"/>
      <c r="W59" s="172"/>
      <c r="X59" s="173"/>
      <c r="Y59" s="173"/>
      <c r="Z59" s="173"/>
      <c r="AA59" s="173"/>
      <c r="AB59" s="173"/>
      <c r="AC59" s="174"/>
      <c r="AD59" s="172"/>
      <c r="AE59" s="173"/>
      <c r="AF59" s="173"/>
      <c r="AG59" s="173"/>
      <c r="AH59" s="173"/>
      <c r="AI59" s="173"/>
      <c r="AJ59" s="174"/>
      <c r="AK59" s="172"/>
      <c r="AL59" s="173"/>
      <c r="AM59" s="173"/>
      <c r="AN59" s="173"/>
      <c r="AO59" s="173"/>
      <c r="AP59" s="173"/>
      <c r="AQ59" s="174"/>
      <c r="AR59" s="172"/>
      <c r="AS59" s="173"/>
      <c r="AT59" s="174"/>
      <c r="AU59" s="494">
        <f t="shared" si="3"/>
        <v>0</v>
      </c>
      <c r="AV59" s="495"/>
      <c r="AW59" s="496">
        <f t="shared" si="1"/>
        <v>0</v>
      </c>
      <c r="AX59" s="497"/>
      <c r="AY59" s="498"/>
      <c r="AZ59" s="499"/>
      <c r="BA59" s="499"/>
      <c r="BB59" s="499"/>
      <c r="BC59" s="499"/>
      <c r="BD59" s="500"/>
    </row>
    <row r="60" spans="2:56" ht="39.950000000000003" customHeight="1" x14ac:dyDescent="0.15">
      <c r="B60" s="171">
        <f t="shared" si="2"/>
        <v>48</v>
      </c>
      <c r="C60" s="484"/>
      <c r="D60" s="485"/>
      <c r="E60" s="486"/>
      <c r="F60" s="487"/>
      <c r="G60" s="488"/>
      <c r="H60" s="489"/>
      <c r="I60" s="489"/>
      <c r="J60" s="489"/>
      <c r="K60" s="490"/>
      <c r="L60" s="491"/>
      <c r="M60" s="492"/>
      <c r="N60" s="492"/>
      <c r="O60" s="493"/>
      <c r="P60" s="172"/>
      <c r="Q60" s="173"/>
      <c r="R60" s="173"/>
      <c r="S60" s="173"/>
      <c r="T60" s="173"/>
      <c r="U60" s="173"/>
      <c r="V60" s="174"/>
      <c r="W60" s="172"/>
      <c r="X60" s="173"/>
      <c r="Y60" s="173"/>
      <c r="Z60" s="173"/>
      <c r="AA60" s="173"/>
      <c r="AB60" s="173"/>
      <c r="AC60" s="174"/>
      <c r="AD60" s="172"/>
      <c r="AE60" s="173"/>
      <c r="AF60" s="173"/>
      <c r="AG60" s="173"/>
      <c r="AH60" s="173"/>
      <c r="AI60" s="173"/>
      <c r="AJ60" s="174"/>
      <c r="AK60" s="172"/>
      <c r="AL60" s="173"/>
      <c r="AM60" s="173"/>
      <c r="AN60" s="173"/>
      <c r="AO60" s="173"/>
      <c r="AP60" s="173"/>
      <c r="AQ60" s="174"/>
      <c r="AR60" s="172"/>
      <c r="AS60" s="173"/>
      <c r="AT60" s="174"/>
      <c r="AU60" s="494">
        <f t="shared" si="3"/>
        <v>0</v>
      </c>
      <c r="AV60" s="495"/>
      <c r="AW60" s="496">
        <f t="shared" si="1"/>
        <v>0</v>
      </c>
      <c r="AX60" s="497"/>
      <c r="AY60" s="498"/>
      <c r="AZ60" s="499"/>
      <c r="BA60" s="499"/>
      <c r="BB60" s="499"/>
      <c r="BC60" s="499"/>
      <c r="BD60" s="500"/>
    </row>
    <row r="61" spans="2:56" ht="39.950000000000003" customHeight="1" x14ac:dyDescent="0.15">
      <c r="B61" s="171">
        <f t="shared" si="2"/>
        <v>49</v>
      </c>
      <c r="C61" s="484"/>
      <c r="D61" s="485"/>
      <c r="E61" s="486"/>
      <c r="F61" s="487"/>
      <c r="G61" s="488"/>
      <c r="H61" s="489"/>
      <c r="I61" s="489"/>
      <c r="J61" s="489"/>
      <c r="K61" s="490"/>
      <c r="L61" s="491"/>
      <c r="M61" s="492"/>
      <c r="N61" s="492"/>
      <c r="O61" s="493"/>
      <c r="P61" s="172"/>
      <c r="Q61" s="173"/>
      <c r="R61" s="173"/>
      <c r="S61" s="173"/>
      <c r="T61" s="173"/>
      <c r="U61" s="173"/>
      <c r="V61" s="174"/>
      <c r="W61" s="172"/>
      <c r="X61" s="173"/>
      <c r="Y61" s="173"/>
      <c r="Z61" s="173"/>
      <c r="AA61" s="173"/>
      <c r="AB61" s="173"/>
      <c r="AC61" s="174"/>
      <c r="AD61" s="172"/>
      <c r="AE61" s="173"/>
      <c r="AF61" s="173"/>
      <c r="AG61" s="173"/>
      <c r="AH61" s="173"/>
      <c r="AI61" s="173"/>
      <c r="AJ61" s="174"/>
      <c r="AK61" s="172"/>
      <c r="AL61" s="173"/>
      <c r="AM61" s="173"/>
      <c r="AN61" s="173"/>
      <c r="AO61" s="173"/>
      <c r="AP61" s="173"/>
      <c r="AQ61" s="174"/>
      <c r="AR61" s="172"/>
      <c r="AS61" s="173"/>
      <c r="AT61" s="174"/>
      <c r="AU61" s="494">
        <f t="shared" si="3"/>
        <v>0</v>
      </c>
      <c r="AV61" s="495"/>
      <c r="AW61" s="496">
        <f t="shared" si="1"/>
        <v>0</v>
      </c>
      <c r="AX61" s="497"/>
      <c r="AY61" s="498"/>
      <c r="AZ61" s="499"/>
      <c r="BA61" s="499"/>
      <c r="BB61" s="499"/>
      <c r="BC61" s="499"/>
      <c r="BD61" s="500"/>
    </row>
    <row r="62" spans="2:56" ht="39.950000000000003" customHeight="1" x14ac:dyDescent="0.15">
      <c r="B62" s="171">
        <f t="shared" si="2"/>
        <v>50</v>
      </c>
      <c r="C62" s="484"/>
      <c r="D62" s="485"/>
      <c r="E62" s="486"/>
      <c r="F62" s="487"/>
      <c r="G62" s="488"/>
      <c r="H62" s="489"/>
      <c r="I62" s="489"/>
      <c r="J62" s="489"/>
      <c r="K62" s="490"/>
      <c r="L62" s="491"/>
      <c r="M62" s="492"/>
      <c r="N62" s="492"/>
      <c r="O62" s="493"/>
      <c r="P62" s="172"/>
      <c r="Q62" s="173"/>
      <c r="R62" s="173"/>
      <c r="S62" s="173"/>
      <c r="T62" s="173"/>
      <c r="U62" s="173"/>
      <c r="V62" s="174"/>
      <c r="W62" s="172"/>
      <c r="X62" s="173"/>
      <c r="Y62" s="173"/>
      <c r="Z62" s="173"/>
      <c r="AA62" s="173"/>
      <c r="AB62" s="173"/>
      <c r="AC62" s="174"/>
      <c r="AD62" s="172"/>
      <c r="AE62" s="173"/>
      <c r="AF62" s="173"/>
      <c r="AG62" s="173"/>
      <c r="AH62" s="173"/>
      <c r="AI62" s="173"/>
      <c r="AJ62" s="174"/>
      <c r="AK62" s="172"/>
      <c r="AL62" s="173"/>
      <c r="AM62" s="173"/>
      <c r="AN62" s="173"/>
      <c r="AO62" s="173"/>
      <c r="AP62" s="173"/>
      <c r="AQ62" s="174"/>
      <c r="AR62" s="172"/>
      <c r="AS62" s="173"/>
      <c r="AT62" s="174"/>
      <c r="AU62" s="494">
        <f t="shared" si="3"/>
        <v>0</v>
      </c>
      <c r="AV62" s="495"/>
      <c r="AW62" s="496">
        <f t="shared" si="1"/>
        <v>0</v>
      </c>
      <c r="AX62" s="497"/>
      <c r="AY62" s="498"/>
      <c r="AZ62" s="499"/>
      <c r="BA62" s="499"/>
      <c r="BB62" s="499"/>
      <c r="BC62" s="499"/>
      <c r="BD62" s="500"/>
    </row>
    <row r="63" spans="2:56" ht="39.950000000000003" customHeight="1" x14ac:dyDescent="0.15">
      <c r="B63" s="171">
        <f t="shared" si="2"/>
        <v>51</v>
      </c>
      <c r="C63" s="484"/>
      <c r="D63" s="485"/>
      <c r="E63" s="486"/>
      <c r="F63" s="487"/>
      <c r="G63" s="488"/>
      <c r="H63" s="489"/>
      <c r="I63" s="489"/>
      <c r="J63" s="489"/>
      <c r="K63" s="490"/>
      <c r="L63" s="491"/>
      <c r="M63" s="492"/>
      <c r="N63" s="492"/>
      <c r="O63" s="493"/>
      <c r="P63" s="172"/>
      <c r="Q63" s="173"/>
      <c r="R63" s="173"/>
      <c r="S63" s="173"/>
      <c r="T63" s="173"/>
      <c r="U63" s="173"/>
      <c r="V63" s="174"/>
      <c r="W63" s="172"/>
      <c r="X63" s="173"/>
      <c r="Y63" s="173"/>
      <c r="Z63" s="173"/>
      <c r="AA63" s="173"/>
      <c r="AB63" s="173"/>
      <c r="AC63" s="174"/>
      <c r="AD63" s="172"/>
      <c r="AE63" s="173"/>
      <c r="AF63" s="173"/>
      <c r="AG63" s="173"/>
      <c r="AH63" s="173"/>
      <c r="AI63" s="173"/>
      <c r="AJ63" s="174"/>
      <c r="AK63" s="172"/>
      <c r="AL63" s="173"/>
      <c r="AM63" s="173"/>
      <c r="AN63" s="173"/>
      <c r="AO63" s="173"/>
      <c r="AP63" s="173"/>
      <c r="AQ63" s="174"/>
      <c r="AR63" s="172"/>
      <c r="AS63" s="173"/>
      <c r="AT63" s="174"/>
      <c r="AU63" s="494">
        <f t="shared" si="3"/>
        <v>0</v>
      </c>
      <c r="AV63" s="495"/>
      <c r="AW63" s="496">
        <f t="shared" si="1"/>
        <v>0</v>
      </c>
      <c r="AX63" s="497"/>
      <c r="AY63" s="498"/>
      <c r="AZ63" s="499"/>
      <c r="BA63" s="499"/>
      <c r="BB63" s="499"/>
      <c r="BC63" s="499"/>
      <c r="BD63" s="500"/>
    </row>
    <row r="64" spans="2:56" ht="39.950000000000003" customHeight="1" x14ac:dyDescent="0.15">
      <c r="B64" s="171">
        <f t="shared" si="2"/>
        <v>52</v>
      </c>
      <c r="C64" s="484"/>
      <c r="D64" s="485"/>
      <c r="E64" s="486"/>
      <c r="F64" s="487"/>
      <c r="G64" s="488"/>
      <c r="H64" s="489"/>
      <c r="I64" s="489"/>
      <c r="J64" s="489"/>
      <c r="K64" s="490"/>
      <c r="L64" s="491"/>
      <c r="M64" s="492"/>
      <c r="N64" s="492"/>
      <c r="O64" s="493"/>
      <c r="P64" s="172"/>
      <c r="Q64" s="173"/>
      <c r="R64" s="173"/>
      <c r="S64" s="173"/>
      <c r="T64" s="173"/>
      <c r="U64" s="173"/>
      <c r="V64" s="174"/>
      <c r="W64" s="172"/>
      <c r="X64" s="173"/>
      <c r="Y64" s="173"/>
      <c r="Z64" s="173"/>
      <c r="AA64" s="173"/>
      <c r="AB64" s="173"/>
      <c r="AC64" s="174"/>
      <c r="AD64" s="172"/>
      <c r="AE64" s="173"/>
      <c r="AF64" s="173"/>
      <c r="AG64" s="173"/>
      <c r="AH64" s="173"/>
      <c r="AI64" s="173"/>
      <c r="AJ64" s="174"/>
      <c r="AK64" s="172"/>
      <c r="AL64" s="173"/>
      <c r="AM64" s="173"/>
      <c r="AN64" s="173"/>
      <c r="AO64" s="173"/>
      <c r="AP64" s="173"/>
      <c r="AQ64" s="174"/>
      <c r="AR64" s="172"/>
      <c r="AS64" s="173"/>
      <c r="AT64" s="174"/>
      <c r="AU64" s="494">
        <f t="shared" si="3"/>
        <v>0</v>
      </c>
      <c r="AV64" s="495"/>
      <c r="AW64" s="496">
        <f t="shared" si="1"/>
        <v>0</v>
      </c>
      <c r="AX64" s="497"/>
      <c r="AY64" s="498"/>
      <c r="AZ64" s="499"/>
      <c r="BA64" s="499"/>
      <c r="BB64" s="499"/>
      <c r="BC64" s="499"/>
      <c r="BD64" s="500"/>
    </row>
    <row r="65" spans="2:56" ht="39.950000000000003" customHeight="1" x14ac:dyDescent="0.15">
      <c r="B65" s="171">
        <f t="shared" si="2"/>
        <v>53</v>
      </c>
      <c r="C65" s="484"/>
      <c r="D65" s="485"/>
      <c r="E65" s="486"/>
      <c r="F65" s="487"/>
      <c r="G65" s="488"/>
      <c r="H65" s="489"/>
      <c r="I65" s="489"/>
      <c r="J65" s="489"/>
      <c r="K65" s="490"/>
      <c r="L65" s="491"/>
      <c r="M65" s="492"/>
      <c r="N65" s="492"/>
      <c r="O65" s="493"/>
      <c r="P65" s="172"/>
      <c r="Q65" s="173"/>
      <c r="R65" s="173"/>
      <c r="S65" s="173"/>
      <c r="T65" s="173"/>
      <c r="U65" s="173"/>
      <c r="V65" s="174"/>
      <c r="W65" s="172"/>
      <c r="X65" s="173"/>
      <c r="Y65" s="173"/>
      <c r="Z65" s="173"/>
      <c r="AA65" s="173"/>
      <c r="AB65" s="173"/>
      <c r="AC65" s="174"/>
      <c r="AD65" s="172"/>
      <c r="AE65" s="173"/>
      <c r="AF65" s="173"/>
      <c r="AG65" s="173"/>
      <c r="AH65" s="173"/>
      <c r="AI65" s="173"/>
      <c r="AJ65" s="174"/>
      <c r="AK65" s="172"/>
      <c r="AL65" s="173"/>
      <c r="AM65" s="173"/>
      <c r="AN65" s="173"/>
      <c r="AO65" s="173"/>
      <c r="AP65" s="173"/>
      <c r="AQ65" s="174"/>
      <c r="AR65" s="172"/>
      <c r="AS65" s="173"/>
      <c r="AT65" s="174"/>
      <c r="AU65" s="494">
        <f t="shared" si="3"/>
        <v>0</v>
      </c>
      <c r="AV65" s="495"/>
      <c r="AW65" s="496">
        <f t="shared" si="1"/>
        <v>0</v>
      </c>
      <c r="AX65" s="497"/>
      <c r="AY65" s="498"/>
      <c r="AZ65" s="499"/>
      <c r="BA65" s="499"/>
      <c r="BB65" s="499"/>
      <c r="BC65" s="499"/>
      <c r="BD65" s="500"/>
    </row>
    <row r="66" spans="2:56" ht="39.950000000000003" customHeight="1" x14ac:dyDescent="0.15">
      <c r="B66" s="171">
        <f t="shared" si="2"/>
        <v>54</v>
      </c>
      <c r="C66" s="484"/>
      <c r="D66" s="485"/>
      <c r="E66" s="486"/>
      <c r="F66" s="487"/>
      <c r="G66" s="488"/>
      <c r="H66" s="489"/>
      <c r="I66" s="489"/>
      <c r="J66" s="489"/>
      <c r="K66" s="490"/>
      <c r="L66" s="491"/>
      <c r="M66" s="492"/>
      <c r="N66" s="492"/>
      <c r="O66" s="493"/>
      <c r="P66" s="172"/>
      <c r="Q66" s="173"/>
      <c r="R66" s="173"/>
      <c r="S66" s="173"/>
      <c r="T66" s="173"/>
      <c r="U66" s="173"/>
      <c r="V66" s="174"/>
      <c r="W66" s="172"/>
      <c r="X66" s="173"/>
      <c r="Y66" s="173"/>
      <c r="Z66" s="173"/>
      <c r="AA66" s="173"/>
      <c r="AB66" s="173"/>
      <c r="AC66" s="174"/>
      <c r="AD66" s="172"/>
      <c r="AE66" s="173"/>
      <c r="AF66" s="173"/>
      <c r="AG66" s="173"/>
      <c r="AH66" s="173"/>
      <c r="AI66" s="173"/>
      <c r="AJ66" s="174"/>
      <c r="AK66" s="172"/>
      <c r="AL66" s="173"/>
      <c r="AM66" s="173"/>
      <c r="AN66" s="173"/>
      <c r="AO66" s="173"/>
      <c r="AP66" s="173"/>
      <c r="AQ66" s="174"/>
      <c r="AR66" s="172"/>
      <c r="AS66" s="173"/>
      <c r="AT66" s="174"/>
      <c r="AU66" s="494">
        <f t="shared" si="3"/>
        <v>0</v>
      </c>
      <c r="AV66" s="495"/>
      <c r="AW66" s="496">
        <f t="shared" si="1"/>
        <v>0</v>
      </c>
      <c r="AX66" s="497"/>
      <c r="AY66" s="498"/>
      <c r="AZ66" s="499"/>
      <c r="BA66" s="499"/>
      <c r="BB66" s="499"/>
      <c r="BC66" s="499"/>
      <c r="BD66" s="500"/>
    </row>
    <row r="67" spans="2:56" ht="39.950000000000003" customHeight="1" x14ac:dyDescent="0.15">
      <c r="B67" s="171">
        <f t="shared" si="2"/>
        <v>55</v>
      </c>
      <c r="C67" s="484"/>
      <c r="D67" s="485"/>
      <c r="E67" s="486"/>
      <c r="F67" s="487"/>
      <c r="G67" s="488"/>
      <c r="H67" s="489"/>
      <c r="I67" s="489"/>
      <c r="J67" s="489"/>
      <c r="K67" s="490"/>
      <c r="L67" s="491"/>
      <c r="M67" s="492"/>
      <c r="N67" s="492"/>
      <c r="O67" s="493"/>
      <c r="P67" s="172"/>
      <c r="Q67" s="173"/>
      <c r="R67" s="173"/>
      <c r="S67" s="173"/>
      <c r="T67" s="173"/>
      <c r="U67" s="173"/>
      <c r="V67" s="174"/>
      <c r="W67" s="172"/>
      <c r="X67" s="173"/>
      <c r="Y67" s="173"/>
      <c r="Z67" s="173"/>
      <c r="AA67" s="173"/>
      <c r="AB67" s="173"/>
      <c r="AC67" s="174"/>
      <c r="AD67" s="172"/>
      <c r="AE67" s="173"/>
      <c r="AF67" s="173"/>
      <c r="AG67" s="173"/>
      <c r="AH67" s="173"/>
      <c r="AI67" s="173"/>
      <c r="AJ67" s="174"/>
      <c r="AK67" s="172"/>
      <c r="AL67" s="173"/>
      <c r="AM67" s="173"/>
      <c r="AN67" s="173"/>
      <c r="AO67" s="173"/>
      <c r="AP67" s="173"/>
      <c r="AQ67" s="174"/>
      <c r="AR67" s="172"/>
      <c r="AS67" s="173"/>
      <c r="AT67" s="174"/>
      <c r="AU67" s="494">
        <f t="shared" si="3"/>
        <v>0</v>
      </c>
      <c r="AV67" s="495"/>
      <c r="AW67" s="496">
        <f t="shared" si="1"/>
        <v>0</v>
      </c>
      <c r="AX67" s="497"/>
      <c r="AY67" s="498"/>
      <c r="AZ67" s="499"/>
      <c r="BA67" s="499"/>
      <c r="BB67" s="499"/>
      <c r="BC67" s="499"/>
      <c r="BD67" s="500"/>
    </row>
    <row r="68" spans="2:56" ht="39.950000000000003" customHeight="1" x14ac:dyDescent="0.15">
      <c r="B68" s="171">
        <f t="shared" si="2"/>
        <v>56</v>
      </c>
      <c r="C68" s="484"/>
      <c r="D68" s="485"/>
      <c r="E68" s="486"/>
      <c r="F68" s="487"/>
      <c r="G68" s="488"/>
      <c r="H68" s="489"/>
      <c r="I68" s="489"/>
      <c r="J68" s="489"/>
      <c r="K68" s="490"/>
      <c r="L68" s="491"/>
      <c r="M68" s="492"/>
      <c r="N68" s="492"/>
      <c r="O68" s="493"/>
      <c r="P68" s="186"/>
      <c r="Q68" s="187"/>
      <c r="R68" s="187"/>
      <c r="S68" s="187"/>
      <c r="T68" s="187"/>
      <c r="U68" s="187"/>
      <c r="V68" s="188"/>
      <c r="W68" s="186"/>
      <c r="X68" s="187"/>
      <c r="Y68" s="187"/>
      <c r="Z68" s="187"/>
      <c r="AA68" s="187"/>
      <c r="AB68" s="187"/>
      <c r="AC68" s="188"/>
      <c r="AD68" s="186"/>
      <c r="AE68" s="187"/>
      <c r="AF68" s="187"/>
      <c r="AG68" s="187"/>
      <c r="AH68" s="187"/>
      <c r="AI68" s="187"/>
      <c r="AJ68" s="188"/>
      <c r="AK68" s="186"/>
      <c r="AL68" s="187"/>
      <c r="AM68" s="187"/>
      <c r="AN68" s="187"/>
      <c r="AO68" s="187"/>
      <c r="AP68" s="187"/>
      <c r="AQ68" s="188"/>
      <c r="AR68" s="186"/>
      <c r="AS68" s="187"/>
      <c r="AT68" s="188"/>
      <c r="AU68" s="494">
        <f t="shared" si="3"/>
        <v>0</v>
      </c>
      <c r="AV68" s="495"/>
      <c r="AW68" s="496">
        <f t="shared" si="1"/>
        <v>0</v>
      </c>
      <c r="AX68" s="497"/>
      <c r="AY68" s="498"/>
      <c r="AZ68" s="499"/>
      <c r="BA68" s="499"/>
      <c r="BB68" s="499"/>
      <c r="BC68" s="499"/>
      <c r="BD68" s="500"/>
    </row>
    <row r="69" spans="2:56" ht="39.950000000000003" customHeight="1" x14ac:dyDescent="0.15">
      <c r="B69" s="171">
        <f t="shared" si="2"/>
        <v>57</v>
      </c>
      <c r="C69" s="484"/>
      <c r="D69" s="485"/>
      <c r="E69" s="486"/>
      <c r="F69" s="487"/>
      <c r="G69" s="488"/>
      <c r="H69" s="489"/>
      <c r="I69" s="489"/>
      <c r="J69" s="489"/>
      <c r="K69" s="490"/>
      <c r="L69" s="491"/>
      <c r="M69" s="492"/>
      <c r="N69" s="492"/>
      <c r="O69" s="493"/>
      <c r="P69" s="172"/>
      <c r="Q69" s="173"/>
      <c r="R69" s="173"/>
      <c r="S69" s="173"/>
      <c r="T69" s="173"/>
      <c r="U69" s="173"/>
      <c r="V69" s="174"/>
      <c r="W69" s="172"/>
      <c r="X69" s="173"/>
      <c r="Y69" s="173"/>
      <c r="Z69" s="173"/>
      <c r="AA69" s="173"/>
      <c r="AB69" s="173"/>
      <c r="AC69" s="174"/>
      <c r="AD69" s="172"/>
      <c r="AE69" s="173"/>
      <c r="AF69" s="173"/>
      <c r="AG69" s="173"/>
      <c r="AH69" s="173"/>
      <c r="AI69" s="173"/>
      <c r="AJ69" s="174"/>
      <c r="AK69" s="172"/>
      <c r="AL69" s="173"/>
      <c r="AM69" s="173"/>
      <c r="AN69" s="173"/>
      <c r="AO69" s="173"/>
      <c r="AP69" s="173"/>
      <c r="AQ69" s="174"/>
      <c r="AR69" s="172"/>
      <c r="AS69" s="173"/>
      <c r="AT69" s="174"/>
      <c r="AU69" s="494">
        <f t="shared" si="3"/>
        <v>0</v>
      </c>
      <c r="AV69" s="495"/>
      <c r="AW69" s="496">
        <f t="shared" si="1"/>
        <v>0</v>
      </c>
      <c r="AX69" s="497"/>
      <c r="AY69" s="498"/>
      <c r="AZ69" s="499"/>
      <c r="BA69" s="499"/>
      <c r="BB69" s="499"/>
      <c r="BC69" s="499"/>
      <c r="BD69" s="500"/>
    </row>
    <row r="70" spans="2:56" ht="39.950000000000003" customHeight="1" x14ac:dyDescent="0.15">
      <c r="B70" s="171">
        <f t="shared" si="2"/>
        <v>58</v>
      </c>
      <c r="C70" s="484"/>
      <c r="D70" s="485"/>
      <c r="E70" s="486"/>
      <c r="F70" s="487"/>
      <c r="G70" s="488"/>
      <c r="H70" s="489"/>
      <c r="I70" s="489"/>
      <c r="J70" s="489"/>
      <c r="K70" s="490"/>
      <c r="L70" s="491"/>
      <c r="M70" s="492"/>
      <c r="N70" s="492"/>
      <c r="O70" s="493"/>
      <c r="P70" s="172"/>
      <c r="Q70" s="173"/>
      <c r="R70" s="173"/>
      <c r="S70" s="173"/>
      <c r="T70" s="173"/>
      <c r="U70" s="173"/>
      <c r="V70" s="174"/>
      <c r="W70" s="172"/>
      <c r="X70" s="173"/>
      <c r="Y70" s="173"/>
      <c r="Z70" s="173"/>
      <c r="AA70" s="173"/>
      <c r="AB70" s="173"/>
      <c r="AC70" s="174"/>
      <c r="AD70" s="172"/>
      <c r="AE70" s="173"/>
      <c r="AF70" s="173"/>
      <c r="AG70" s="173"/>
      <c r="AH70" s="173"/>
      <c r="AI70" s="173"/>
      <c r="AJ70" s="174"/>
      <c r="AK70" s="172"/>
      <c r="AL70" s="173"/>
      <c r="AM70" s="173"/>
      <c r="AN70" s="173"/>
      <c r="AO70" s="173"/>
      <c r="AP70" s="173"/>
      <c r="AQ70" s="174"/>
      <c r="AR70" s="172"/>
      <c r="AS70" s="173"/>
      <c r="AT70" s="174"/>
      <c r="AU70" s="494">
        <f t="shared" si="3"/>
        <v>0</v>
      </c>
      <c r="AV70" s="495"/>
      <c r="AW70" s="496">
        <f t="shared" si="1"/>
        <v>0</v>
      </c>
      <c r="AX70" s="497"/>
      <c r="AY70" s="498"/>
      <c r="AZ70" s="499"/>
      <c r="BA70" s="499"/>
      <c r="BB70" s="499"/>
      <c r="BC70" s="499"/>
      <c r="BD70" s="500"/>
    </row>
    <row r="71" spans="2:56" ht="39.950000000000003" customHeight="1" x14ac:dyDescent="0.15">
      <c r="B71" s="171">
        <f t="shared" si="2"/>
        <v>59</v>
      </c>
      <c r="C71" s="484"/>
      <c r="D71" s="485"/>
      <c r="E71" s="486"/>
      <c r="F71" s="487"/>
      <c r="G71" s="488"/>
      <c r="H71" s="489"/>
      <c r="I71" s="489"/>
      <c r="J71" s="489"/>
      <c r="K71" s="490"/>
      <c r="L71" s="491"/>
      <c r="M71" s="492"/>
      <c r="N71" s="492"/>
      <c r="O71" s="493"/>
      <c r="P71" s="172"/>
      <c r="Q71" s="173"/>
      <c r="R71" s="173"/>
      <c r="S71" s="173"/>
      <c r="T71" s="173"/>
      <c r="U71" s="173"/>
      <c r="V71" s="174"/>
      <c r="W71" s="172"/>
      <c r="X71" s="173"/>
      <c r="Y71" s="173"/>
      <c r="Z71" s="173"/>
      <c r="AA71" s="173"/>
      <c r="AB71" s="173"/>
      <c r="AC71" s="174"/>
      <c r="AD71" s="172"/>
      <c r="AE71" s="173"/>
      <c r="AF71" s="173"/>
      <c r="AG71" s="173"/>
      <c r="AH71" s="173"/>
      <c r="AI71" s="173"/>
      <c r="AJ71" s="174"/>
      <c r="AK71" s="172"/>
      <c r="AL71" s="173"/>
      <c r="AM71" s="173"/>
      <c r="AN71" s="173"/>
      <c r="AO71" s="173"/>
      <c r="AP71" s="173"/>
      <c r="AQ71" s="174"/>
      <c r="AR71" s="172"/>
      <c r="AS71" s="173"/>
      <c r="AT71" s="174"/>
      <c r="AU71" s="494">
        <f t="shared" si="3"/>
        <v>0</v>
      </c>
      <c r="AV71" s="495"/>
      <c r="AW71" s="496">
        <f t="shared" si="1"/>
        <v>0</v>
      </c>
      <c r="AX71" s="497"/>
      <c r="AY71" s="498"/>
      <c r="AZ71" s="499"/>
      <c r="BA71" s="499"/>
      <c r="BB71" s="499"/>
      <c r="BC71" s="499"/>
      <c r="BD71" s="500"/>
    </row>
    <row r="72" spans="2:56" ht="39.950000000000003" customHeight="1" x14ac:dyDescent="0.15">
      <c r="B72" s="171">
        <f t="shared" si="2"/>
        <v>60</v>
      </c>
      <c r="C72" s="484"/>
      <c r="D72" s="485"/>
      <c r="E72" s="486"/>
      <c r="F72" s="487"/>
      <c r="G72" s="488"/>
      <c r="H72" s="489"/>
      <c r="I72" s="489"/>
      <c r="J72" s="489"/>
      <c r="K72" s="490"/>
      <c r="L72" s="491"/>
      <c r="M72" s="492"/>
      <c r="N72" s="492"/>
      <c r="O72" s="493"/>
      <c r="P72" s="172"/>
      <c r="Q72" s="173"/>
      <c r="R72" s="173"/>
      <c r="S72" s="173"/>
      <c r="T72" s="173"/>
      <c r="U72" s="173"/>
      <c r="V72" s="174"/>
      <c r="W72" s="172"/>
      <c r="X72" s="173"/>
      <c r="Y72" s="173"/>
      <c r="Z72" s="173"/>
      <c r="AA72" s="173"/>
      <c r="AB72" s="173"/>
      <c r="AC72" s="174"/>
      <c r="AD72" s="172"/>
      <c r="AE72" s="173"/>
      <c r="AF72" s="173"/>
      <c r="AG72" s="173"/>
      <c r="AH72" s="173"/>
      <c r="AI72" s="173"/>
      <c r="AJ72" s="174"/>
      <c r="AK72" s="172"/>
      <c r="AL72" s="173"/>
      <c r="AM72" s="173"/>
      <c r="AN72" s="173"/>
      <c r="AO72" s="173"/>
      <c r="AP72" s="173"/>
      <c r="AQ72" s="174"/>
      <c r="AR72" s="172"/>
      <c r="AS72" s="173"/>
      <c r="AT72" s="174"/>
      <c r="AU72" s="494">
        <f t="shared" si="3"/>
        <v>0</v>
      </c>
      <c r="AV72" s="495"/>
      <c r="AW72" s="496">
        <f t="shared" si="1"/>
        <v>0</v>
      </c>
      <c r="AX72" s="497"/>
      <c r="AY72" s="498"/>
      <c r="AZ72" s="499"/>
      <c r="BA72" s="499"/>
      <c r="BB72" s="499"/>
      <c r="BC72" s="499"/>
      <c r="BD72" s="500"/>
    </row>
    <row r="73" spans="2:56" ht="39.950000000000003" customHeight="1" x14ac:dyDescent="0.15">
      <c r="B73" s="171">
        <f t="shared" si="2"/>
        <v>61</v>
      </c>
      <c r="C73" s="484"/>
      <c r="D73" s="485"/>
      <c r="E73" s="486"/>
      <c r="F73" s="487"/>
      <c r="G73" s="488"/>
      <c r="H73" s="489"/>
      <c r="I73" s="489"/>
      <c r="J73" s="489"/>
      <c r="K73" s="490"/>
      <c r="L73" s="491"/>
      <c r="M73" s="492"/>
      <c r="N73" s="492"/>
      <c r="O73" s="493"/>
      <c r="P73" s="172"/>
      <c r="Q73" s="173"/>
      <c r="R73" s="173"/>
      <c r="S73" s="173"/>
      <c r="T73" s="173"/>
      <c r="U73" s="173"/>
      <c r="V73" s="174"/>
      <c r="W73" s="172"/>
      <c r="X73" s="173"/>
      <c r="Y73" s="173"/>
      <c r="Z73" s="173"/>
      <c r="AA73" s="173"/>
      <c r="AB73" s="173"/>
      <c r="AC73" s="174"/>
      <c r="AD73" s="172"/>
      <c r="AE73" s="173"/>
      <c r="AF73" s="173"/>
      <c r="AG73" s="173"/>
      <c r="AH73" s="173"/>
      <c r="AI73" s="173"/>
      <c r="AJ73" s="174"/>
      <c r="AK73" s="172"/>
      <c r="AL73" s="173"/>
      <c r="AM73" s="173"/>
      <c r="AN73" s="173"/>
      <c r="AO73" s="173"/>
      <c r="AP73" s="173"/>
      <c r="AQ73" s="174"/>
      <c r="AR73" s="172"/>
      <c r="AS73" s="173"/>
      <c r="AT73" s="174"/>
      <c r="AU73" s="494">
        <f t="shared" si="3"/>
        <v>0</v>
      </c>
      <c r="AV73" s="495"/>
      <c r="AW73" s="496">
        <f t="shared" si="1"/>
        <v>0</v>
      </c>
      <c r="AX73" s="497"/>
      <c r="AY73" s="498"/>
      <c r="AZ73" s="499"/>
      <c r="BA73" s="499"/>
      <c r="BB73" s="499"/>
      <c r="BC73" s="499"/>
      <c r="BD73" s="500"/>
    </row>
    <row r="74" spans="2:56" ht="39.950000000000003" customHeight="1" x14ac:dyDescent="0.15">
      <c r="B74" s="171">
        <f t="shared" si="2"/>
        <v>62</v>
      </c>
      <c r="C74" s="484"/>
      <c r="D74" s="485"/>
      <c r="E74" s="486"/>
      <c r="F74" s="487"/>
      <c r="G74" s="488"/>
      <c r="H74" s="489"/>
      <c r="I74" s="489"/>
      <c r="J74" s="489"/>
      <c r="K74" s="490"/>
      <c r="L74" s="491"/>
      <c r="M74" s="492"/>
      <c r="N74" s="492"/>
      <c r="O74" s="493"/>
      <c r="P74" s="172"/>
      <c r="Q74" s="173"/>
      <c r="R74" s="173"/>
      <c r="S74" s="173"/>
      <c r="T74" s="173"/>
      <c r="U74" s="173"/>
      <c r="V74" s="174"/>
      <c r="W74" s="172"/>
      <c r="X74" s="173"/>
      <c r="Y74" s="173"/>
      <c r="Z74" s="173"/>
      <c r="AA74" s="173"/>
      <c r="AB74" s="173"/>
      <c r="AC74" s="174"/>
      <c r="AD74" s="172"/>
      <c r="AE74" s="173"/>
      <c r="AF74" s="173"/>
      <c r="AG74" s="173"/>
      <c r="AH74" s="173"/>
      <c r="AI74" s="173"/>
      <c r="AJ74" s="174"/>
      <c r="AK74" s="172"/>
      <c r="AL74" s="173"/>
      <c r="AM74" s="173"/>
      <c r="AN74" s="173"/>
      <c r="AO74" s="173"/>
      <c r="AP74" s="173"/>
      <c r="AQ74" s="174"/>
      <c r="AR74" s="172"/>
      <c r="AS74" s="173"/>
      <c r="AT74" s="174"/>
      <c r="AU74" s="494">
        <f t="shared" si="3"/>
        <v>0</v>
      </c>
      <c r="AV74" s="495"/>
      <c r="AW74" s="496">
        <f t="shared" si="1"/>
        <v>0</v>
      </c>
      <c r="AX74" s="497"/>
      <c r="AY74" s="498"/>
      <c r="AZ74" s="499"/>
      <c r="BA74" s="499"/>
      <c r="BB74" s="499"/>
      <c r="BC74" s="499"/>
      <c r="BD74" s="500"/>
    </row>
    <row r="75" spans="2:56" ht="39.950000000000003" customHeight="1" x14ac:dyDescent="0.15">
      <c r="B75" s="171">
        <f t="shared" si="2"/>
        <v>63</v>
      </c>
      <c r="C75" s="484"/>
      <c r="D75" s="485"/>
      <c r="E75" s="486"/>
      <c r="F75" s="487"/>
      <c r="G75" s="488"/>
      <c r="H75" s="489"/>
      <c r="I75" s="489"/>
      <c r="J75" s="489"/>
      <c r="K75" s="490"/>
      <c r="L75" s="491"/>
      <c r="M75" s="492"/>
      <c r="N75" s="492"/>
      <c r="O75" s="493"/>
      <c r="P75" s="172"/>
      <c r="Q75" s="173"/>
      <c r="R75" s="173"/>
      <c r="S75" s="173"/>
      <c r="T75" s="173"/>
      <c r="U75" s="173"/>
      <c r="V75" s="174"/>
      <c r="W75" s="172"/>
      <c r="X75" s="173"/>
      <c r="Y75" s="173"/>
      <c r="Z75" s="173"/>
      <c r="AA75" s="173"/>
      <c r="AB75" s="173"/>
      <c r="AC75" s="174"/>
      <c r="AD75" s="172"/>
      <c r="AE75" s="173"/>
      <c r="AF75" s="173"/>
      <c r="AG75" s="173"/>
      <c r="AH75" s="173"/>
      <c r="AI75" s="173"/>
      <c r="AJ75" s="174"/>
      <c r="AK75" s="172"/>
      <c r="AL75" s="173"/>
      <c r="AM75" s="173"/>
      <c r="AN75" s="173"/>
      <c r="AO75" s="173"/>
      <c r="AP75" s="173"/>
      <c r="AQ75" s="174"/>
      <c r="AR75" s="172"/>
      <c r="AS75" s="173"/>
      <c r="AT75" s="174"/>
      <c r="AU75" s="494">
        <f t="shared" si="3"/>
        <v>0</v>
      </c>
      <c r="AV75" s="495"/>
      <c r="AW75" s="496">
        <f t="shared" si="1"/>
        <v>0</v>
      </c>
      <c r="AX75" s="497"/>
      <c r="AY75" s="498"/>
      <c r="AZ75" s="499"/>
      <c r="BA75" s="499"/>
      <c r="BB75" s="499"/>
      <c r="BC75" s="499"/>
      <c r="BD75" s="500"/>
    </row>
    <row r="76" spans="2:56" ht="39.950000000000003" customHeight="1" x14ac:dyDescent="0.15">
      <c r="B76" s="171">
        <f t="shared" si="2"/>
        <v>64</v>
      </c>
      <c r="C76" s="484"/>
      <c r="D76" s="485"/>
      <c r="E76" s="486"/>
      <c r="F76" s="487"/>
      <c r="G76" s="488"/>
      <c r="H76" s="489"/>
      <c r="I76" s="489"/>
      <c r="J76" s="489"/>
      <c r="K76" s="490"/>
      <c r="L76" s="491"/>
      <c r="M76" s="492"/>
      <c r="N76" s="492"/>
      <c r="O76" s="493"/>
      <c r="P76" s="172"/>
      <c r="Q76" s="173"/>
      <c r="R76" s="173"/>
      <c r="S76" s="173"/>
      <c r="T76" s="173"/>
      <c r="U76" s="173"/>
      <c r="V76" s="174"/>
      <c r="W76" s="172"/>
      <c r="X76" s="173"/>
      <c r="Y76" s="173"/>
      <c r="Z76" s="173"/>
      <c r="AA76" s="173"/>
      <c r="AB76" s="173"/>
      <c r="AC76" s="174"/>
      <c r="AD76" s="172"/>
      <c r="AE76" s="173"/>
      <c r="AF76" s="173"/>
      <c r="AG76" s="173"/>
      <c r="AH76" s="173"/>
      <c r="AI76" s="173"/>
      <c r="AJ76" s="174"/>
      <c r="AK76" s="172"/>
      <c r="AL76" s="173"/>
      <c r="AM76" s="173"/>
      <c r="AN76" s="173"/>
      <c r="AO76" s="173"/>
      <c r="AP76" s="173"/>
      <c r="AQ76" s="174"/>
      <c r="AR76" s="172"/>
      <c r="AS76" s="173"/>
      <c r="AT76" s="174"/>
      <c r="AU76" s="494">
        <f t="shared" si="3"/>
        <v>0</v>
      </c>
      <c r="AV76" s="495"/>
      <c r="AW76" s="496">
        <f t="shared" si="1"/>
        <v>0</v>
      </c>
      <c r="AX76" s="497"/>
      <c r="AY76" s="498"/>
      <c r="AZ76" s="499"/>
      <c r="BA76" s="499"/>
      <c r="BB76" s="499"/>
      <c r="BC76" s="499"/>
      <c r="BD76" s="500"/>
    </row>
    <row r="77" spans="2:56" ht="39.950000000000003" customHeight="1" x14ac:dyDescent="0.15">
      <c r="B77" s="171">
        <f t="shared" si="2"/>
        <v>65</v>
      </c>
      <c r="C77" s="484"/>
      <c r="D77" s="485"/>
      <c r="E77" s="486"/>
      <c r="F77" s="487"/>
      <c r="G77" s="488"/>
      <c r="H77" s="489"/>
      <c r="I77" s="489"/>
      <c r="J77" s="489"/>
      <c r="K77" s="490"/>
      <c r="L77" s="491"/>
      <c r="M77" s="492"/>
      <c r="N77" s="492"/>
      <c r="O77" s="493"/>
      <c r="P77" s="172"/>
      <c r="Q77" s="173"/>
      <c r="R77" s="173"/>
      <c r="S77" s="173"/>
      <c r="T77" s="173"/>
      <c r="U77" s="173"/>
      <c r="V77" s="174"/>
      <c r="W77" s="172"/>
      <c r="X77" s="173"/>
      <c r="Y77" s="173"/>
      <c r="Z77" s="173"/>
      <c r="AA77" s="173"/>
      <c r="AB77" s="173"/>
      <c r="AC77" s="174"/>
      <c r="AD77" s="172"/>
      <c r="AE77" s="173"/>
      <c r="AF77" s="173"/>
      <c r="AG77" s="173"/>
      <c r="AH77" s="173"/>
      <c r="AI77" s="173"/>
      <c r="AJ77" s="174"/>
      <c r="AK77" s="172"/>
      <c r="AL77" s="173"/>
      <c r="AM77" s="173"/>
      <c r="AN77" s="173"/>
      <c r="AO77" s="173"/>
      <c r="AP77" s="173"/>
      <c r="AQ77" s="174"/>
      <c r="AR77" s="172"/>
      <c r="AS77" s="173"/>
      <c r="AT77" s="174"/>
      <c r="AU77" s="494">
        <f t="shared" si="3"/>
        <v>0</v>
      </c>
      <c r="AV77" s="495"/>
      <c r="AW77" s="496">
        <f t="shared" ref="AW77:AW112" si="4">IF($AZ$3="４週",AU77/4,IF($AZ$3="暦月",AU77/($AZ$6/7),""))</f>
        <v>0</v>
      </c>
      <c r="AX77" s="497"/>
      <c r="AY77" s="498"/>
      <c r="AZ77" s="499"/>
      <c r="BA77" s="499"/>
      <c r="BB77" s="499"/>
      <c r="BC77" s="499"/>
      <c r="BD77" s="500"/>
    </row>
    <row r="78" spans="2:56" ht="39.950000000000003" customHeight="1" x14ac:dyDescent="0.15">
      <c r="B78" s="171">
        <f t="shared" ref="B78:B112" si="5">B77+1</f>
        <v>66</v>
      </c>
      <c r="C78" s="484"/>
      <c r="D78" s="485"/>
      <c r="E78" s="486"/>
      <c r="F78" s="487"/>
      <c r="G78" s="488"/>
      <c r="H78" s="489"/>
      <c r="I78" s="489"/>
      <c r="J78" s="489"/>
      <c r="K78" s="490"/>
      <c r="L78" s="491"/>
      <c r="M78" s="492"/>
      <c r="N78" s="492"/>
      <c r="O78" s="493"/>
      <c r="P78" s="172"/>
      <c r="Q78" s="173"/>
      <c r="R78" s="173"/>
      <c r="S78" s="173"/>
      <c r="T78" s="173"/>
      <c r="U78" s="173"/>
      <c r="V78" s="174"/>
      <c r="W78" s="172"/>
      <c r="X78" s="173"/>
      <c r="Y78" s="173"/>
      <c r="Z78" s="173"/>
      <c r="AA78" s="173"/>
      <c r="AB78" s="173"/>
      <c r="AC78" s="174"/>
      <c r="AD78" s="172"/>
      <c r="AE78" s="173"/>
      <c r="AF78" s="173"/>
      <c r="AG78" s="173"/>
      <c r="AH78" s="173"/>
      <c r="AI78" s="173"/>
      <c r="AJ78" s="174"/>
      <c r="AK78" s="172"/>
      <c r="AL78" s="173"/>
      <c r="AM78" s="173"/>
      <c r="AN78" s="173"/>
      <c r="AO78" s="173"/>
      <c r="AP78" s="173"/>
      <c r="AQ78" s="174"/>
      <c r="AR78" s="172"/>
      <c r="AS78" s="173"/>
      <c r="AT78" s="174"/>
      <c r="AU78" s="494">
        <f t="shared" si="3"/>
        <v>0</v>
      </c>
      <c r="AV78" s="495"/>
      <c r="AW78" s="496">
        <f t="shared" si="4"/>
        <v>0</v>
      </c>
      <c r="AX78" s="497"/>
      <c r="AY78" s="498"/>
      <c r="AZ78" s="499"/>
      <c r="BA78" s="499"/>
      <c r="BB78" s="499"/>
      <c r="BC78" s="499"/>
      <c r="BD78" s="500"/>
    </row>
    <row r="79" spans="2:56" ht="39.950000000000003" customHeight="1" x14ac:dyDescent="0.15">
      <c r="B79" s="171">
        <f t="shared" si="5"/>
        <v>67</v>
      </c>
      <c r="C79" s="484"/>
      <c r="D79" s="485"/>
      <c r="E79" s="486"/>
      <c r="F79" s="487"/>
      <c r="G79" s="488"/>
      <c r="H79" s="489"/>
      <c r="I79" s="489"/>
      <c r="J79" s="489"/>
      <c r="K79" s="490"/>
      <c r="L79" s="491"/>
      <c r="M79" s="492"/>
      <c r="N79" s="492"/>
      <c r="O79" s="493"/>
      <c r="P79" s="172"/>
      <c r="Q79" s="173"/>
      <c r="R79" s="173"/>
      <c r="S79" s="173"/>
      <c r="T79" s="173"/>
      <c r="U79" s="173"/>
      <c r="V79" s="174"/>
      <c r="W79" s="172"/>
      <c r="X79" s="173"/>
      <c r="Y79" s="173"/>
      <c r="Z79" s="173"/>
      <c r="AA79" s="173"/>
      <c r="AB79" s="173"/>
      <c r="AC79" s="174"/>
      <c r="AD79" s="172"/>
      <c r="AE79" s="173"/>
      <c r="AF79" s="173"/>
      <c r="AG79" s="173"/>
      <c r="AH79" s="173"/>
      <c r="AI79" s="173"/>
      <c r="AJ79" s="174"/>
      <c r="AK79" s="172"/>
      <c r="AL79" s="173"/>
      <c r="AM79" s="173"/>
      <c r="AN79" s="173"/>
      <c r="AO79" s="173"/>
      <c r="AP79" s="173"/>
      <c r="AQ79" s="174"/>
      <c r="AR79" s="172"/>
      <c r="AS79" s="173"/>
      <c r="AT79" s="174"/>
      <c r="AU79" s="494">
        <f t="shared" si="3"/>
        <v>0</v>
      </c>
      <c r="AV79" s="495"/>
      <c r="AW79" s="496">
        <f t="shared" si="4"/>
        <v>0</v>
      </c>
      <c r="AX79" s="497"/>
      <c r="AY79" s="498"/>
      <c r="AZ79" s="499"/>
      <c r="BA79" s="499"/>
      <c r="BB79" s="499"/>
      <c r="BC79" s="499"/>
      <c r="BD79" s="500"/>
    </row>
    <row r="80" spans="2:56" ht="39.950000000000003" customHeight="1" x14ac:dyDescent="0.15">
      <c r="B80" s="171">
        <f t="shared" si="5"/>
        <v>68</v>
      </c>
      <c r="C80" s="484"/>
      <c r="D80" s="485"/>
      <c r="E80" s="486"/>
      <c r="F80" s="487"/>
      <c r="G80" s="488"/>
      <c r="H80" s="489"/>
      <c r="I80" s="489"/>
      <c r="J80" s="489"/>
      <c r="K80" s="490"/>
      <c r="L80" s="491"/>
      <c r="M80" s="492"/>
      <c r="N80" s="492"/>
      <c r="O80" s="493"/>
      <c r="P80" s="172"/>
      <c r="Q80" s="173"/>
      <c r="R80" s="173"/>
      <c r="S80" s="173"/>
      <c r="T80" s="173"/>
      <c r="U80" s="173"/>
      <c r="V80" s="174"/>
      <c r="W80" s="172"/>
      <c r="X80" s="173"/>
      <c r="Y80" s="173"/>
      <c r="Z80" s="173"/>
      <c r="AA80" s="173"/>
      <c r="AB80" s="173"/>
      <c r="AC80" s="174"/>
      <c r="AD80" s="172"/>
      <c r="AE80" s="173"/>
      <c r="AF80" s="173"/>
      <c r="AG80" s="173"/>
      <c r="AH80" s="173"/>
      <c r="AI80" s="173"/>
      <c r="AJ80" s="174"/>
      <c r="AK80" s="172"/>
      <c r="AL80" s="173"/>
      <c r="AM80" s="173"/>
      <c r="AN80" s="173"/>
      <c r="AO80" s="173"/>
      <c r="AP80" s="173"/>
      <c r="AQ80" s="174"/>
      <c r="AR80" s="172"/>
      <c r="AS80" s="173"/>
      <c r="AT80" s="174"/>
      <c r="AU80" s="494">
        <f t="shared" si="3"/>
        <v>0</v>
      </c>
      <c r="AV80" s="495"/>
      <c r="AW80" s="496">
        <f t="shared" si="4"/>
        <v>0</v>
      </c>
      <c r="AX80" s="497"/>
      <c r="AY80" s="498"/>
      <c r="AZ80" s="499"/>
      <c r="BA80" s="499"/>
      <c r="BB80" s="499"/>
      <c r="BC80" s="499"/>
      <c r="BD80" s="500"/>
    </row>
    <row r="81" spans="2:56" ht="39.950000000000003" customHeight="1" x14ac:dyDescent="0.15">
      <c r="B81" s="171">
        <f t="shared" si="5"/>
        <v>69</v>
      </c>
      <c r="C81" s="484"/>
      <c r="D81" s="485"/>
      <c r="E81" s="486"/>
      <c r="F81" s="487"/>
      <c r="G81" s="488"/>
      <c r="H81" s="489"/>
      <c r="I81" s="489"/>
      <c r="J81" s="489"/>
      <c r="K81" s="490"/>
      <c r="L81" s="491"/>
      <c r="M81" s="492"/>
      <c r="N81" s="492"/>
      <c r="O81" s="493"/>
      <c r="P81" s="172"/>
      <c r="Q81" s="173"/>
      <c r="R81" s="173"/>
      <c r="S81" s="173"/>
      <c r="T81" s="173"/>
      <c r="U81" s="173"/>
      <c r="V81" s="174"/>
      <c r="W81" s="172"/>
      <c r="X81" s="173"/>
      <c r="Y81" s="173"/>
      <c r="Z81" s="173"/>
      <c r="AA81" s="173"/>
      <c r="AB81" s="173"/>
      <c r="AC81" s="174"/>
      <c r="AD81" s="172"/>
      <c r="AE81" s="173"/>
      <c r="AF81" s="173"/>
      <c r="AG81" s="173"/>
      <c r="AH81" s="173"/>
      <c r="AI81" s="173"/>
      <c r="AJ81" s="174"/>
      <c r="AK81" s="172"/>
      <c r="AL81" s="173"/>
      <c r="AM81" s="173"/>
      <c r="AN81" s="173"/>
      <c r="AO81" s="173"/>
      <c r="AP81" s="173"/>
      <c r="AQ81" s="174"/>
      <c r="AR81" s="172"/>
      <c r="AS81" s="173"/>
      <c r="AT81" s="174"/>
      <c r="AU81" s="494">
        <f t="shared" si="3"/>
        <v>0</v>
      </c>
      <c r="AV81" s="495"/>
      <c r="AW81" s="496">
        <f t="shared" si="4"/>
        <v>0</v>
      </c>
      <c r="AX81" s="497"/>
      <c r="AY81" s="498"/>
      <c r="AZ81" s="499"/>
      <c r="BA81" s="499"/>
      <c r="BB81" s="499"/>
      <c r="BC81" s="499"/>
      <c r="BD81" s="500"/>
    </row>
    <row r="82" spans="2:56" ht="39.950000000000003" customHeight="1" x14ac:dyDescent="0.15">
      <c r="B82" s="171">
        <f t="shared" si="5"/>
        <v>70</v>
      </c>
      <c r="C82" s="484"/>
      <c r="D82" s="485"/>
      <c r="E82" s="486"/>
      <c r="F82" s="487"/>
      <c r="G82" s="488"/>
      <c r="H82" s="489"/>
      <c r="I82" s="489"/>
      <c r="J82" s="489"/>
      <c r="K82" s="490"/>
      <c r="L82" s="491"/>
      <c r="M82" s="492"/>
      <c r="N82" s="492"/>
      <c r="O82" s="493"/>
      <c r="P82" s="172"/>
      <c r="Q82" s="173"/>
      <c r="R82" s="173"/>
      <c r="S82" s="173"/>
      <c r="T82" s="173"/>
      <c r="U82" s="173"/>
      <c r="V82" s="174"/>
      <c r="W82" s="172"/>
      <c r="X82" s="173"/>
      <c r="Y82" s="173"/>
      <c r="Z82" s="173"/>
      <c r="AA82" s="173"/>
      <c r="AB82" s="173"/>
      <c r="AC82" s="174"/>
      <c r="AD82" s="172"/>
      <c r="AE82" s="173"/>
      <c r="AF82" s="173"/>
      <c r="AG82" s="173"/>
      <c r="AH82" s="173"/>
      <c r="AI82" s="173"/>
      <c r="AJ82" s="174"/>
      <c r="AK82" s="172"/>
      <c r="AL82" s="173"/>
      <c r="AM82" s="173"/>
      <c r="AN82" s="173"/>
      <c r="AO82" s="173"/>
      <c r="AP82" s="173"/>
      <c r="AQ82" s="174"/>
      <c r="AR82" s="172"/>
      <c r="AS82" s="173"/>
      <c r="AT82" s="174"/>
      <c r="AU82" s="494">
        <f t="shared" si="3"/>
        <v>0</v>
      </c>
      <c r="AV82" s="495"/>
      <c r="AW82" s="496">
        <f t="shared" si="4"/>
        <v>0</v>
      </c>
      <c r="AX82" s="497"/>
      <c r="AY82" s="498"/>
      <c r="AZ82" s="499"/>
      <c r="BA82" s="499"/>
      <c r="BB82" s="499"/>
      <c r="BC82" s="499"/>
      <c r="BD82" s="500"/>
    </row>
    <row r="83" spans="2:56" ht="39.950000000000003" customHeight="1" x14ac:dyDescent="0.15">
      <c r="B83" s="171">
        <f t="shared" si="5"/>
        <v>71</v>
      </c>
      <c r="C83" s="484"/>
      <c r="D83" s="485"/>
      <c r="E83" s="486"/>
      <c r="F83" s="487"/>
      <c r="G83" s="488"/>
      <c r="H83" s="489"/>
      <c r="I83" s="489"/>
      <c r="J83" s="489"/>
      <c r="K83" s="490"/>
      <c r="L83" s="491"/>
      <c r="M83" s="492"/>
      <c r="N83" s="492"/>
      <c r="O83" s="493"/>
      <c r="P83" s="172"/>
      <c r="Q83" s="173"/>
      <c r="R83" s="173"/>
      <c r="S83" s="173"/>
      <c r="T83" s="173"/>
      <c r="U83" s="173"/>
      <c r="V83" s="174"/>
      <c r="W83" s="172"/>
      <c r="X83" s="173"/>
      <c r="Y83" s="173"/>
      <c r="Z83" s="173"/>
      <c r="AA83" s="173"/>
      <c r="AB83" s="173"/>
      <c r="AC83" s="174"/>
      <c r="AD83" s="172"/>
      <c r="AE83" s="173"/>
      <c r="AF83" s="173"/>
      <c r="AG83" s="173"/>
      <c r="AH83" s="173"/>
      <c r="AI83" s="173"/>
      <c r="AJ83" s="174"/>
      <c r="AK83" s="172"/>
      <c r="AL83" s="173"/>
      <c r="AM83" s="173"/>
      <c r="AN83" s="173"/>
      <c r="AO83" s="173"/>
      <c r="AP83" s="173"/>
      <c r="AQ83" s="174"/>
      <c r="AR83" s="172"/>
      <c r="AS83" s="173"/>
      <c r="AT83" s="174"/>
      <c r="AU83" s="494">
        <f t="shared" si="3"/>
        <v>0</v>
      </c>
      <c r="AV83" s="495"/>
      <c r="AW83" s="496">
        <f t="shared" si="4"/>
        <v>0</v>
      </c>
      <c r="AX83" s="497"/>
      <c r="AY83" s="498"/>
      <c r="AZ83" s="499"/>
      <c r="BA83" s="499"/>
      <c r="BB83" s="499"/>
      <c r="BC83" s="499"/>
      <c r="BD83" s="500"/>
    </row>
    <row r="84" spans="2:56" ht="39.950000000000003" customHeight="1" x14ac:dyDescent="0.15">
      <c r="B84" s="171">
        <f t="shared" si="5"/>
        <v>72</v>
      </c>
      <c r="C84" s="484"/>
      <c r="D84" s="485"/>
      <c r="E84" s="486"/>
      <c r="F84" s="487"/>
      <c r="G84" s="488"/>
      <c r="H84" s="489"/>
      <c r="I84" s="489"/>
      <c r="J84" s="489"/>
      <c r="K84" s="490"/>
      <c r="L84" s="491"/>
      <c r="M84" s="492"/>
      <c r="N84" s="492"/>
      <c r="O84" s="493"/>
      <c r="P84" s="172"/>
      <c r="Q84" s="173"/>
      <c r="R84" s="173"/>
      <c r="S84" s="173"/>
      <c r="T84" s="173"/>
      <c r="U84" s="173"/>
      <c r="V84" s="174"/>
      <c r="W84" s="172"/>
      <c r="X84" s="173"/>
      <c r="Y84" s="173"/>
      <c r="Z84" s="173"/>
      <c r="AA84" s="173"/>
      <c r="AB84" s="173"/>
      <c r="AC84" s="174"/>
      <c r="AD84" s="172"/>
      <c r="AE84" s="173"/>
      <c r="AF84" s="173"/>
      <c r="AG84" s="173"/>
      <c r="AH84" s="173"/>
      <c r="AI84" s="173"/>
      <c r="AJ84" s="174"/>
      <c r="AK84" s="172"/>
      <c r="AL84" s="173"/>
      <c r="AM84" s="173"/>
      <c r="AN84" s="173"/>
      <c r="AO84" s="173"/>
      <c r="AP84" s="173"/>
      <c r="AQ84" s="174"/>
      <c r="AR84" s="172"/>
      <c r="AS84" s="173"/>
      <c r="AT84" s="174"/>
      <c r="AU84" s="494">
        <f t="shared" si="3"/>
        <v>0</v>
      </c>
      <c r="AV84" s="495"/>
      <c r="AW84" s="496">
        <f t="shared" si="4"/>
        <v>0</v>
      </c>
      <c r="AX84" s="497"/>
      <c r="AY84" s="498"/>
      <c r="AZ84" s="499"/>
      <c r="BA84" s="499"/>
      <c r="BB84" s="499"/>
      <c r="BC84" s="499"/>
      <c r="BD84" s="500"/>
    </row>
    <row r="85" spans="2:56" ht="39.950000000000003" customHeight="1" x14ac:dyDescent="0.15">
      <c r="B85" s="171">
        <f t="shared" si="5"/>
        <v>73</v>
      </c>
      <c r="C85" s="484"/>
      <c r="D85" s="485"/>
      <c r="E85" s="486"/>
      <c r="F85" s="487"/>
      <c r="G85" s="488"/>
      <c r="H85" s="489"/>
      <c r="I85" s="489"/>
      <c r="J85" s="489"/>
      <c r="K85" s="490"/>
      <c r="L85" s="491"/>
      <c r="M85" s="492"/>
      <c r="N85" s="492"/>
      <c r="O85" s="493"/>
      <c r="P85" s="172"/>
      <c r="Q85" s="173"/>
      <c r="R85" s="173"/>
      <c r="S85" s="173"/>
      <c r="T85" s="173"/>
      <c r="U85" s="173"/>
      <c r="V85" s="174"/>
      <c r="W85" s="172"/>
      <c r="X85" s="173"/>
      <c r="Y85" s="173"/>
      <c r="Z85" s="173"/>
      <c r="AA85" s="173"/>
      <c r="AB85" s="173"/>
      <c r="AC85" s="174"/>
      <c r="AD85" s="172"/>
      <c r="AE85" s="173"/>
      <c r="AF85" s="173"/>
      <c r="AG85" s="173"/>
      <c r="AH85" s="173"/>
      <c r="AI85" s="173"/>
      <c r="AJ85" s="174"/>
      <c r="AK85" s="172"/>
      <c r="AL85" s="173"/>
      <c r="AM85" s="173"/>
      <c r="AN85" s="173"/>
      <c r="AO85" s="173"/>
      <c r="AP85" s="173"/>
      <c r="AQ85" s="174"/>
      <c r="AR85" s="172"/>
      <c r="AS85" s="173"/>
      <c r="AT85" s="174"/>
      <c r="AU85" s="494">
        <f t="shared" si="3"/>
        <v>0</v>
      </c>
      <c r="AV85" s="495"/>
      <c r="AW85" s="496">
        <f t="shared" si="4"/>
        <v>0</v>
      </c>
      <c r="AX85" s="497"/>
      <c r="AY85" s="498"/>
      <c r="AZ85" s="499"/>
      <c r="BA85" s="499"/>
      <c r="BB85" s="499"/>
      <c r="BC85" s="499"/>
      <c r="BD85" s="500"/>
    </row>
    <row r="86" spans="2:56" ht="39.950000000000003" customHeight="1" x14ac:dyDescent="0.15">
      <c r="B86" s="171">
        <f t="shared" si="5"/>
        <v>74</v>
      </c>
      <c r="C86" s="484"/>
      <c r="D86" s="485"/>
      <c r="E86" s="486"/>
      <c r="F86" s="487"/>
      <c r="G86" s="488"/>
      <c r="H86" s="489"/>
      <c r="I86" s="489"/>
      <c r="J86" s="489"/>
      <c r="K86" s="490"/>
      <c r="L86" s="491"/>
      <c r="M86" s="492"/>
      <c r="N86" s="492"/>
      <c r="O86" s="493"/>
      <c r="P86" s="172"/>
      <c r="Q86" s="173"/>
      <c r="R86" s="173"/>
      <c r="S86" s="173"/>
      <c r="T86" s="173"/>
      <c r="U86" s="173"/>
      <c r="V86" s="174"/>
      <c r="W86" s="172"/>
      <c r="X86" s="173"/>
      <c r="Y86" s="173"/>
      <c r="Z86" s="173"/>
      <c r="AA86" s="173"/>
      <c r="AB86" s="173"/>
      <c r="AC86" s="174"/>
      <c r="AD86" s="172"/>
      <c r="AE86" s="173"/>
      <c r="AF86" s="173"/>
      <c r="AG86" s="173"/>
      <c r="AH86" s="173"/>
      <c r="AI86" s="173"/>
      <c r="AJ86" s="174"/>
      <c r="AK86" s="172"/>
      <c r="AL86" s="173"/>
      <c r="AM86" s="173"/>
      <c r="AN86" s="173"/>
      <c r="AO86" s="173"/>
      <c r="AP86" s="173"/>
      <c r="AQ86" s="174"/>
      <c r="AR86" s="172"/>
      <c r="AS86" s="173"/>
      <c r="AT86" s="174"/>
      <c r="AU86" s="494">
        <f t="shared" si="3"/>
        <v>0</v>
      </c>
      <c r="AV86" s="495"/>
      <c r="AW86" s="496">
        <f t="shared" si="4"/>
        <v>0</v>
      </c>
      <c r="AX86" s="497"/>
      <c r="AY86" s="498"/>
      <c r="AZ86" s="499"/>
      <c r="BA86" s="499"/>
      <c r="BB86" s="499"/>
      <c r="BC86" s="499"/>
      <c r="BD86" s="500"/>
    </row>
    <row r="87" spans="2:56" ht="39.950000000000003" customHeight="1" x14ac:dyDescent="0.15">
      <c r="B87" s="171">
        <f t="shared" si="5"/>
        <v>75</v>
      </c>
      <c r="C87" s="484"/>
      <c r="D87" s="485"/>
      <c r="E87" s="486"/>
      <c r="F87" s="487"/>
      <c r="G87" s="488"/>
      <c r="H87" s="489"/>
      <c r="I87" s="489"/>
      <c r="J87" s="489"/>
      <c r="K87" s="490"/>
      <c r="L87" s="491"/>
      <c r="M87" s="492"/>
      <c r="N87" s="492"/>
      <c r="O87" s="493"/>
      <c r="P87" s="172"/>
      <c r="Q87" s="173"/>
      <c r="R87" s="173"/>
      <c r="S87" s="173"/>
      <c r="T87" s="173"/>
      <c r="U87" s="173"/>
      <c r="V87" s="174"/>
      <c r="W87" s="172"/>
      <c r="X87" s="173"/>
      <c r="Y87" s="173"/>
      <c r="Z87" s="173"/>
      <c r="AA87" s="173"/>
      <c r="AB87" s="173"/>
      <c r="AC87" s="174"/>
      <c r="AD87" s="172"/>
      <c r="AE87" s="173"/>
      <c r="AF87" s="173"/>
      <c r="AG87" s="173"/>
      <c r="AH87" s="173"/>
      <c r="AI87" s="173"/>
      <c r="AJ87" s="174"/>
      <c r="AK87" s="172"/>
      <c r="AL87" s="173"/>
      <c r="AM87" s="173"/>
      <c r="AN87" s="173"/>
      <c r="AO87" s="173"/>
      <c r="AP87" s="173"/>
      <c r="AQ87" s="174"/>
      <c r="AR87" s="172"/>
      <c r="AS87" s="173"/>
      <c r="AT87" s="174"/>
      <c r="AU87" s="494">
        <f t="shared" si="3"/>
        <v>0</v>
      </c>
      <c r="AV87" s="495"/>
      <c r="AW87" s="496">
        <f t="shared" si="4"/>
        <v>0</v>
      </c>
      <c r="AX87" s="497"/>
      <c r="AY87" s="498"/>
      <c r="AZ87" s="499"/>
      <c r="BA87" s="499"/>
      <c r="BB87" s="499"/>
      <c r="BC87" s="499"/>
      <c r="BD87" s="500"/>
    </row>
    <row r="88" spans="2:56" ht="39.950000000000003" customHeight="1" x14ac:dyDescent="0.15">
      <c r="B88" s="171">
        <f t="shared" si="5"/>
        <v>76</v>
      </c>
      <c r="C88" s="484"/>
      <c r="D88" s="485"/>
      <c r="E88" s="486"/>
      <c r="F88" s="487"/>
      <c r="G88" s="488"/>
      <c r="H88" s="489"/>
      <c r="I88" s="489"/>
      <c r="J88" s="489"/>
      <c r="K88" s="490"/>
      <c r="L88" s="491"/>
      <c r="M88" s="492"/>
      <c r="N88" s="492"/>
      <c r="O88" s="493"/>
      <c r="P88" s="172"/>
      <c r="Q88" s="173"/>
      <c r="R88" s="173"/>
      <c r="S88" s="173"/>
      <c r="T88" s="173"/>
      <c r="U88" s="173"/>
      <c r="V88" s="174"/>
      <c r="W88" s="172"/>
      <c r="X88" s="173"/>
      <c r="Y88" s="173"/>
      <c r="Z88" s="173"/>
      <c r="AA88" s="173"/>
      <c r="AB88" s="173"/>
      <c r="AC88" s="174"/>
      <c r="AD88" s="172"/>
      <c r="AE88" s="173"/>
      <c r="AF88" s="173"/>
      <c r="AG88" s="173"/>
      <c r="AH88" s="173"/>
      <c r="AI88" s="173"/>
      <c r="AJ88" s="174"/>
      <c r="AK88" s="172"/>
      <c r="AL88" s="173"/>
      <c r="AM88" s="173"/>
      <c r="AN88" s="173"/>
      <c r="AO88" s="173"/>
      <c r="AP88" s="173"/>
      <c r="AQ88" s="174"/>
      <c r="AR88" s="172"/>
      <c r="AS88" s="173"/>
      <c r="AT88" s="174"/>
      <c r="AU88" s="494">
        <f t="shared" si="3"/>
        <v>0</v>
      </c>
      <c r="AV88" s="495"/>
      <c r="AW88" s="496">
        <f t="shared" si="4"/>
        <v>0</v>
      </c>
      <c r="AX88" s="497"/>
      <c r="AY88" s="498"/>
      <c r="AZ88" s="499"/>
      <c r="BA88" s="499"/>
      <c r="BB88" s="499"/>
      <c r="BC88" s="499"/>
      <c r="BD88" s="500"/>
    </row>
    <row r="89" spans="2:56" ht="39.950000000000003" customHeight="1" x14ac:dyDescent="0.15">
      <c r="B89" s="171">
        <f t="shared" si="5"/>
        <v>77</v>
      </c>
      <c r="C89" s="484"/>
      <c r="D89" s="485"/>
      <c r="E89" s="486"/>
      <c r="F89" s="487"/>
      <c r="G89" s="488"/>
      <c r="H89" s="489"/>
      <c r="I89" s="489"/>
      <c r="J89" s="489"/>
      <c r="K89" s="490"/>
      <c r="L89" s="491"/>
      <c r="M89" s="492"/>
      <c r="N89" s="492"/>
      <c r="O89" s="493"/>
      <c r="P89" s="172"/>
      <c r="Q89" s="173"/>
      <c r="R89" s="173"/>
      <c r="S89" s="173"/>
      <c r="T89" s="173"/>
      <c r="U89" s="173"/>
      <c r="V89" s="174"/>
      <c r="W89" s="172"/>
      <c r="X89" s="173"/>
      <c r="Y89" s="173"/>
      <c r="Z89" s="173"/>
      <c r="AA89" s="173"/>
      <c r="AB89" s="173"/>
      <c r="AC89" s="174"/>
      <c r="AD89" s="172"/>
      <c r="AE89" s="173"/>
      <c r="AF89" s="173"/>
      <c r="AG89" s="173"/>
      <c r="AH89" s="173"/>
      <c r="AI89" s="173"/>
      <c r="AJ89" s="174"/>
      <c r="AK89" s="172"/>
      <c r="AL89" s="173"/>
      <c r="AM89" s="173"/>
      <c r="AN89" s="173"/>
      <c r="AO89" s="173"/>
      <c r="AP89" s="173"/>
      <c r="AQ89" s="174"/>
      <c r="AR89" s="172"/>
      <c r="AS89" s="173"/>
      <c r="AT89" s="174"/>
      <c r="AU89" s="494">
        <f t="shared" si="3"/>
        <v>0</v>
      </c>
      <c r="AV89" s="495"/>
      <c r="AW89" s="496">
        <f t="shared" si="4"/>
        <v>0</v>
      </c>
      <c r="AX89" s="497"/>
      <c r="AY89" s="498"/>
      <c r="AZ89" s="499"/>
      <c r="BA89" s="499"/>
      <c r="BB89" s="499"/>
      <c r="BC89" s="499"/>
      <c r="BD89" s="500"/>
    </row>
    <row r="90" spans="2:56" ht="39.950000000000003" customHeight="1" x14ac:dyDescent="0.15">
      <c r="B90" s="171">
        <f t="shared" si="5"/>
        <v>78</v>
      </c>
      <c r="C90" s="484"/>
      <c r="D90" s="485"/>
      <c r="E90" s="486"/>
      <c r="F90" s="487"/>
      <c r="G90" s="488"/>
      <c r="H90" s="489"/>
      <c r="I90" s="489"/>
      <c r="J90" s="489"/>
      <c r="K90" s="490"/>
      <c r="L90" s="491"/>
      <c r="M90" s="492"/>
      <c r="N90" s="492"/>
      <c r="O90" s="493"/>
      <c r="P90" s="172"/>
      <c r="Q90" s="173"/>
      <c r="R90" s="173"/>
      <c r="S90" s="173"/>
      <c r="T90" s="173"/>
      <c r="U90" s="173"/>
      <c r="V90" s="174"/>
      <c r="W90" s="172"/>
      <c r="X90" s="173"/>
      <c r="Y90" s="173"/>
      <c r="Z90" s="173"/>
      <c r="AA90" s="173"/>
      <c r="AB90" s="173"/>
      <c r="AC90" s="174"/>
      <c r="AD90" s="172"/>
      <c r="AE90" s="173"/>
      <c r="AF90" s="173"/>
      <c r="AG90" s="173"/>
      <c r="AH90" s="173"/>
      <c r="AI90" s="173"/>
      <c r="AJ90" s="174"/>
      <c r="AK90" s="172"/>
      <c r="AL90" s="173"/>
      <c r="AM90" s="173"/>
      <c r="AN90" s="173"/>
      <c r="AO90" s="173"/>
      <c r="AP90" s="173"/>
      <c r="AQ90" s="174"/>
      <c r="AR90" s="172"/>
      <c r="AS90" s="173"/>
      <c r="AT90" s="174"/>
      <c r="AU90" s="494">
        <f t="shared" si="3"/>
        <v>0</v>
      </c>
      <c r="AV90" s="495"/>
      <c r="AW90" s="496">
        <f t="shared" si="4"/>
        <v>0</v>
      </c>
      <c r="AX90" s="497"/>
      <c r="AY90" s="498"/>
      <c r="AZ90" s="499"/>
      <c r="BA90" s="499"/>
      <c r="BB90" s="499"/>
      <c r="BC90" s="499"/>
      <c r="BD90" s="500"/>
    </row>
    <row r="91" spans="2:56" ht="39.950000000000003" customHeight="1" x14ac:dyDescent="0.15">
      <c r="B91" s="171">
        <f t="shared" si="5"/>
        <v>79</v>
      </c>
      <c r="C91" s="484"/>
      <c r="D91" s="485"/>
      <c r="E91" s="486"/>
      <c r="F91" s="487"/>
      <c r="G91" s="488"/>
      <c r="H91" s="489"/>
      <c r="I91" s="489"/>
      <c r="J91" s="489"/>
      <c r="K91" s="490"/>
      <c r="L91" s="491"/>
      <c r="M91" s="492"/>
      <c r="N91" s="492"/>
      <c r="O91" s="493"/>
      <c r="P91" s="172"/>
      <c r="Q91" s="173"/>
      <c r="R91" s="173"/>
      <c r="S91" s="173"/>
      <c r="T91" s="173"/>
      <c r="U91" s="173"/>
      <c r="V91" s="174"/>
      <c r="W91" s="172"/>
      <c r="X91" s="173"/>
      <c r="Y91" s="173"/>
      <c r="Z91" s="173"/>
      <c r="AA91" s="173"/>
      <c r="AB91" s="173"/>
      <c r="AC91" s="174"/>
      <c r="AD91" s="172"/>
      <c r="AE91" s="173"/>
      <c r="AF91" s="173"/>
      <c r="AG91" s="173"/>
      <c r="AH91" s="173"/>
      <c r="AI91" s="173"/>
      <c r="AJ91" s="174"/>
      <c r="AK91" s="172"/>
      <c r="AL91" s="173"/>
      <c r="AM91" s="173"/>
      <c r="AN91" s="173"/>
      <c r="AO91" s="173"/>
      <c r="AP91" s="173"/>
      <c r="AQ91" s="174"/>
      <c r="AR91" s="172"/>
      <c r="AS91" s="173"/>
      <c r="AT91" s="174"/>
      <c r="AU91" s="494">
        <f t="shared" si="3"/>
        <v>0</v>
      </c>
      <c r="AV91" s="495"/>
      <c r="AW91" s="496">
        <f t="shared" si="4"/>
        <v>0</v>
      </c>
      <c r="AX91" s="497"/>
      <c r="AY91" s="498"/>
      <c r="AZ91" s="499"/>
      <c r="BA91" s="499"/>
      <c r="BB91" s="499"/>
      <c r="BC91" s="499"/>
      <c r="BD91" s="500"/>
    </row>
    <row r="92" spans="2:56" ht="39.950000000000003" customHeight="1" x14ac:dyDescent="0.15">
      <c r="B92" s="171">
        <f t="shared" si="5"/>
        <v>80</v>
      </c>
      <c r="C92" s="484"/>
      <c r="D92" s="485"/>
      <c r="E92" s="486"/>
      <c r="F92" s="487"/>
      <c r="G92" s="488"/>
      <c r="H92" s="489"/>
      <c r="I92" s="489"/>
      <c r="J92" s="489"/>
      <c r="K92" s="490"/>
      <c r="L92" s="491"/>
      <c r="M92" s="492"/>
      <c r="N92" s="492"/>
      <c r="O92" s="493"/>
      <c r="P92" s="172"/>
      <c r="Q92" s="173"/>
      <c r="R92" s="173"/>
      <c r="S92" s="173"/>
      <c r="T92" s="173"/>
      <c r="U92" s="173"/>
      <c r="V92" s="174"/>
      <c r="W92" s="172"/>
      <c r="X92" s="173"/>
      <c r="Y92" s="173"/>
      <c r="Z92" s="173"/>
      <c r="AA92" s="173"/>
      <c r="AB92" s="173"/>
      <c r="AC92" s="174"/>
      <c r="AD92" s="172"/>
      <c r="AE92" s="173"/>
      <c r="AF92" s="173"/>
      <c r="AG92" s="173"/>
      <c r="AH92" s="173"/>
      <c r="AI92" s="173"/>
      <c r="AJ92" s="174"/>
      <c r="AK92" s="172"/>
      <c r="AL92" s="173"/>
      <c r="AM92" s="173"/>
      <c r="AN92" s="173"/>
      <c r="AO92" s="173"/>
      <c r="AP92" s="173"/>
      <c r="AQ92" s="174"/>
      <c r="AR92" s="172"/>
      <c r="AS92" s="173"/>
      <c r="AT92" s="174"/>
      <c r="AU92" s="494">
        <f t="shared" si="3"/>
        <v>0</v>
      </c>
      <c r="AV92" s="495"/>
      <c r="AW92" s="496">
        <f t="shared" si="4"/>
        <v>0</v>
      </c>
      <c r="AX92" s="497"/>
      <c r="AY92" s="498"/>
      <c r="AZ92" s="499"/>
      <c r="BA92" s="499"/>
      <c r="BB92" s="499"/>
      <c r="BC92" s="499"/>
      <c r="BD92" s="500"/>
    </row>
    <row r="93" spans="2:56" ht="39.950000000000003" customHeight="1" x14ac:dyDescent="0.15">
      <c r="B93" s="171">
        <f t="shared" si="5"/>
        <v>81</v>
      </c>
      <c r="C93" s="484"/>
      <c r="D93" s="485"/>
      <c r="E93" s="486"/>
      <c r="F93" s="487"/>
      <c r="G93" s="488"/>
      <c r="H93" s="489"/>
      <c r="I93" s="489"/>
      <c r="J93" s="489"/>
      <c r="K93" s="490"/>
      <c r="L93" s="491"/>
      <c r="M93" s="492"/>
      <c r="N93" s="492"/>
      <c r="O93" s="493"/>
      <c r="P93" s="172"/>
      <c r="Q93" s="173"/>
      <c r="R93" s="173"/>
      <c r="S93" s="173"/>
      <c r="T93" s="173"/>
      <c r="U93" s="173"/>
      <c r="V93" s="174"/>
      <c r="W93" s="172"/>
      <c r="X93" s="173"/>
      <c r="Y93" s="173"/>
      <c r="Z93" s="173"/>
      <c r="AA93" s="173"/>
      <c r="AB93" s="173"/>
      <c r="AC93" s="174"/>
      <c r="AD93" s="172"/>
      <c r="AE93" s="173"/>
      <c r="AF93" s="173"/>
      <c r="AG93" s="173"/>
      <c r="AH93" s="173"/>
      <c r="AI93" s="173"/>
      <c r="AJ93" s="174"/>
      <c r="AK93" s="172"/>
      <c r="AL93" s="173"/>
      <c r="AM93" s="173"/>
      <c r="AN93" s="173"/>
      <c r="AO93" s="173"/>
      <c r="AP93" s="173"/>
      <c r="AQ93" s="174"/>
      <c r="AR93" s="172"/>
      <c r="AS93" s="173"/>
      <c r="AT93" s="174"/>
      <c r="AU93" s="494">
        <f t="shared" si="3"/>
        <v>0</v>
      </c>
      <c r="AV93" s="495"/>
      <c r="AW93" s="496">
        <f t="shared" si="4"/>
        <v>0</v>
      </c>
      <c r="AX93" s="497"/>
      <c r="AY93" s="498"/>
      <c r="AZ93" s="499"/>
      <c r="BA93" s="499"/>
      <c r="BB93" s="499"/>
      <c r="BC93" s="499"/>
      <c r="BD93" s="500"/>
    </row>
    <row r="94" spans="2:56" ht="39.950000000000003" customHeight="1" x14ac:dyDescent="0.15">
      <c r="B94" s="171">
        <f t="shared" si="5"/>
        <v>82</v>
      </c>
      <c r="C94" s="484"/>
      <c r="D94" s="485"/>
      <c r="E94" s="486"/>
      <c r="F94" s="487"/>
      <c r="G94" s="488"/>
      <c r="H94" s="489"/>
      <c r="I94" s="489"/>
      <c r="J94" s="489"/>
      <c r="K94" s="490"/>
      <c r="L94" s="491"/>
      <c r="M94" s="492"/>
      <c r="N94" s="492"/>
      <c r="O94" s="493"/>
      <c r="P94" s="172"/>
      <c r="Q94" s="173"/>
      <c r="R94" s="173"/>
      <c r="S94" s="173"/>
      <c r="T94" s="173"/>
      <c r="U94" s="173"/>
      <c r="V94" s="174"/>
      <c r="W94" s="172"/>
      <c r="X94" s="173"/>
      <c r="Y94" s="173"/>
      <c r="Z94" s="173"/>
      <c r="AA94" s="173"/>
      <c r="AB94" s="173"/>
      <c r="AC94" s="174"/>
      <c r="AD94" s="172"/>
      <c r="AE94" s="173"/>
      <c r="AF94" s="173"/>
      <c r="AG94" s="173"/>
      <c r="AH94" s="173"/>
      <c r="AI94" s="173"/>
      <c r="AJ94" s="174"/>
      <c r="AK94" s="172"/>
      <c r="AL94" s="173"/>
      <c r="AM94" s="173"/>
      <c r="AN94" s="173"/>
      <c r="AO94" s="173"/>
      <c r="AP94" s="173"/>
      <c r="AQ94" s="174"/>
      <c r="AR94" s="172"/>
      <c r="AS94" s="173"/>
      <c r="AT94" s="174"/>
      <c r="AU94" s="494">
        <f t="shared" si="3"/>
        <v>0</v>
      </c>
      <c r="AV94" s="495"/>
      <c r="AW94" s="496">
        <f t="shared" si="4"/>
        <v>0</v>
      </c>
      <c r="AX94" s="497"/>
      <c r="AY94" s="498"/>
      <c r="AZ94" s="499"/>
      <c r="BA94" s="499"/>
      <c r="BB94" s="499"/>
      <c r="BC94" s="499"/>
      <c r="BD94" s="500"/>
    </row>
    <row r="95" spans="2:56" ht="39.950000000000003" customHeight="1" x14ac:dyDescent="0.15">
      <c r="B95" s="171">
        <f t="shared" si="5"/>
        <v>83</v>
      </c>
      <c r="C95" s="484"/>
      <c r="D95" s="485"/>
      <c r="E95" s="486"/>
      <c r="F95" s="487"/>
      <c r="G95" s="488"/>
      <c r="H95" s="489"/>
      <c r="I95" s="489"/>
      <c r="J95" s="489"/>
      <c r="K95" s="490"/>
      <c r="L95" s="491"/>
      <c r="M95" s="492"/>
      <c r="N95" s="492"/>
      <c r="O95" s="493"/>
      <c r="P95" s="172"/>
      <c r="Q95" s="173"/>
      <c r="R95" s="173"/>
      <c r="S95" s="173"/>
      <c r="T95" s="173"/>
      <c r="U95" s="173"/>
      <c r="V95" s="174"/>
      <c r="W95" s="172"/>
      <c r="X95" s="173"/>
      <c r="Y95" s="173"/>
      <c r="Z95" s="173"/>
      <c r="AA95" s="173"/>
      <c r="AB95" s="173"/>
      <c r="AC95" s="174"/>
      <c r="AD95" s="172"/>
      <c r="AE95" s="173"/>
      <c r="AF95" s="173"/>
      <c r="AG95" s="173"/>
      <c r="AH95" s="173"/>
      <c r="AI95" s="173"/>
      <c r="AJ95" s="174"/>
      <c r="AK95" s="172"/>
      <c r="AL95" s="173"/>
      <c r="AM95" s="173"/>
      <c r="AN95" s="173"/>
      <c r="AO95" s="173"/>
      <c r="AP95" s="173"/>
      <c r="AQ95" s="174"/>
      <c r="AR95" s="172"/>
      <c r="AS95" s="173"/>
      <c r="AT95" s="174"/>
      <c r="AU95" s="494">
        <f t="shared" ref="AU95:AU111" si="6">IF($AZ$3="４週",SUM(P95:AQ95),IF($AZ$3="暦月",SUM(P95:AT95),""))</f>
        <v>0</v>
      </c>
      <c r="AV95" s="495"/>
      <c r="AW95" s="496">
        <f t="shared" si="4"/>
        <v>0</v>
      </c>
      <c r="AX95" s="497"/>
      <c r="AY95" s="498"/>
      <c r="AZ95" s="499"/>
      <c r="BA95" s="499"/>
      <c r="BB95" s="499"/>
      <c r="BC95" s="499"/>
      <c r="BD95" s="500"/>
    </row>
    <row r="96" spans="2:56" ht="39.950000000000003" customHeight="1" x14ac:dyDescent="0.15">
      <c r="B96" s="171">
        <f t="shared" si="5"/>
        <v>84</v>
      </c>
      <c r="C96" s="484"/>
      <c r="D96" s="485"/>
      <c r="E96" s="486"/>
      <c r="F96" s="487"/>
      <c r="G96" s="488"/>
      <c r="H96" s="489"/>
      <c r="I96" s="489"/>
      <c r="J96" s="489"/>
      <c r="K96" s="490"/>
      <c r="L96" s="491"/>
      <c r="M96" s="492"/>
      <c r="N96" s="492"/>
      <c r="O96" s="493"/>
      <c r="P96" s="186"/>
      <c r="Q96" s="187"/>
      <c r="R96" s="187"/>
      <c r="S96" s="187"/>
      <c r="T96" s="187"/>
      <c r="U96" s="187"/>
      <c r="V96" s="188"/>
      <c r="W96" s="186"/>
      <c r="X96" s="187"/>
      <c r="Y96" s="187"/>
      <c r="Z96" s="187"/>
      <c r="AA96" s="187"/>
      <c r="AB96" s="187"/>
      <c r="AC96" s="188"/>
      <c r="AD96" s="186"/>
      <c r="AE96" s="187"/>
      <c r="AF96" s="187"/>
      <c r="AG96" s="187"/>
      <c r="AH96" s="187"/>
      <c r="AI96" s="187"/>
      <c r="AJ96" s="188"/>
      <c r="AK96" s="186"/>
      <c r="AL96" s="187"/>
      <c r="AM96" s="187"/>
      <c r="AN96" s="187"/>
      <c r="AO96" s="187"/>
      <c r="AP96" s="187"/>
      <c r="AQ96" s="188"/>
      <c r="AR96" s="186"/>
      <c r="AS96" s="187"/>
      <c r="AT96" s="188"/>
      <c r="AU96" s="494">
        <f t="shared" si="6"/>
        <v>0</v>
      </c>
      <c r="AV96" s="495"/>
      <c r="AW96" s="496">
        <f t="shared" si="4"/>
        <v>0</v>
      </c>
      <c r="AX96" s="497"/>
      <c r="AY96" s="498"/>
      <c r="AZ96" s="499"/>
      <c r="BA96" s="499"/>
      <c r="BB96" s="499"/>
      <c r="BC96" s="499"/>
      <c r="BD96" s="500"/>
    </row>
    <row r="97" spans="2:56" ht="39.950000000000003" customHeight="1" x14ac:dyDescent="0.15">
      <c r="B97" s="171">
        <f t="shared" si="5"/>
        <v>85</v>
      </c>
      <c r="C97" s="484"/>
      <c r="D97" s="485"/>
      <c r="E97" s="486"/>
      <c r="F97" s="487"/>
      <c r="G97" s="488"/>
      <c r="H97" s="489"/>
      <c r="I97" s="489"/>
      <c r="J97" s="489"/>
      <c r="K97" s="490"/>
      <c r="L97" s="491"/>
      <c r="M97" s="492"/>
      <c r="N97" s="492"/>
      <c r="O97" s="493"/>
      <c r="P97" s="172"/>
      <c r="Q97" s="173"/>
      <c r="R97" s="173"/>
      <c r="S97" s="173"/>
      <c r="T97" s="173"/>
      <c r="U97" s="173"/>
      <c r="V97" s="174"/>
      <c r="W97" s="172"/>
      <c r="X97" s="173"/>
      <c r="Y97" s="173"/>
      <c r="Z97" s="173"/>
      <c r="AA97" s="173"/>
      <c r="AB97" s="173"/>
      <c r="AC97" s="174"/>
      <c r="AD97" s="172"/>
      <c r="AE97" s="173"/>
      <c r="AF97" s="173"/>
      <c r="AG97" s="173"/>
      <c r="AH97" s="173"/>
      <c r="AI97" s="173"/>
      <c r="AJ97" s="174"/>
      <c r="AK97" s="172"/>
      <c r="AL97" s="173"/>
      <c r="AM97" s="173"/>
      <c r="AN97" s="173"/>
      <c r="AO97" s="173"/>
      <c r="AP97" s="173"/>
      <c r="AQ97" s="174"/>
      <c r="AR97" s="172"/>
      <c r="AS97" s="173"/>
      <c r="AT97" s="174"/>
      <c r="AU97" s="494">
        <f t="shared" si="6"/>
        <v>0</v>
      </c>
      <c r="AV97" s="495"/>
      <c r="AW97" s="496">
        <f t="shared" si="4"/>
        <v>0</v>
      </c>
      <c r="AX97" s="497"/>
      <c r="AY97" s="498"/>
      <c r="AZ97" s="499"/>
      <c r="BA97" s="499"/>
      <c r="BB97" s="499"/>
      <c r="BC97" s="499"/>
      <c r="BD97" s="500"/>
    </row>
    <row r="98" spans="2:56" ht="39.950000000000003" customHeight="1" x14ac:dyDescent="0.15">
      <c r="B98" s="171">
        <f t="shared" si="5"/>
        <v>86</v>
      </c>
      <c r="C98" s="484"/>
      <c r="D98" s="485"/>
      <c r="E98" s="486"/>
      <c r="F98" s="487"/>
      <c r="G98" s="488"/>
      <c r="H98" s="489"/>
      <c r="I98" s="489"/>
      <c r="J98" s="489"/>
      <c r="K98" s="490"/>
      <c r="L98" s="491"/>
      <c r="M98" s="492"/>
      <c r="N98" s="492"/>
      <c r="O98" s="493"/>
      <c r="P98" s="172"/>
      <c r="Q98" s="173"/>
      <c r="R98" s="173"/>
      <c r="S98" s="173"/>
      <c r="T98" s="173"/>
      <c r="U98" s="173"/>
      <c r="V98" s="174"/>
      <c r="W98" s="172"/>
      <c r="X98" s="173"/>
      <c r="Y98" s="173"/>
      <c r="Z98" s="173"/>
      <c r="AA98" s="173"/>
      <c r="AB98" s="173"/>
      <c r="AC98" s="174"/>
      <c r="AD98" s="172"/>
      <c r="AE98" s="173"/>
      <c r="AF98" s="173"/>
      <c r="AG98" s="173"/>
      <c r="AH98" s="173"/>
      <c r="AI98" s="173"/>
      <c r="AJ98" s="174"/>
      <c r="AK98" s="172"/>
      <c r="AL98" s="173"/>
      <c r="AM98" s="173"/>
      <c r="AN98" s="173"/>
      <c r="AO98" s="173"/>
      <c r="AP98" s="173"/>
      <c r="AQ98" s="174"/>
      <c r="AR98" s="172"/>
      <c r="AS98" s="173"/>
      <c r="AT98" s="174"/>
      <c r="AU98" s="494">
        <f t="shared" si="6"/>
        <v>0</v>
      </c>
      <c r="AV98" s="495"/>
      <c r="AW98" s="496">
        <f t="shared" si="4"/>
        <v>0</v>
      </c>
      <c r="AX98" s="497"/>
      <c r="AY98" s="498"/>
      <c r="AZ98" s="499"/>
      <c r="BA98" s="499"/>
      <c r="BB98" s="499"/>
      <c r="BC98" s="499"/>
      <c r="BD98" s="500"/>
    </row>
    <row r="99" spans="2:56" ht="39.950000000000003" customHeight="1" x14ac:dyDescent="0.15">
      <c r="B99" s="171">
        <f t="shared" si="5"/>
        <v>87</v>
      </c>
      <c r="C99" s="484"/>
      <c r="D99" s="485"/>
      <c r="E99" s="486"/>
      <c r="F99" s="487"/>
      <c r="G99" s="488"/>
      <c r="H99" s="489"/>
      <c r="I99" s="489"/>
      <c r="J99" s="489"/>
      <c r="K99" s="490"/>
      <c r="L99" s="491"/>
      <c r="M99" s="492"/>
      <c r="N99" s="492"/>
      <c r="O99" s="493"/>
      <c r="P99" s="172"/>
      <c r="Q99" s="173"/>
      <c r="R99" s="173"/>
      <c r="S99" s="173"/>
      <c r="T99" s="173"/>
      <c r="U99" s="173"/>
      <c r="V99" s="174"/>
      <c r="W99" s="172"/>
      <c r="X99" s="173"/>
      <c r="Y99" s="173"/>
      <c r="Z99" s="173"/>
      <c r="AA99" s="173"/>
      <c r="AB99" s="173"/>
      <c r="AC99" s="174"/>
      <c r="AD99" s="172"/>
      <c r="AE99" s="173"/>
      <c r="AF99" s="173"/>
      <c r="AG99" s="173"/>
      <c r="AH99" s="173"/>
      <c r="AI99" s="173"/>
      <c r="AJ99" s="174"/>
      <c r="AK99" s="172"/>
      <c r="AL99" s="173"/>
      <c r="AM99" s="173"/>
      <c r="AN99" s="173"/>
      <c r="AO99" s="173"/>
      <c r="AP99" s="173"/>
      <c r="AQ99" s="174"/>
      <c r="AR99" s="172"/>
      <c r="AS99" s="173"/>
      <c r="AT99" s="174"/>
      <c r="AU99" s="494">
        <f t="shared" si="6"/>
        <v>0</v>
      </c>
      <c r="AV99" s="495"/>
      <c r="AW99" s="496">
        <f t="shared" si="4"/>
        <v>0</v>
      </c>
      <c r="AX99" s="497"/>
      <c r="AY99" s="498"/>
      <c r="AZ99" s="499"/>
      <c r="BA99" s="499"/>
      <c r="BB99" s="499"/>
      <c r="BC99" s="499"/>
      <c r="BD99" s="500"/>
    </row>
    <row r="100" spans="2:56" ht="39.950000000000003" customHeight="1" x14ac:dyDescent="0.15">
      <c r="B100" s="171">
        <f t="shared" si="5"/>
        <v>88</v>
      </c>
      <c r="C100" s="484"/>
      <c r="D100" s="485"/>
      <c r="E100" s="486"/>
      <c r="F100" s="487"/>
      <c r="G100" s="488"/>
      <c r="H100" s="489"/>
      <c r="I100" s="489"/>
      <c r="J100" s="489"/>
      <c r="K100" s="490"/>
      <c r="L100" s="491"/>
      <c r="M100" s="492"/>
      <c r="N100" s="492"/>
      <c r="O100" s="493"/>
      <c r="P100" s="172"/>
      <c r="Q100" s="173"/>
      <c r="R100" s="173"/>
      <c r="S100" s="173"/>
      <c r="T100" s="173"/>
      <c r="U100" s="173"/>
      <c r="V100" s="174"/>
      <c r="W100" s="172"/>
      <c r="X100" s="173"/>
      <c r="Y100" s="173"/>
      <c r="Z100" s="173"/>
      <c r="AA100" s="173"/>
      <c r="AB100" s="173"/>
      <c r="AC100" s="174"/>
      <c r="AD100" s="172"/>
      <c r="AE100" s="173"/>
      <c r="AF100" s="173"/>
      <c r="AG100" s="173"/>
      <c r="AH100" s="173"/>
      <c r="AI100" s="173"/>
      <c r="AJ100" s="174"/>
      <c r="AK100" s="172"/>
      <c r="AL100" s="173"/>
      <c r="AM100" s="173"/>
      <c r="AN100" s="173"/>
      <c r="AO100" s="173"/>
      <c r="AP100" s="173"/>
      <c r="AQ100" s="174"/>
      <c r="AR100" s="172"/>
      <c r="AS100" s="173"/>
      <c r="AT100" s="174"/>
      <c r="AU100" s="494">
        <f t="shared" si="6"/>
        <v>0</v>
      </c>
      <c r="AV100" s="495"/>
      <c r="AW100" s="496">
        <f t="shared" si="4"/>
        <v>0</v>
      </c>
      <c r="AX100" s="497"/>
      <c r="AY100" s="498"/>
      <c r="AZ100" s="499"/>
      <c r="BA100" s="499"/>
      <c r="BB100" s="499"/>
      <c r="BC100" s="499"/>
      <c r="BD100" s="500"/>
    </row>
    <row r="101" spans="2:56" ht="39.950000000000003" customHeight="1" x14ac:dyDescent="0.15">
      <c r="B101" s="171">
        <f t="shared" si="5"/>
        <v>89</v>
      </c>
      <c r="C101" s="484"/>
      <c r="D101" s="485"/>
      <c r="E101" s="486"/>
      <c r="F101" s="487"/>
      <c r="G101" s="488"/>
      <c r="H101" s="489"/>
      <c r="I101" s="489"/>
      <c r="J101" s="489"/>
      <c r="K101" s="490"/>
      <c r="L101" s="491"/>
      <c r="M101" s="492"/>
      <c r="N101" s="492"/>
      <c r="O101" s="493"/>
      <c r="P101" s="172"/>
      <c r="Q101" s="173"/>
      <c r="R101" s="173"/>
      <c r="S101" s="173"/>
      <c r="T101" s="173"/>
      <c r="U101" s="173"/>
      <c r="V101" s="174"/>
      <c r="W101" s="172"/>
      <c r="X101" s="173"/>
      <c r="Y101" s="173"/>
      <c r="Z101" s="173"/>
      <c r="AA101" s="173"/>
      <c r="AB101" s="173"/>
      <c r="AC101" s="174"/>
      <c r="AD101" s="172"/>
      <c r="AE101" s="173"/>
      <c r="AF101" s="173"/>
      <c r="AG101" s="173"/>
      <c r="AH101" s="173"/>
      <c r="AI101" s="173"/>
      <c r="AJ101" s="174"/>
      <c r="AK101" s="172"/>
      <c r="AL101" s="173"/>
      <c r="AM101" s="173"/>
      <c r="AN101" s="173"/>
      <c r="AO101" s="173"/>
      <c r="AP101" s="173"/>
      <c r="AQ101" s="174"/>
      <c r="AR101" s="172"/>
      <c r="AS101" s="173"/>
      <c r="AT101" s="174"/>
      <c r="AU101" s="494">
        <f t="shared" si="6"/>
        <v>0</v>
      </c>
      <c r="AV101" s="495"/>
      <c r="AW101" s="496">
        <f t="shared" si="4"/>
        <v>0</v>
      </c>
      <c r="AX101" s="497"/>
      <c r="AY101" s="498"/>
      <c r="AZ101" s="499"/>
      <c r="BA101" s="499"/>
      <c r="BB101" s="499"/>
      <c r="BC101" s="499"/>
      <c r="BD101" s="500"/>
    </row>
    <row r="102" spans="2:56" ht="39.950000000000003" customHeight="1" x14ac:dyDescent="0.15">
      <c r="B102" s="171">
        <f t="shared" si="5"/>
        <v>90</v>
      </c>
      <c r="C102" s="484"/>
      <c r="D102" s="485"/>
      <c r="E102" s="486"/>
      <c r="F102" s="487"/>
      <c r="G102" s="488"/>
      <c r="H102" s="489"/>
      <c r="I102" s="489"/>
      <c r="J102" s="489"/>
      <c r="K102" s="490"/>
      <c r="L102" s="491"/>
      <c r="M102" s="492"/>
      <c r="N102" s="492"/>
      <c r="O102" s="493"/>
      <c r="P102" s="172"/>
      <c r="Q102" s="173"/>
      <c r="R102" s="173"/>
      <c r="S102" s="173"/>
      <c r="T102" s="173"/>
      <c r="U102" s="173"/>
      <c r="V102" s="174"/>
      <c r="W102" s="172"/>
      <c r="X102" s="173"/>
      <c r="Y102" s="173"/>
      <c r="Z102" s="173"/>
      <c r="AA102" s="173"/>
      <c r="AB102" s="173"/>
      <c r="AC102" s="174"/>
      <c r="AD102" s="172"/>
      <c r="AE102" s="173"/>
      <c r="AF102" s="173"/>
      <c r="AG102" s="173"/>
      <c r="AH102" s="173"/>
      <c r="AI102" s="173"/>
      <c r="AJ102" s="174"/>
      <c r="AK102" s="172"/>
      <c r="AL102" s="173"/>
      <c r="AM102" s="173"/>
      <c r="AN102" s="173"/>
      <c r="AO102" s="173"/>
      <c r="AP102" s="173"/>
      <c r="AQ102" s="174"/>
      <c r="AR102" s="172"/>
      <c r="AS102" s="173"/>
      <c r="AT102" s="174"/>
      <c r="AU102" s="494">
        <f t="shared" si="6"/>
        <v>0</v>
      </c>
      <c r="AV102" s="495"/>
      <c r="AW102" s="496">
        <f t="shared" si="4"/>
        <v>0</v>
      </c>
      <c r="AX102" s="497"/>
      <c r="AY102" s="498"/>
      <c r="AZ102" s="499"/>
      <c r="BA102" s="499"/>
      <c r="BB102" s="499"/>
      <c r="BC102" s="499"/>
      <c r="BD102" s="500"/>
    </row>
    <row r="103" spans="2:56" ht="39.950000000000003" customHeight="1" x14ac:dyDescent="0.15">
      <c r="B103" s="171">
        <f t="shared" si="5"/>
        <v>91</v>
      </c>
      <c r="C103" s="484"/>
      <c r="D103" s="485"/>
      <c r="E103" s="486"/>
      <c r="F103" s="487"/>
      <c r="G103" s="488"/>
      <c r="H103" s="489"/>
      <c r="I103" s="489"/>
      <c r="J103" s="489"/>
      <c r="K103" s="490"/>
      <c r="L103" s="491"/>
      <c r="M103" s="492"/>
      <c r="N103" s="492"/>
      <c r="O103" s="493"/>
      <c r="P103" s="172"/>
      <c r="Q103" s="173"/>
      <c r="R103" s="173"/>
      <c r="S103" s="173"/>
      <c r="T103" s="173"/>
      <c r="U103" s="173"/>
      <c r="V103" s="174"/>
      <c r="W103" s="172"/>
      <c r="X103" s="173"/>
      <c r="Y103" s="173"/>
      <c r="Z103" s="173"/>
      <c r="AA103" s="173"/>
      <c r="AB103" s="173"/>
      <c r="AC103" s="174"/>
      <c r="AD103" s="172"/>
      <c r="AE103" s="173"/>
      <c r="AF103" s="173"/>
      <c r="AG103" s="173"/>
      <c r="AH103" s="173"/>
      <c r="AI103" s="173"/>
      <c r="AJ103" s="174"/>
      <c r="AK103" s="172"/>
      <c r="AL103" s="173"/>
      <c r="AM103" s="173"/>
      <c r="AN103" s="173"/>
      <c r="AO103" s="173"/>
      <c r="AP103" s="173"/>
      <c r="AQ103" s="174"/>
      <c r="AR103" s="172"/>
      <c r="AS103" s="173"/>
      <c r="AT103" s="174"/>
      <c r="AU103" s="494">
        <f t="shared" si="6"/>
        <v>0</v>
      </c>
      <c r="AV103" s="495"/>
      <c r="AW103" s="496">
        <f t="shared" si="4"/>
        <v>0</v>
      </c>
      <c r="AX103" s="497"/>
      <c r="AY103" s="498"/>
      <c r="AZ103" s="499"/>
      <c r="BA103" s="499"/>
      <c r="BB103" s="499"/>
      <c r="BC103" s="499"/>
      <c r="BD103" s="500"/>
    </row>
    <row r="104" spans="2:56" ht="39.950000000000003" customHeight="1" x14ac:dyDescent="0.15">
      <c r="B104" s="171">
        <f t="shared" si="5"/>
        <v>92</v>
      </c>
      <c r="C104" s="484"/>
      <c r="D104" s="485"/>
      <c r="E104" s="486"/>
      <c r="F104" s="487"/>
      <c r="G104" s="488"/>
      <c r="H104" s="489"/>
      <c r="I104" s="489"/>
      <c r="J104" s="489"/>
      <c r="K104" s="490"/>
      <c r="L104" s="491"/>
      <c r="M104" s="492"/>
      <c r="N104" s="492"/>
      <c r="O104" s="493"/>
      <c r="P104" s="172"/>
      <c r="Q104" s="173"/>
      <c r="R104" s="173"/>
      <c r="S104" s="173"/>
      <c r="T104" s="173"/>
      <c r="U104" s="173"/>
      <c r="V104" s="174"/>
      <c r="W104" s="172"/>
      <c r="X104" s="173"/>
      <c r="Y104" s="173"/>
      <c r="Z104" s="173"/>
      <c r="AA104" s="173"/>
      <c r="AB104" s="173"/>
      <c r="AC104" s="174"/>
      <c r="AD104" s="172"/>
      <c r="AE104" s="173"/>
      <c r="AF104" s="173"/>
      <c r="AG104" s="173"/>
      <c r="AH104" s="173"/>
      <c r="AI104" s="173"/>
      <c r="AJ104" s="174"/>
      <c r="AK104" s="172"/>
      <c r="AL104" s="173"/>
      <c r="AM104" s="173"/>
      <c r="AN104" s="173"/>
      <c r="AO104" s="173"/>
      <c r="AP104" s="173"/>
      <c r="AQ104" s="174"/>
      <c r="AR104" s="172"/>
      <c r="AS104" s="173"/>
      <c r="AT104" s="174"/>
      <c r="AU104" s="494">
        <f t="shared" si="6"/>
        <v>0</v>
      </c>
      <c r="AV104" s="495"/>
      <c r="AW104" s="496">
        <f t="shared" si="4"/>
        <v>0</v>
      </c>
      <c r="AX104" s="497"/>
      <c r="AY104" s="498"/>
      <c r="AZ104" s="499"/>
      <c r="BA104" s="499"/>
      <c r="BB104" s="499"/>
      <c r="BC104" s="499"/>
      <c r="BD104" s="500"/>
    </row>
    <row r="105" spans="2:56" ht="39.950000000000003" customHeight="1" x14ac:dyDescent="0.15">
      <c r="B105" s="171">
        <f t="shared" si="5"/>
        <v>93</v>
      </c>
      <c r="C105" s="484"/>
      <c r="D105" s="485"/>
      <c r="E105" s="486"/>
      <c r="F105" s="487"/>
      <c r="G105" s="488"/>
      <c r="H105" s="489"/>
      <c r="I105" s="489"/>
      <c r="J105" s="489"/>
      <c r="K105" s="490"/>
      <c r="L105" s="491"/>
      <c r="M105" s="492"/>
      <c r="N105" s="492"/>
      <c r="O105" s="493"/>
      <c r="P105" s="172"/>
      <c r="Q105" s="173"/>
      <c r="R105" s="173"/>
      <c r="S105" s="173"/>
      <c r="T105" s="173"/>
      <c r="U105" s="173"/>
      <c r="V105" s="174"/>
      <c r="W105" s="172"/>
      <c r="X105" s="173"/>
      <c r="Y105" s="173"/>
      <c r="Z105" s="173"/>
      <c r="AA105" s="173"/>
      <c r="AB105" s="173"/>
      <c r="AC105" s="174"/>
      <c r="AD105" s="172"/>
      <c r="AE105" s="173"/>
      <c r="AF105" s="173"/>
      <c r="AG105" s="173"/>
      <c r="AH105" s="173"/>
      <c r="AI105" s="173"/>
      <c r="AJ105" s="174"/>
      <c r="AK105" s="172"/>
      <c r="AL105" s="173"/>
      <c r="AM105" s="173"/>
      <c r="AN105" s="173"/>
      <c r="AO105" s="173"/>
      <c r="AP105" s="173"/>
      <c r="AQ105" s="174"/>
      <c r="AR105" s="172"/>
      <c r="AS105" s="173"/>
      <c r="AT105" s="174"/>
      <c r="AU105" s="494">
        <f t="shared" si="6"/>
        <v>0</v>
      </c>
      <c r="AV105" s="495"/>
      <c r="AW105" s="496">
        <f t="shared" si="4"/>
        <v>0</v>
      </c>
      <c r="AX105" s="497"/>
      <c r="AY105" s="498"/>
      <c r="AZ105" s="499"/>
      <c r="BA105" s="499"/>
      <c r="BB105" s="499"/>
      <c r="BC105" s="499"/>
      <c r="BD105" s="500"/>
    </row>
    <row r="106" spans="2:56" ht="39.950000000000003" customHeight="1" x14ac:dyDescent="0.15">
      <c r="B106" s="171">
        <f t="shared" si="5"/>
        <v>94</v>
      </c>
      <c r="C106" s="484"/>
      <c r="D106" s="485"/>
      <c r="E106" s="486"/>
      <c r="F106" s="487"/>
      <c r="G106" s="488"/>
      <c r="H106" s="489"/>
      <c r="I106" s="489"/>
      <c r="J106" s="489"/>
      <c r="K106" s="490"/>
      <c r="L106" s="491"/>
      <c r="M106" s="492"/>
      <c r="N106" s="492"/>
      <c r="O106" s="493"/>
      <c r="P106" s="172"/>
      <c r="Q106" s="173"/>
      <c r="R106" s="173"/>
      <c r="S106" s="173"/>
      <c r="T106" s="173"/>
      <c r="U106" s="173"/>
      <c r="V106" s="174"/>
      <c r="W106" s="172"/>
      <c r="X106" s="173"/>
      <c r="Y106" s="173"/>
      <c r="Z106" s="173"/>
      <c r="AA106" s="173"/>
      <c r="AB106" s="173"/>
      <c r="AC106" s="174"/>
      <c r="AD106" s="172"/>
      <c r="AE106" s="173"/>
      <c r="AF106" s="173"/>
      <c r="AG106" s="173"/>
      <c r="AH106" s="173"/>
      <c r="AI106" s="173"/>
      <c r="AJ106" s="174"/>
      <c r="AK106" s="172"/>
      <c r="AL106" s="173"/>
      <c r="AM106" s="173"/>
      <c r="AN106" s="173"/>
      <c r="AO106" s="173"/>
      <c r="AP106" s="173"/>
      <c r="AQ106" s="174"/>
      <c r="AR106" s="172"/>
      <c r="AS106" s="173"/>
      <c r="AT106" s="174"/>
      <c r="AU106" s="494">
        <f t="shared" si="6"/>
        <v>0</v>
      </c>
      <c r="AV106" s="495"/>
      <c r="AW106" s="496">
        <f t="shared" si="4"/>
        <v>0</v>
      </c>
      <c r="AX106" s="497"/>
      <c r="AY106" s="498"/>
      <c r="AZ106" s="499"/>
      <c r="BA106" s="499"/>
      <c r="BB106" s="499"/>
      <c r="BC106" s="499"/>
      <c r="BD106" s="500"/>
    </row>
    <row r="107" spans="2:56" ht="39.950000000000003" customHeight="1" x14ac:dyDescent="0.15">
      <c r="B107" s="171">
        <f t="shared" si="5"/>
        <v>95</v>
      </c>
      <c r="C107" s="484"/>
      <c r="D107" s="485"/>
      <c r="E107" s="486"/>
      <c r="F107" s="487"/>
      <c r="G107" s="488"/>
      <c r="H107" s="489"/>
      <c r="I107" s="489"/>
      <c r="J107" s="489"/>
      <c r="K107" s="490"/>
      <c r="L107" s="491"/>
      <c r="M107" s="492"/>
      <c r="N107" s="492"/>
      <c r="O107" s="493"/>
      <c r="P107" s="172"/>
      <c r="Q107" s="173"/>
      <c r="R107" s="173"/>
      <c r="S107" s="173"/>
      <c r="T107" s="173"/>
      <c r="U107" s="173"/>
      <c r="V107" s="174"/>
      <c r="W107" s="172"/>
      <c r="X107" s="173"/>
      <c r="Y107" s="173"/>
      <c r="Z107" s="173"/>
      <c r="AA107" s="173"/>
      <c r="AB107" s="173"/>
      <c r="AC107" s="174"/>
      <c r="AD107" s="172"/>
      <c r="AE107" s="173"/>
      <c r="AF107" s="173"/>
      <c r="AG107" s="173"/>
      <c r="AH107" s="173"/>
      <c r="AI107" s="173"/>
      <c r="AJ107" s="174"/>
      <c r="AK107" s="172"/>
      <c r="AL107" s="173"/>
      <c r="AM107" s="173"/>
      <c r="AN107" s="173"/>
      <c r="AO107" s="173"/>
      <c r="AP107" s="173"/>
      <c r="AQ107" s="174"/>
      <c r="AR107" s="172"/>
      <c r="AS107" s="173"/>
      <c r="AT107" s="174"/>
      <c r="AU107" s="494">
        <f t="shared" si="6"/>
        <v>0</v>
      </c>
      <c r="AV107" s="495"/>
      <c r="AW107" s="496">
        <f t="shared" si="4"/>
        <v>0</v>
      </c>
      <c r="AX107" s="497"/>
      <c r="AY107" s="498"/>
      <c r="AZ107" s="499"/>
      <c r="BA107" s="499"/>
      <c r="BB107" s="499"/>
      <c r="BC107" s="499"/>
      <c r="BD107" s="500"/>
    </row>
    <row r="108" spans="2:56" ht="39.950000000000003" customHeight="1" x14ac:dyDescent="0.15">
      <c r="B108" s="171">
        <f t="shared" si="5"/>
        <v>96</v>
      </c>
      <c r="C108" s="484"/>
      <c r="D108" s="485"/>
      <c r="E108" s="486"/>
      <c r="F108" s="487"/>
      <c r="G108" s="488"/>
      <c r="H108" s="489"/>
      <c r="I108" s="489"/>
      <c r="J108" s="489"/>
      <c r="K108" s="490"/>
      <c r="L108" s="491"/>
      <c r="M108" s="492"/>
      <c r="N108" s="492"/>
      <c r="O108" s="493"/>
      <c r="P108" s="172"/>
      <c r="Q108" s="173"/>
      <c r="R108" s="173"/>
      <c r="S108" s="173"/>
      <c r="T108" s="173"/>
      <c r="U108" s="173"/>
      <c r="V108" s="174"/>
      <c r="W108" s="172"/>
      <c r="X108" s="173"/>
      <c r="Y108" s="173"/>
      <c r="Z108" s="173"/>
      <c r="AA108" s="173"/>
      <c r="AB108" s="173"/>
      <c r="AC108" s="174"/>
      <c r="AD108" s="172"/>
      <c r="AE108" s="173"/>
      <c r="AF108" s="173"/>
      <c r="AG108" s="173"/>
      <c r="AH108" s="173"/>
      <c r="AI108" s="173"/>
      <c r="AJ108" s="174"/>
      <c r="AK108" s="172"/>
      <c r="AL108" s="173"/>
      <c r="AM108" s="173"/>
      <c r="AN108" s="173"/>
      <c r="AO108" s="173"/>
      <c r="AP108" s="173"/>
      <c r="AQ108" s="174"/>
      <c r="AR108" s="172"/>
      <c r="AS108" s="173"/>
      <c r="AT108" s="174"/>
      <c r="AU108" s="494">
        <f t="shared" si="6"/>
        <v>0</v>
      </c>
      <c r="AV108" s="495"/>
      <c r="AW108" s="496">
        <f t="shared" si="4"/>
        <v>0</v>
      </c>
      <c r="AX108" s="497"/>
      <c r="AY108" s="498"/>
      <c r="AZ108" s="499"/>
      <c r="BA108" s="499"/>
      <c r="BB108" s="499"/>
      <c r="BC108" s="499"/>
      <c r="BD108" s="500"/>
    </row>
    <row r="109" spans="2:56" ht="39.950000000000003" customHeight="1" x14ac:dyDescent="0.15">
      <c r="B109" s="171">
        <f t="shared" si="5"/>
        <v>97</v>
      </c>
      <c r="C109" s="484"/>
      <c r="D109" s="485"/>
      <c r="E109" s="486"/>
      <c r="F109" s="487"/>
      <c r="G109" s="488"/>
      <c r="H109" s="489"/>
      <c r="I109" s="489"/>
      <c r="J109" s="489"/>
      <c r="K109" s="490"/>
      <c r="L109" s="491"/>
      <c r="M109" s="492"/>
      <c r="N109" s="492"/>
      <c r="O109" s="493"/>
      <c r="P109" s="172"/>
      <c r="Q109" s="173"/>
      <c r="R109" s="173"/>
      <c r="S109" s="173"/>
      <c r="T109" s="173"/>
      <c r="U109" s="173"/>
      <c r="V109" s="174"/>
      <c r="W109" s="172"/>
      <c r="X109" s="173"/>
      <c r="Y109" s="173"/>
      <c r="Z109" s="173"/>
      <c r="AA109" s="173"/>
      <c r="AB109" s="173"/>
      <c r="AC109" s="174"/>
      <c r="AD109" s="172"/>
      <c r="AE109" s="173"/>
      <c r="AF109" s="173"/>
      <c r="AG109" s="173"/>
      <c r="AH109" s="173"/>
      <c r="AI109" s="173"/>
      <c r="AJ109" s="174"/>
      <c r="AK109" s="172"/>
      <c r="AL109" s="173"/>
      <c r="AM109" s="173"/>
      <c r="AN109" s="173"/>
      <c r="AO109" s="173"/>
      <c r="AP109" s="173"/>
      <c r="AQ109" s="174"/>
      <c r="AR109" s="172"/>
      <c r="AS109" s="173"/>
      <c r="AT109" s="174"/>
      <c r="AU109" s="494">
        <f t="shared" si="6"/>
        <v>0</v>
      </c>
      <c r="AV109" s="495"/>
      <c r="AW109" s="496">
        <f t="shared" si="4"/>
        <v>0</v>
      </c>
      <c r="AX109" s="497"/>
      <c r="AY109" s="498"/>
      <c r="AZ109" s="499"/>
      <c r="BA109" s="499"/>
      <c r="BB109" s="499"/>
      <c r="BC109" s="499"/>
      <c r="BD109" s="500"/>
    </row>
    <row r="110" spans="2:56" ht="39.950000000000003" customHeight="1" x14ac:dyDescent="0.15">
      <c r="B110" s="171">
        <f t="shared" si="5"/>
        <v>98</v>
      </c>
      <c r="C110" s="484"/>
      <c r="D110" s="485"/>
      <c r="E110" s="486"/>
      <c r="F110" s="487"/>
      <c r="G110" s="488"/>
      <c r="H110" s="489"/>
      <c r="I110" s="489"/>
      <c r="J110" s="489"/>
      <c r="K110" s="490"/>
      <c r="L110" s="491"/>
      <c r="M110" s="492"/>
      <c r="N110" s="492"/>
      <c r="O110" s="493"/>
      <c r="P110" s="172"/>
      <c r="Q110" s="173"/>
      <c r="R110" s="173"/>
      <c r="S110" s="173"/>
      <c r="T110" s="173"/>
      <c r="U110" s="173"/>
      <c r="V110" s="174"/>
      <c r="W110" s="172"/>
      <c r="X110" s="173"/>
      <c r="Y110" s="173"/>
      <c r="Z110" s="173"/>
      <c r="AA110" s="173"/>
      <c r="AB110" s="173"/>
      <c r="AC110" s="174"/>
      <c r="AD110" s="172"/>
      <c r="AE110" s="173"/>
      <c r="AF110" s="173"/>
      <c r="AG110" s="173"/>
      <c r="AH110" s="173"/>
      <c r="AI110" s="173"/>
      <c r="AJ110" s="174"/>
      <c r="AK110" s="172"/>
      <c r="AL110" s="173"/>
      <c r="AM110" s="173"/>
      <c r="AN110" s="173"/>
      <c r="AO110" s="173"/>
      <c r="AP110" s="173"/>
      <c r="AQ110" s="174"/>
      <c r="AR110" s="172"/>
      <c r="AS110" s="173"/>
      <c r="AT110" s="174"/>
      <c r="AU110" s="494">
        <f t="shared" si="6"/>
        <v>0</v>
      </c>
      <c r="AV110" s="495"/>
      <c r="AW110" s="496">
        <f t="shared" si="4"/>
        <v>0</v>
      </c>
      <c r="AX110" s="497"/>
      <c r="AY110" s="498"/>
      <c r="AZ110" s="499"/>
      <c r="BA110" s="499"/>
      <c r="BB110" s="499"/>
      <c r="BC110" s="499"/>
      <c r="BD110" s="500"/>
    </row>
    <row r="111" spans="2:56" ht="39.950000000000003" customHeight="1" x14ac:dyDescent="0.15">
      <c r="B111" s="171">
        <f t="shared" si="5"/>
        <v>99</v>
      </c>
      <c r="C111" s="484"/>
      <c r="D111" s="485"/>
      <c r="E111" s="486"/>
      <c r="F111" s="487"/>
      <c r="G111" s="488"/>
      <c r="H111" s="489"/>
      <c r="I111" s="489"/>
      <c r="J111" s="489"/>
      <c r="K111" s="490"/>
      <c r="L111" s="491"/>
      <c r="M111" s="492"/>
      <c r="N111" s="492"/>
      <c r="O111" s="493"/>
      <c r="P111" s="172"/>
      <c r="Q111" s="173"/>
      <c r="R111" s="173"/>
      <c r="S111" s="173"/>
      <c r="T111" s="173"/>
      <c r="U111" s="173"/>
      <c r="V111" s="174"/>
      <c r="W111" s="172"/>
      <c r="X111" s="173"/>
      <c r="Y111" s="173"/>
      <c r="Z111" s="173"/>
      <c r="AA111" s="173"/>
      <c r="AB111" s="173"/>
      <c r="AC111" s="174"/>
      <c r="AD111" s="172"/>
      <c r="AE111" s="173"/>
      <c r="AF111" s="173"/>
      <c r="AG111" s="173"/>
      <c r="AH111" s="173"/>
      <c r="AI111" s="173"/>
      <c r="AJ111" s="174"/>
      <c r="AK111" s="172"/>
      <c r="AL111" s="173"/>
      <c r="AM111" s="173"/>
      <c r="AN111" s="173"/>
      <c r="AO111" s="173"/>
      <c r="AP111" s="173"/>
      <c r="AQ111" s="174"/>
      <c r="AR111" s="172"/>
      <c r="AS111" s="173"/>
      <c r="AT111" s="174"/>
      <c r="AU111" s="494">
        <f t="shared" si="6"/>
        <v>0</v>
      </c>
      <c r="AV111" s="495"/>
      <c r="AW111" s="496">
        <f t="shared" si="4"/>
        <v>0</v>
      </c>
      <c r="AX111" s="497"/>
      <c r="AY111" s="498"/>
      <c r="AZ111" s="499"/>
      <c r="BA111" s="499"/>
      <c r="BB111" s="499"/>
      <c r="BC111" s="499"/>
      <c r="BD111" s="500"/>
    </row>
    <row r="112" spans="2:56" ht="39.950000000000003" customHeight="1" thickBot="1" x14ac:dyDescent="0.2">
      <c r="B112" s="175">
        <f t="shared" si="5"/>
        <v>100</v>
      </c>
      <c r="C112" s="515"/>
      <c r="D112" s="516"/>
      <c r="E112" s="517"/>
      <c r="F112" s="518"/>
      <c r="G112" s="519"/>
      <c r="H112" s="520"/>
      <c r="I112" s="520"/>
      <c r="J112" s="520"/>
      <c r="K112" s="521"/>
      <c r="L112" s="522"/>
      <c r="M112" s="523"/>
      <c r="N112" s="523"/>
      <c r="O112" s="524"/>
      <c r="P112" s="176"/>
      <c r="Q112" s="177"/>
      <c r="R112" s="177"/>
      <c r="S112" s="177"/>
      <c r="T112" s="177"/>
      <c r="U112" s="177"/>
      <c r="V112" s="178"/>
      <c r="W112" s="176"/>
      <c r="X112" s="177"/>
      <c r="Y112" s="177"/>
      <c r="Z112" s="177"/>
      <c r="AA112" s="177"/>
      <c r="AB112" s="177"/>
      <c r="AC112" s="178"/>
      <c r="AD112" s="176"/>
      <c r="AE112" s="177"/>
      <c r="AF112" s="177"/>
      <c r="AG112" s="177"/>
      <c r="AH112" s="177"/>
      <c r="AI112" s="177"/>
      <c r="AJ112" s="178"/>
      <c r="AK112" s="176"/>
      <c r="AL112" s="177"/>
      <c r="AM112" s="177"/>
      <c r="AN112" s="177"/>
      <c r="AO112" s="177"/>
      <c r="AP112" s="177"/>
      <c r="AQ112" s="178"/>
      <c r="AR112" s="176"/>
      <c r="AS112" s="177"/>
      <c r="AT112" s="178"/>
      <c r="AU112" s="525">
        <f t="shared" si="3"/>
        <v>0</v>
      </c>
      <c r="AV112" s="526"/>
      <c r="AW112" s="527">
        <f t="shared" si="4"/>
        <v>0</v>
      </c>
      <c r="AX112" s="528"/>
      <c r="AY112" s="529"/>
      <c r="AZ112" s="530"/>
      <c r="BA112" s="530"/>
      <c r="BB112" s="530"/>
      <c r="BC112" s="530"/>
      <c r="BD112" s="531"/>
    </row>
    <row r="113" spans="2:58" ht="20.25" customHeight="1" x14ac:dyDescent="0.15">
      <c r="B113" s="148"/>
      <c r="C113" s="138"/>
      <c r="D113" s="189"/>
      <c r="E113" s="189"/>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54"/>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row>
    <row r="114" spans="2:58" ht="20.25" customHeight="1" x14ac:dyDescent="0.15">
      <c r="C114" s="157"/>
      <c r="D114" s="157"/>
      <c r="T114" s="157"/>
      <c r="AJ114" s="190"/>
      <c r="AK114" s="191"/>
      <c r="AL114" s="191"/>
      <c r="BE114" s="191"/>
    </row>
    <row r="115" spans="2:58" ht="20.25" customHeight="1" x14ac:dyDescent="0.15">
      <c r="C115" s="157"/>
      <c r="D115" s="157"/>
      <c r="U115" s="157"/>
      <c r="AK115" s="190"/>
      <c r="AL115" s="191"/>
      <c r="AM115" s="191"/>
      <c r="BF115" s="191"/>
    </row>
    <row r="116" spans="2:58" ht="20.25" customHeight="1" x14ac:dyDescent="0.15">
      <c r="D116" s="157"/>
      <c r="U116" s="157"/>
      <c r="AK116" s="190"/>
      <c r="AL116" s="191"/>
      <c r="AM116" s="191"/>
      <c r="BF116" s="191"/>
    </row>
    <row r="117" spans="2:58" ht="20.25" customHeight="1" x14ac:dyDescent="0.15">
      <c r="C117" s="157"/>
      <c r="D117" s="157"/>
      <c r="U117" s="157"/>
      <c r="AK117" s="190"/>
      <c r="AL117" s="191"/>
      <c r="AM117" s="191"/>
      <c r="BF117" s="191"/>
    </row>
    <row r="118" spans="2:58" ht="20.25" customHeight="1" x14ac:dyDescent="0.15">
      <c r="C118" s="190"/>
      <c r="D118" s="190"/>
      <c r="E118" s="190"/>
      <c r="F118" s="190"/>
      <c r="G118" s="190"/>
      <c r="H118" s="190"/>
      <c r="I118" s="190"/>
      <c r="J118" s="190"/>
      <c r="K118" s="190"/>
      <c r="L118" s="190"/>
      <c r="M118" s="190"/>
      <c r="N118" s="190"/>
      <c r="O118" s="190"/>
      <c r="P118" s="190"/>
      <c r="Q118" s="190"/>
      <c r="R118" s="190"/>
      <c r="S118" s="190"/>
      <c r="T118" s="190"/>
      <c r="U118" s="191"/>
      <c r="V118" s="191"/>
      <c r="W118" s="190"/>
      <c r="X118" s="190"/>
      <c r="Y118" s="190"/>
      <c r="Z118" s="190"/>
      <c r="AA118" s="190"/>
      <c r="AB118" s="190"/>
      <c r="AC118" s="190"/>
      <c r="AD118" s="190"/>
      <c r="AE118" s="190"/>
      <c r="AF118" s="190"/>
      <c r="AG118" s="190"/>
      <c r="AH118" s="190"/>
      <c r="AI118" s="190"/>
      <c r="AJ118" s="190"/>
      <c r="AK118" s="190"/>
      <c r="AL118" s="191"/>
      <c r="AM118" s="191"/>
      <c r="BF118" s="191"/>
    </row>
    <row r="119" spans="2:58" ht="20.25" customHeight="1" x14ac:dyDescent="0.15">
      <c r="C119" s="190"/>
      <c r="D119" s="190"/>
      <c r="E119" s="190"/>
      <c r="F119" s="190"/>
      <c r="G119" s="190"/>
      <c r="H119" s="190"/>
      <c r="I119" s="190"/>
      <c r="J119" s="190"/>
      <c r="K119" s="190"/>
      <c r="L119" s="190"/>
      <c r="M119" s="190"/>
      <c r="N119" s="190"/>
      <c r="O119" s="190"/>
      <c r="P119" s="190"/>
      <c r="Q119" s="190"/>
      <c r="R119" s="190"/>
      <c r="S119" s="190"/>
      <c r="T119" s="190"/>
      <c r="U119" s="191"/>
      <c r="V119" s="191"/>
      <c r="W119" s="190"/>
      <c r="X119" s="190"/>
      <c r="Y119" s="190"/>
      <c r="Z119" s="190"/>
      <c r="AA119" s="190"/>
      <c r="AB119" s="190"/>
      <c r="AC119" s="190"/>
      <c r="AD119" s="190"/>
      <c r="AE119" s="190"/>
      <c r="AF119" s="190"/>
      <c r="AG119" s="190"/>
      <c r="AH119" s="190"/>
      <c r="AI119" s="190"/>
      <c r="AJ119" s="190"/>
      <c r="AK119" s="190"/>
      <c r="AL119" s="191"/>
      <c r="AM119" s="191"/>
      <c r="BF119" s="191"/>
    </row>
  </sheetData>
  <sheetProtection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P13:AX112">
    <cfRule type="expression" dxfId="1" priority="1">
      <formula>INDIRECT(ADDRESS(ROW(),COLUMN()))=TRUNC(INDIRECT(ADDRESS(ROW(),COLUMN())))</formula>
    </cfRule>
  </conditionalFormatting>
  <dataValidations count="6">
    <dataValidation type="list" allowBlank="1" showInputMessage="1" sqref="E13:F112" xr:uid="{B04884C5-C340-4017-B3C1-622FCEC89085}">
      <formula1>"A, B, C, D"</formula1>
    </dataValidation>
    <dataValidation type="list" allowBlank="1" showInputMessage="1" showErrorMessage="1" sqref="AZ4:BC4" xr:uid="{DAC4819B-D9AD-4578-BB16-7002D99FAB88}">
      <formula1>"予定,実績,予定・実績"</formula1>
    </dataValidation>
    <dataValidation type="list" allowBlank="1" showInputMessage="1" sqref="C13:D112" xr:uid="{CCD461BA-F67B-4155-99CC-11B50408793E}">
      <formula1>職種</formula1>
    </dataValidation>
    <dataValidation type="list" errorStyle="warning" allowBlank="1" showInputMessage="1" error="リストにない場合のみ、入力してください。" sqref="G13:K112" xr:uid="{B348D98B-8D9D-49ED-B659-91F6D4E82965}">
      <formula1>INDIRECT(C13)</formula1>
    </dataValidation>
    <dataValidation type="decimal" allowBlank="1" showInputMessage="1" showErrorMessage="1" error="入力可能範囲　32～40" sqref="AV5" xr:uid="{F843B07C-D803-4D5D-A1C6-A172A68E2CE8}">
      <formula1>32</formula1>
      <formula2>40</formula2>
    </dataValidation>
    <dataValidation type="list" allowBlank="1" showInputMessage="1" showErrorMessage="1" sqref="AZ3" xr:uid="{365460EF-0DB2-4E46-AA2A-42AF7D61DAD5}">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F1FF3B1A-FBF3-445D-83C9-DEAB748AD9F2}">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E9EA-21F2-4940-8A91-F1612A6F26E2}">
  <sheetPr>
    <pageSetUpPr fitToPage="1"/>
  </sheetPr>
  <dimension ref="A1:BF37"/>
  <sheetViews>
    <sheetView showGridLines="0" view="pageBreakPreview" zoomScale="70" zoomScaleNormal="55" zoomScaleSheetLayoutView="70" workbookViewId="0"/>
  </sheetViews>
  <sheetFormatPr defaultColWidth="5.140625" defaultRowHeight="20.25" customHeight="1" x14ac:dyDescent="0.15"/>
  <cols>
    <col min="1" max="1" width="1.5703125" style="160" customWidth="1"/>
    <col min="2" max="56" width="6.42578125" style="160" customWidth="1"/>
    <col min="57" max="16384" width="5.140625" style="160"/>
  </cols>
  <sheetData>
    <row r="1" spans="1:57" s="130" customFormat="1" ht="20.25" customHeight="1" x14ac:dyDescent="0.15">
      <c r="A1" s="125"/>
      <c r="B1" s="125"/>
      <c r="C1" s="126" t="s">
        <v>341</v>
      </c>
      <c r="D1" s="126"/>
      <c r="E1" s="125"/>
      <c r="F1" s="125"/>
      <c r="G1" s="127" t="s">
        <v>342</v>
      </c>
      <c r="H1" s="125"/>
      <c r="I1" s="125"/>
      <c r="J1" s="126"/>
      <c r="K1" s="126"/>
      <c r="L1" s="126"/>
      <c r="M1" s="126"/>
      <c r="N1" s="125"/>
      <c r="O1" s="125"/>
      <c r="P1" s="125"/>
      <c r="Q1" s="125"/>
      <c r="R1" s="125"/>
      <c r="S1" s="125"/>
      <c r="T1" s="125"/>
      <c r="U1" s="125"/>
      <c r="V1" s="125"/>
      <c r="W1" s="125"/>
      <c r="X1" s="125"/>
      <c r="Y1" s="125"/>
      <c r="Z1" s="125"/>
      <c r="AA1" s="125"/>
      <c r="AB1" s="125"/>
      <c r="AC1" s="125"/>
      <c r="AD1" s="125"/>
      <c r="AE1" s="125"/>
      <c r="AF1" s="125"/>
      <c r="AG1" s="125"/>
      <c r="AH1" s="125"/>
      <c r="AI1" s="125"/>
      <c r="AJ1" s="125"/>
      <c r="AK1" s="128" t="s">
        <v>343</v>
      </c>
      <c r="AL1" s="128" t="s">
        <v>344</v>
      </c>
      <c r="AM1" s="460" t="s">
        <v>390</v>
      </c>
      <c r="AN1" s="460"/>
      <c r="AO1" s="460"/>
      <c r="AP1" s="460"/>
      <c r="AQ1" s="460"/>
      <c r="AR1" s="460"/>
      <c r="AS1" s="460"/>
      <c r="AT1" s="460"/>
      <c r="AU1" s="460"/>
      <c r="AV1" s="460"/>
      <c r="AW1" s="460"/>
      <c r="AX1" s="460"/>
      <c r="AY1" s="460"/>
      <c r="AZ1" s="460"/>
      <c r="BA1" s="460"/>
      <c r="BB1" s="129" t="s">
        <v>346</v>
      </c>
      <c r="BC1" s="125"/>
      <c r="BD1" s="125"/>
    </row>
    <row r="2" spans="1:57" s="133" customFormat="1" ht="20.25" customHeight="1" x14ac:dyDescent="0.15">
      <c r="A2" s="131"/>
      <c r="B2" s="131"/>
      <c r="C2" s="131"/>
      <c r="D2" s="127"/>
      <c r="E2" s="131"/>
      <c r="F2" s="131"/>
      <c r="G2" s="131"/>
      <c r="H2" s="127"/>
      <c r="I2" s="128"/>
      <c r="J2" s="128"/>
      <c r="K2" s="128"/>
      <c r="L2" s="128"/>
      <c r="M2" s="128"/>
      <c r="N2" s="131"/>
      <c r="O2" s="131"/>
      <c r="P2" s="131"/>
      <c r="Q2" s="131"/>
      <c r="R2" s="131"/>
      <c r="S2" s="131"/>
      <c r="T2" s="128" t="s">
        <v>347</v>
      </c>
      <c r="U2" s="461">
        <v>6</v>
      </c>
      <c r="V2" s="461"/>
      <c r="W2" s="128" t="s">
        <v>344</v>
      </c>
      <c r="X2" s="462">
        <f>IF(U2=0,"",YEAR(DATE(2018+U2,1,1)))</f>
        <v>2024</v>
      </c>
      <c r="Y2" s="462"/>
      <c r="Z2" s="131" t="s">
        <v>348</v>
      </c>
      <c r="AA2" s="131" t="s">
        <v>349</v>
      </c>
      <c r="AB2" s="461">
        <v>6</v>
      </c>
      <c r="AC2" s="461"/>
      <c r="AD2" s="131" t="s">
        <v>350</v>
      </c>
      <c r="AE2" s="131"/>
      <c r="AF2" s="131"/>
      <c r="AG2" s="131"/>
      <c r="AH2" s="131"/>
      <c r="AI2" s="131"/>
      <c r="AJ2" s="129"/>
      <c r="AK2" s="128" t="s">
        <v>351</v>
      </c>
      <c r="AL2" s="128" t="s">
        <v>344</v>
      </c>
      <c r="AM2" s="461" t="s">
        <v>410</v>
      </c>
      <c r="AN2" s="461"/>
      <c r="AO2" s="461"/>
      <c r="AP2" s="461"/>
      <c r="AQ2" s="461"/>
      <c r="AR2" s="461"/>
      <c r="AS2" s="461"/>
      <c r="AT2" s="461"/>
      <c r="AU2" s="461"/>
      <c r="AV2" s="461"/>
      <c r="AW2" s="461"/>
      <c r="AX2" s="461"/>
      <c r="AY2" s="461"/>
      <c r="AZ2" s="461"/>
      <c r="BA2" s="461"/>
      <c r="BB2" s="129" t="s">
        <v>346</v>
      </c>
      <c r="BC2" s="128"/>
      <c r="BD2" s="128"/>
      <c r="BE2" s="132"/>
    </row>
    <row r="3" spans="1:57" s="133" customFormat="1" ht="20.25" customHeight="1" x14ac:dyDescent="0.15">
      <c r="A3" s="131"/>
      <c r="B3" s="131"/>
      <c r="C3" s="131"/>
      <c r="D3" s="127"/>
      <c r="E3" s="131"/>
      <c r="F3" s="131"/>
      <c r="G3" s="131"/>
      <c r="H3" s="127"/>
      <c r="I3" s="128"/>
      <c r="J3" s="128"/>
      <c r="K3" s="128"/>
      <c r="L3" s="128"/>
      <c r="M3" s="128"/>
      <c r="N3" s="131"/>
      <c r="O3" s="131"/>
      <c r="P3" s="131"/>
      <c r="Q3" s="131"/>
      <c r="R3" s="131"/>
      <c r="S3" s="131"/>
      <c r="T3" s="134"/>
      <c r="U3" s="135"/>
      <c r="V3" s="135"/>
      <c r="W3" s="136"/>
      <c r="X3" s="135"/>
      <c r="Y3" s="135"/>
      <c r="Z3" s="137"/>
      <c r="AA3" s="137"/>
      <c r="AB3" s="135"/>
      <c r="AC3" s="135"/>
      <c r="AD3" s="138"/>
      <c r="AE3" s="131"/>
      <c r="AF3" s="131"/>
      <c r="AG3" s="131"/>
      <c r="AH3" s="131"/>
      <c r="AI3" s="131"/>
      <c r="AJ3" s="129"/>
      <c r="AK3" s="128"/>
      <c r="AL3" s="128"/>
      <c r="AM3" s="139"/>
      <c r="AN3" s="139"/>
      <c r="AO3" s="139"/>
      <c r="AP3" s="139"/>
      <c r="AQ3" s="139"/>
      <c r="AR3" s="139"/>
      <c r="AS3" s="139"/>
      <c r="AT3" s="139"/>
      <c r="AU3" s="139"/>
      <c r="AV3" s="139"/>
      <c r="AW3" s="139"/>
      <c r="AX3" s="139"/>
      <c r="AY3" s="140" t="s">
        <v>352</v>
      </c>
      <c r="AZ3" s="463" t="s">
        <v>372</v>
      </c>
      <c r="BA3" s="463"/>
      <c r="BB3" s="463"/>
      <c r="BC3" s="463"/>
      <c r="BD3" s="128"/>
      <c r="BE3" s="132"/>
    </row>
    <row r="4" spans="1:57" s="133" customFormat="1" ht="20.25" customHeight="1" x14ac:dyDescent="0.15">
      <c r="A4" s="131"/>
      <c r="B4" s="141"/>
      <c r="C4" s="141"/>
      <c r="D4" s="141"/>
      <c r="E4" s="141"/>
      <c r="F4" s="141"/>
      <c r="G4" s="141"/>
      <c r="H4" s="141"/>
      <c r="I4" s="141"/>
      <c r="J4" s="142"/>
      <c r="K4" s="143"/>
      <c r="L4" s="143"/>
      <c r="M4" s="143"/>
      <c r="N4" s="143"/>
      <c r="O4" s="143"/>
      <c r="P4" s="144"/>
      <c r="Q4" s="143"/>
      <c r="R4" s="143"/>
      <c r="S4" s="131"/>
      <c r="T4" s="131"/>
      <c r="U4" s="131"/>
      <c r="V4" s="131"/>
      <c r="W4" s="131"/>
      <c r="X4" s="131"/>
      <c r="Y4" s="131"/>
      <c r="Z4" s="137"/>
      <c r="AA4" s="137"/>
      <c r="AB4" s="135"/>
      <c r="AC4" s="135"/>
      <c r="AD4" s="138"/>
      <c r="AE4" s="131"/>
      <c r="AF4" s="131"/>
      <c r="AG4" s="131"/>
      <c r="AH4" s="131"/>
      <c r="AI4" s="131"/>
      <c r="AJ4" s="129"/>
      <c r="AK4" s="128"/>
      <c r="AL4" s="128"/>
      <c r="AM4" s="139"/>
      <c r="AN4" s="139"/>
      <c r="AO4" s="139"/>
      <c r="AP4" s="139"/>
      <c r="AQ4" s="139"/>
      <c r="AR4" s="139"/>
      <c r="AS4" s="139"/>
      <c r="AT4" s="139"/>
      <c r="AU4" s="139"/>
      <c r="AV4" s="139"/>
      <c r="AW4" s="139"/>
      <c r="AX4" s="139"/>
      <c r="AY4" s="140" t="s">
        <v>353</v>
      </c>
      <c r="AZ4" s="463" t="s">
        <v>411</v>
      </c>
      <c r="BA4" s="463"/>
      <c r="BB4" s="463"/>
      <c r="BC4" s="463"/>
      <c r="BD4" s="128"/>
      <c r="BE4" s="132"/>
    </row>
    <row r="5" spans="1:57" s="133" customFormat="1" ht="20.25" customHeight="1" x14ac:dyDescent="0.15">
      <c r="A5" s="131"/>
      <c r="B5" s="145"/>
      <c r="C5" s="145"/>
      <c r="D5" s="145"/>
      <c r="E5" s="145"/>
      <c r="F5" s="145"/>
      <c r="G5" s="145"/>
      <c r="H5" s="145"/>
      <c r="I5" s="145"/>
      <c r="J5" s="143"/>
      <c r="K5" s="146"/>
      <c r="L5" s="147"/>
      <c r="M5" s="147"/>
      <c r="N5" s="147"/>
      <c r="O5" s="147"/>
      <c r="P5" s="145"/>
      <c r="Q5" s="141"/>
      <c r="R5" s="141"/>
      <c r="S5" s="125"/>
      <c r="T5" s="131"/>
      <c r="U5" s="131"/>
      <c r="V5" s="131"/>
      <c r="W5" s="131"/>
      <c r="X5" s="131"/>
      <c r="Y5" s="131"/>
      <c r="Z5" s="137"/>
      <c r="AA5" s="137"/>
      <c r="AB5" s="135"/>
      <c r="AC5" s="135"/>
      <c r="AD5" s="125"/>
      <c r="AE5" s="125"/>
      <c r="AF5" s="125"/>
      <c r="AG5" s="125"/>
      <c r="AH5" s="131"/>
      <c r="AI5" s="131"/>
      <c r="AJ5" s="125" t="s">
        <v>354</v>
      </c>
      <c r="AK5" s="125"/>
      <c r="AL5" s="125"/>
      <c r="AM5" s="125"/>
      <c r="AN5" s="125"/>
      <c r="AO5" s="125"/>
      <c r="AP5" s="125"/>
      <c r="AQ5" s="125"/>
      <c r="AR5" s="141"/>
      <c r="AS5" s="141"/>
      <c r="AT5" s="148"/>
      <c r="AU5" s="125"/>
      <c r="AV5" s="477">
        <v>40</v>
      </c>
      <c r="AW5" s="478"/>
      <c r="AX5" s="148" t="s">
        <v>355</v>
      </c>
      <c r="AY5" s="125"/>
      <c r="AZ5" s="532">
        <v>160</v>
      </c>
      <c r="BA5" s="533"/>
      <c r="BB5" s="148" t="s">
        <v>356</v>
      </c>
      <c r="BC5" s="125"/>
      <c r="BD5" s="131"/>
      <c r="BE5" s="132"/>
    </row>
    <row r="6" spans="1:57" s="133" customFormat="1" ht="20.25" customHeight="1" x14ac:dyDescent="0.15">
      <c r="A6" s="131"/>
      <c r="B6" s="145"/>
      <c r="C6" s="145"/>
      <c r="D6" s="145"/>
      <c r="E6" s="145"/>
      <c r="F6" s="145"/>
      <c r="G6" s="145"/>
      <c r="H6" s="145"/>
      <c r="I6" s="145"/>
      <c r="J6" s="145"/>
      <c r="K6" s="149"/>
      <c r="L6" s="149"/>
      <c r="M6" s="149"/>
      <c r="N6" s="145"/>
      <c r="O6" s="150"/>
      <c r="P6" s="151"/>
      <c r="Q6" s="151"/>
      <c r="R6" s="152"/>
      <c r="S6" s="153"/>
      <c r="T6" s="131"/>
      <c r="U6" s="131"/>
      <c r="V6" s="131"/>
      <c r="W6" s="131"/>
      <c r="X6" s="131"/>
      <c r="Y6" s="131"/>
      <c r="Z6" s="137"/>
      <c r="AA6" s="137"/>
      <c r="AB6" s="135"/>
      <c r="AC6" s="135"/>
      <c r="AD6" s="148"/>
      <c r="AE6" s="125"/>
      <c r="AF6" s="125"/>
      <c r="AG6" s="125"/>
      <c r="AH6" s="131"/>
      <c r="AI6" s="131"/>
      <c r="AJ6" s="131"/>
      <c r="AK6" s="131"/>
      <c r="AL6" s="125"/>
      <c r="AM6" s="125"/>
      <c r="AN6" s="154"/>
      <c r="AO6" s="155"/>
      <c r="AP6" s="155"/>
      <c r="AQ6" s="153"/>
      <c r="AR6" s="153"/>
      <c r="AS6" s="153"/>
      <c r="AT6" s="153"/>
      <c r="AU6" s="153"/>
      <c r="AV6" s="153"/>
      <c r="AW6" s="125" t="s">
        <v>357</v>
      </c>
      <c r="AX6" s="125"/>
      <c r="AY6" s="125"/>
      <c r="AZ6" s="479">
        <f>DAY(EOMONTH(DATE(X2,AB2,1),0))</f>
        <v>30</v>
      </c>
      <c r="BA6" s="480"/>
      <c r="BB6" s="148" t="s">
        <v>358</v>
      </c>
      <c r="BC6" s="131"/>
      <c r="BD6" s="131"/>
      <c r="BE6" s="132"/>
    </row>
    <row r="7" spans="1:57" ht="20.25" customHeight="1" thickBot="1" x14ac:dyDescent="0.2">
      <c r="A7" s="156"/>
      <c r="B7" s="156"/>
      <c r="C7" s="157"/>
      <c r="D7" s="157"/>
      <c r="E7" s="156"/>
      <c r="F7" s="156"/>
      <c r="G7" s="156"/>
      <c r="H7" s="156"/>
      <c r="I7" s="156"/>
      <c r="J7" s="156"/>
      <c r="K7" s="156"/>
      <c r="L7" s="156"/>
      <c r="M7" s="156"/>
      <c r="N7" s="156"/>
      <c r="O7" s="156"/>
      <c r="P7" s="156"/>
      <c r="Q7" s="156"/>
      <c r="R7" s="156"/>
      <c r="S7" s="157"/>
      <c r="T7" s="156"/>
      <c r="U7" s="156"/>
      <c r="V7" s="156"/>
      <c r="W7" s="156"/>
      <c r="X7" s="156"/>
      <c r="Y7" s="156"/>
      <c r="Z7" s="156"/>
      <c r="AA7" s="156"/>
      <c r="AB7" s="156"/>
      <c r="AC7" s="156"/>
      <c r="AD7" s="156"/>
      <c r="AE7" s="156"/>
      <c r="AF7" s="156"/>
      <c r="AG7" s="156"/>
      <c r="AH7" s="156"/>
      <c r="AI7" s="156"/>
      <c r="AJ7" s="157"/>
      <c r="AK7" s="156"/>
      <c r="AL7" s="156"/>
      <c r="AM7" s="156"/>
      <c r="AN7" s="156"/>
      <c r="AO7" s="156"/>
      <c r="AP7" s="156"/>
      <c r="AQ7" s="156"/>
      <c r="AR7" s="156"/>
      <c r="AS7" s="156"/>
      <c r="AT7" s="156"/>
      <c r="AU7" s="156"/>
      <c r="AV7" s="156"/>
      <c r="AW7" s="156"/>
      <c r="AX7" s="156"/>
      <c r="AY7" s="156"/>
      <c r="AZ7" s="156"/>
      <c r="BA7" s="156"/>
      <c r="BB7" s="156"/>
      <c r="BC7" s="158"/>
      <c r="BD7" s="158"/>
      <c r="BE7" s="159"/>
    </row>
    <row r="8" spans="1:57" ht="20.25" customHeight="1" thickBot="1" x14ac:dyDescent="0.2">
      <c r="A8" s="156"/>
      <c r="B8" s="443" t="s">
        <v>359</v>
      </c>
      <c r="C8" s="446" t="s">
        <v>360</v>
      </c>
      <c r="D8" s="447"/>
      <c r="E8" s="452" t="s">
        <v>361</v>
      </c>
      <c r="F8" s="447"/>
      <c r="G8" s="452" t="s">
        <v>362</v>
      </c>
      <c r="H8" s="446"/>
      <c r="I8" s="446"/>
      <c r="J8" s="446"/>
      <c r="K8" s="447"/>
      <c r="L8" s="452" t="s">
        <v>363</v>
      </c>
      <c r="M8" s="446"/>
      <c r="N8" s="446"/>
      <c r="O8" s="455"/>
      <c r="P8" s="458" t="s">
        <v>364</v>
      </c>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64" t="str">
        <f>IF(AZ3="４週","(9)1～4週目の勤務時間数合計","(9)1か月の勤務時間数合計")</f>
        <v>(9)1か月の勤務時間数合計</v>
      </c>
      <c r="AV8" s="465"/>
      <c r="AW8" s="464" t="s">
        <v>365</v>
      </c>
      <c r="AX8" s="465"/>
      <c r="AY8" s="472" t="s">
        <v>366</v>
      </c>
      <c r="AZ8" s="472"/>
      <c r="BA8" s="472"/>
      <c r="BB8" s="472"/>
      <c r="BC8" s="472"/>
      <c r="BD8" s="472"/>
    </row>
    <row r="9" spans="1:57" ht="20.25" customHeight="1" thickBot="1" x14ac:dyDescent="0.2">
      <c r="A9" s="156"/>
      <c r="B9" s="444"/>
      <c r="C9" s="448"/>
      <c r="D9" s="449"/>
      <c r="E9" s="453"/>
      <c r="F9" s="449"/>
      <c r="G9" s="453"/>
      <c r="H9" s="448"/>
      <c r="I9" s="448"/>
      <c r="J9" s="448"/>
      <c r="K9" s="449"/>
      <c r="L9" s="453"/>
      <c r="M9" s="448"/>
      <c r="N9" s="448"/>
      <c r="O9" s="456"/>
      <c r="P9" s="474" t="s">
        <v>367</v>
      </c>
      <c r="Q9" s="475"/>
      <c r="R9" s="475"/>
      <c r="S9" s="475"/>
      <c r="T9" s="475"/>
      <c r="U9" s="475"/>
      <c r="V9" s="476"/>
      <c r="W9" s="474" t="s">
        <v>368</v>
      </c>
      <c r="X9" s="475"/>
      <c r="Y9" s="475"/>
      <c r="Z9" s="475"/>
      <c r="AA9" s="475"/>
      <c r="AB9" s="475"/>
      <c r="AC9" s="476"/>
      <c r="AD9" s="474" t="s">
        <v>369</v>
      </c>
      <c r="AE9" s="475"/>
      <c r="AF9" s="475"/>
      <c r="AG9" s="475"/>
      <c r="AH9" s="475"/>
      <c r="AI9" s="475"/>
      <c r="AJ9" s="476"/>
      <c r="AK9" s="474" t="s">
        <v>370</v>
      </c>
      <c r="AL9" s="475"/>
      <c r="AM9" s="475"/>
      <c r="AN9" s="475"/>
      <c r="AO9" s="475"/>
      <c r="AP9" s="475"/>
      <c r="AQ9" s="476"/>
      <c r="AR9" s="474" t="s">
        <v>371</v>
      </c>
      <c r="AS9" s="475"/>
      <c r="AT9" s="476"/>
      <c r="AU9" s="466"/>
      <c r="AV9" s="467"/>
      <c r="AW9" s="466"/>
      <c r="AX9" s="467"/>
      <c r="AY9" s="472"/>
      <c r="AZ9" s="472"/>
      <c r="BA9" s="472"/>
      <c r="BB9" s="472"/>
      <c r="BC9" s="472"/>
      <c r="BD9" s="472"/>
    </row>
    <row r="10" spans="1:57" ht="20.25" customHeight="1" thickBot="1" x14ac:dyDescent="0.2">
      <c r="A10" s="156"/>
      <c r="B10" s="444"/>
      <c r="C10" s="448"/>
      <c r="D10" s="449"/>
      <c r="E10" s="453"/>
      <c r="F10" s="449"/>
      <c r="G10" s="453"/>
      <c r="H10" s="448"/>
      <c r="I10" s="448"/>
      <c r="J10" s="448"/>
      <c r="K10" s="449"/>
      <c r="L10" s="453"/>
      <c r="M10" s="448"/>
      <c r="N10" s="448"/>
      <c r="O10" s="456"/>
      <c r="P10" s="161">
        <f>DAY(DATE($X$2,$AB$2,1))</f>
        <v>1</v>
      </c>
      <c r="Q10" s="162">
        <f>DAY(DATE($X$2,$AB$2,2))</f>
        <v>2</v>
      </c>
      <c r="R10" s="162">
        <f>DAY(DATE($X$2,$AB$2,3))</f>
        <v>3</v>
      </c>
      <c r="S10" s="162">
        <f>DAY(DATE($X$2,$AB$2,4))</f>
        <v>4</v>
      </c>
      <c r="T10" s="162">
        <f>DAY(DATE($X$2,$AB$2,5))</f>
        <v>5</v>
      </c>
      <c r="U10" s="162">
        <f>DAY(DATE($X$2,$AB$2,6))</f>
        <v>6</v>
      </c>
      <c r="V10" s="163">
        <f>DAY(DATE($X$2,$AB$2,7))</f>
        <v>7</v>
      </c>
      <c r="W10" s="161">
        <f>DAY(DATE($X$2,$AB$2,8))</f>
        <v>8</v>
      </c>
      <c r="X10" s="162">
        <f>DAY(DATE($X$2,$AB$2,9))</f>
        <v>9</v>
      </c>
      <c r="Y10" s="162">
        <f>DAY(DATE($X$2,$AB$2,10))</f>
        <v>10</v>
      </c>
      <c r="Z10" s="162">
        <f>DAY(DATE($X$2,$AB$2,11))</f>
        <v>11</v>
      </c>
      <c r="AA10" s="162">
        <f>DAY(DATE($X$2,$AB$2,12))</f>
        <v>12</v>
      </c>
      <c r="AB10" s="162">
        <f>DAY(DATE($X$2,$AB$2,13))</f>
        <v>13</v>
      </c>
      <c r="AC10" s="163">
        <f>DAY(DATE($X$2,$AB$2,14))</f>
        <v>14</v>
      </c>
      <c r="AD10" s="161">
        <f>DAY(DATE($X$2,$AB$2,15))</f>
        <v>15</v>
      </c>
      <c r="AE10" s="162">
        <f>DAY(DATE($X$2,$AB$2,16))</f>
        <v>16</v>
      </c>
      <c r="AF10" s="162">
        <f>DAY(DATE($X$2,$AB$2,17))</f>
        <v>17</v>
      </c>
      <c r="AG10" s="162">
        <f>DAY(DATE($X$2,$AB$2,18))</f>
        <v>18</v>
      </c>
      <c r="AH10" s="162">
        <f>DAY(DATE($X$2,$AB$2,19))</f>
        <v>19</v>
      </c>
      <c r="AI10" s="162">
        <f>DAY(DATE($X$2,$AB$2,20))</f>
        <v>20</v>
      </c>
      <c r="AJ10" s="163">
        <f>DAY(DATE($X$2,$AB$2,21))</f>
        <v>21</v>
      </c>
      <c r="AK10" s="161">
        <f>DAY(DATE($X$2,$AB$2,22))</f>
        <v>22</v>
      </c>
      <c r="AL10" s="162">
        <f>DAY(DATE($X$2,$AB$2,23))</f>
        <v>23</v>
      </c>
      <c r="AM10" s="162">
        <f>DAY(DATE($X$2,$AB$2,24))</f>
        <v>24</v>
      </c>
      <c r="AN10" s="162">
        <f>DAY(DATE($X$2,$AB$2,25))</f>
        <v>25</v>
      </c>
      <c r="AO10" s="162">
        <f>DAY(DATE($X$2,$AB$2,26))</f>
        <v>26</v>
      </c>
      <c r="AP10" s="162">
        <f>DAY(DATE($X$2,$AB$2,27))</f>
        <v>27</v>
      </c>
      <c r="AQ10" s="163">
        <f>DAY(DATE($X$2,$AB$2,28))</f>
        <v>28</v>
      </c>
      <c r="AR10" s="161">
        <f>IF(AZ3="暦月",IF(DAY(DATE($X$2,$AB$2,29))=29,29,""),"")</f>
        <v>29</v>
      </c>
      <c r="AS10" s="162">
        <f>IF(AZ3="暦月",IF(DAY(DATE($X$2,$AB$2,30))=30,30,""),"")</f>
        <v>30</v>
      </c>
      <c r="AT10" s="163" t="str">
        <f>IF(AZ3="暦月",IF(DAY(DATE($X$2,$AB$2,31))=31,31,""),"")</f>
        <v/>
      </c>
      <c r="AU10" s="466"/>
      <c r="AV10" s="467"/>
      <c r="AW10" s="466"/>
      <c r="AX10" s="467"/>
      <c r="AY10" s="472"/>
      <c r="AZ10" s="472"/>
      <c r="BA10" s="472"/>
      <c r="BB10" s="472"/>
      <c r="BC10" s="472"/>
      <c r="BD10" s="472"/>
    </row>
    <row r="11" spans="1:57" ht="20.25" hidden="1" customHeight="1" thickBot="1" x14ac:dyDescent="0.2">
      <c r="A11" s="156"/>
      <c r="B11" s="444"/>
      <c r="C11" s="448"/>
      <c r="D11" s="449"/>
      <c r="E11" s="453"/>
      <c r="F11" s="449"/>
      <c r="G11" s="453"/>
      <c r="H11" s="448"/>
      <c r="I11" s="448"/>
      <c r="J11" s="448"/>
      <c r="K11" s="449"/>
      <c r="L11" s="453"/>
      <c r="M11" s="448"/>
      <c r="N11" s="448"/>
      <c r="O11" s="456"/>
      <c r="P11" s="161">
        <f>WEEKDAY(DATE($X$2,$AB$2,1))</f>
        <v>7</v>
      </c>
      <c r="Q11" s="162">
        <f>WEEKDAY(DATE($X$2,$AB$2,2))</f>
        <v>1</v>
      </c>
      <c r="R11" s="162">
        <f>WEEKDAY(DATE($X$2,$AB$2,3))</f>
        <v>2</v>
      </c>
      <c r="S11" s="162">
        <f>WEEKDAY(DATE($X$2,$AB$2,4))</f>
        <v>3</v>
      </c>
      <c r="T11" s="162">
        <f>WEEKDAY(DATE($X$2,$AB$2,5))</f>
        <v>4</v>
      </c>
      <c r="U11" s="162">
        <f>WEEKDAY(DATE($X$2,$AB$2,6))</f>
        <v>5</v>
      </c>
      <c r="V11" s="163">
        <f>WEEKDAY(DATE($X$2,$AB$2,7))</f>
        <v>6</v>
      </c>
      <c r="W11" s="161">
        <f>WEEKDAY(DATE($X$2,$AB$2,8))</f>
        <v>7</v>
      </c>
      <c r="X11" s="162">
        <f>WEEKDAY(DATE($X$2,$AB$2,9))</f>
        <v>1</v>
      </c>
      <c r="Y11" s="162">
        <f>WEEKDAY(DATE($X$2,$AB$2,10))</f>
        <v>2</v>
      </c>
      <c r="Z11" s="162">
        <f>WEEKDAY(DATE($X$2,$AB$2,11))</f>
        <v>3</v>
      </c>
      <c r="AA11" s="162">
        <f>WEEKDAY(DATE($X$2,$AB$2,12))</f>
        <v>4</v>
      </c>
      <c r="AB11" s="162">
        <f>WEEKDAY(DATE($X$2,$AB$2,13))</f>
        <v>5</v>
      </c>
      <c r="AC11" s="163">
        <f>WEEKDAY(DATE($X$2,$AB$2,14))</f>
        <v>6</v>
      </c>
      <c r="AD11" s="161">
        <f>WEEKDAY(DATE($X$2,$AB$2,15))</f>
        <v>7</v>
      </c>
      <c r="AE11" s="162">
        <f>WEEKDAY(DATE($X$2,$AB$2,16))</f>
        <v>1</v>
      </c>
      <c r="AF11" s="162">
        <f>WEEKDAY(DATE($X$2,$AB$2,17))</f>
        <v>2</v>
      </c>
      <c r="AG11" s="162">
        <f>WEEKDAY(DATE($X$2,$AB$2,18))</f>
        <v>3</v>
      </c>
      <c r="AH11" s="162">
        <f>WEEKDAY(DATE($X$2,$AB$2,19))</f>
        <v>4</v>
      </c>
      <c r="AI11" s="162">
        <f>WEEKDAY(DATE($X$2,$AB$2,20))</f>
        <v>5</v>
      </c>
      <c r="AJ11" s="163">
        <f>WEEKDAY(DATE($X$2,$AB$2,21))</f>
        <v>6</v>
      </c>
      <c r="AK11" s="161">
        <f>WEEKDAY(DATE($X$2,$AB$2,22))</f>
        <v>7</v>
      </c>
      <c r="AL11" s="162">
        <f>WEEKDAY(DATE($X$2,$AB$2,23))</f>
        <v>1</v>
      </c>
      <c r="AM11" s="162">
        <f>WEEKDAY(DATE($X$2,$AB$2,24))</f>
        <v>2</v>
      </c>
      <c r="AN11" s="162">
        <f>WEEKDAY(DATE($X$2,$AB$2,25))</f>
        <v>3</v>
      </c>
      <c r="AO11" s="162">
        <f>WEEKDAY(DATE($X$2,$AB$2,26))</f>
        <v>4</v>
      </c>
      <c r="AP11" s="162">
        <f>WEEKDAY(DATE($X$2,$AB$2,27))</f>
        <v>5</v>
      </c>
      <c r="AQ11" s="163">
        <f>WEEKDAY(DATE($X$2,$AB$2,28))</f>
        <v>6</v>
      </c>
      <c r="AR11" s="161">
        <f>IF(AR10=29,WEEKDAY(DATE($X$2,$AB$2,29)),0)</f>
        <v>7</v>
      </c>
      <c r="AS11" s="162">
        <f>IF(AS10=30,WEEKDAY(DATE($X$2,$AB$2,30)),0)</f>
        <v>1</v>
      </c>
      <c r="AT11" s="163">
        <f>IF(AT10=31,WEEKDAY(DATE($X$2,$AB$2,31)),0)</f>
        <v>0</v>
      </c>
      <c r="AU11" s="468"/>
      <c r="AV11" s="469"/>
      <c r="AW11" s="468"/>
      <c r="AX11" s="469"/>
      <c r="AY11" s="473"/>
      <c r="AZ11" s="473"/>
      <c r="BA11" s="473"/>
      <c r="BB11" s="473"/>
      <c r="BC11" s="473"/>
      <c r="BD11" s="473"/>
    </row>
    <row r="12" spans="1:57" ht="20.25" customHeight="1" thickBot="1" x14ac:dyDescent="0.2">
      <c r="A12" s="156"/>
      <c r="B12" s="445"/>
      <c r="C12" s="450"/>
      <c r="D12" s="451"/>
      <c r="E12" s="454"/>
      <c r="F12" s="451"/>
      <c r="G12" s="454"/>
      <c r="H12" s="450"/>
      <c r="I12" s="450"/>
      <c r="J12" s="450"/>
      <c r="K12" s="451"/>
      <c r="L12" s="454"/>
      <c r="M12" s="450"/>
      <c r="N12" s="450"/>
      <c r="O12" s="457"/>
      <c r="P12" s="164" t="str">
        <f>IF(P11=1,"日",IF(P11=2,"月",IF(P11=3,"火",IF(P11=4,"水",IF(P11=5,"木",IF(P11=6,"金","土"))))))</f>
        <v>土</v>
      </c>
      <c r="Q12" s="165" t="str">
        <f t="shared" ref="Q12:AQ12" si="0">IF(Q11=1,"日",IF(Q11=2,"月",IF(Q11=3,"火",IF(Q11=4,"水",IF(Q11=5,"木",IF(Q11=6,"金","土"))))))</f>
        <v>日</v>
      </c>
      <c r="R12" s="165" t="str">
        <f t="shared" si="0"/>
        <v>月</v>
      </c>
      <c r="S12" s="165" t="str">
        <f t="shared" si="0"/>
        <v>火</v>
      </c>
      <c r="T12" s="165" t="str">
        <f t="shared" si="0"/>
        <v>水</v>
      </c>
      <c r="U12" s="165" t="str">
        <f t="shared" si="0"/>
        <v>木</v>
      </c>
      <c r="V12" s="166" t="str">
        <f t="shared" si="0"/>
        <v>金</v>
      </c>
      <c r="W12" s="164" t="str">
        <f t="shared" si="0"/>
        <v>土</v>
      </c>
      <c r="X12" s="165" t="str">
        <f t="shared" si="0"/>
        <v>日</v>
      </c>
      <c r="Y12" s="165" t="str">
        <f t="shared" si="0"/>
        <v>月</v>
      </c>
      <c r="Z12" s="165" t="str">
        <f t="shared" si="0"/>
        <v>火</v>
      </c>
      <c r="AA12" s="165" t="str">
        <f t="shared" si="0"/>
        <v>水</v>
      </c>
      <c r="AB12" s="165" t="str">
        <f t="shared" si="0"/>
        <v>木</v>
      </c>
      <c r="AC12" s="166" t="str">
        <f t="shared" si="0"/>
        <v>金</v>
      </c>
      <c r="AD12" s="164" t="str">
        <f t="shared" si="0"/>
        <v>土</v>
      </c>
      <c r="AE12" s="165" t="str">
        <f t="shared" si="0"/>
        <v>日</v>
      </c>
      <c r="AF12" s="165" t="str">
        <f t="shared" si="0"/>
        <v>月</v>
      </c>
      <c r="AG12" s="165" t="str">
        <f t="shared" si="0"/>
        <v>火</v>
      </c>
      <c r="AH12" s="165" t="str">
        <f t="shared" si="0"/>
        <v>水</v>
      </c>
      <c r="AI12" s="165" t="str">
        <f t="shared" si="0"/>
        <v>木</v>
      </c>
      <c r="AJ12" s="166" t="str">
        <f t="shared" si="0"/>
        <v>金</v>
      </c>
      <c r="AK12" s="164" t="str">
        <f t="shared" si="0"/>
        <v>土</v>
      </c>
      <c r="AL12" s="165" t="str">
        <f t="shared" si="0"/>
        <v>日</v>
      </c>
      <c r="AM12" s="165" t="str">
        <f t="shared" si="0"/>
        <v>月</v>
      </c>
      <c r="AN12" s="165" t="str">
        <f t="shared" si="0"/>
        <v>火</v>
      </c>
      <c r="AO12" s="165" t="str">
        <f t="shared" si="0"/>
        <v>水</v>
      </c>
      <c r="AP12" s="165" t="str">
        <f t="shared" si="0"/>
        <v>木</v>
      </c>
      <c r="AQ12" s="166" t="str">
        <f t="shared" si="0"/>
        <v>金</v>
      </c>
      <c r="AR12" s="165" t="str">
        <f>IF(AR11=1,"日",IF(AR11=2,"月",IF(AR11=3,"火",IF(AR11=4,"水",IF(AR11=5,"木",IF(AR11=6,"金",IF(AR11=0,"","土")))))))</f>
        <v>土</v>
      </c>
      <c r="AS12" s="165" t="str">
        <f>IF(AS11=1,"日",IF(AS11=2,"月",IF(AS11=3,"火",IF(AS11=4,"水",IF(AS11=5,"木",IF(AS11=6,"金",IF(AS11=0,"","土")))))))</f>
        <v>日</v>
      </c>
      <c r="AT12" s="165" t="str">
        <f>IF(AT11=1,"日",IF(AT11=2,"月",IF(AT11=3,"火",IF(AT11=4,"水",IF(AT11=5,"木",IF(AT11=6,"金",IF(AT11=0,"","土")))))))</f>
        <v/>
      </c>
      <c r="AU12" s="470"/>
      <c r="AV12" s="471"/>
      <c r="AW12" s="470"/>
      <c r="AX12" s="471"/>
      <c r="AY12" s="473"/>
      <c r="AZ12" s="473"/>
      <c r="BA12" s="473"/>
      <c r="BB12" s="473"/>
      <c r="BC12" s="473"/>
      <c r="BD12" s="473"/>
    </row>
    <row r="13" spans="1:57" ht="39.950000000000003" customHeight="1" x14ac:dyDescent="0.15">
      <c r="A13" s="156"/>
      <c r="B13" s="167">
        <v>1</v>
      </c>
      <c r="C13" s="501" t="s">
        <v>412</v>
      </c>
      <c r="D13" s="502"/>
      <c r="E13" s="503" t="s">
        <v>380</v>
      </c>
      <c r="F13" s="504"/>
      <c r="G13" s="505" t="s">
        <v>379</v>
      </c>
      <c r="H13" s="506"/>
      <c r="I13" s="506"/>
      <c r="J13" s="506"/>
      <c r="K13" s="507"/>
      <c r="L13" s="508" t="s">
        <v>413</v>
      </c>
      <c r="M13" s="509"/>
      <c r="N13" s="509"/>
      <c r="O13" s="510"/>
      <c r="P13" s="168"/>
      <c r="Q13" s="169">
        <v>2</v>
      </c>
      <c r="R13" s="169">
        <v>2</v>
      </c>
      <c r="S13" s="169">
        <v>2</v>
      </c>
      <c r="T13" s="169">
        <v>2</v>
      </c>
      <c r="U13" s="169">
        <v>2</v>
      </c>
      <c r="V13" s="170"/>
      <c r="W13" s="168"/>
      <c r="X13" s="169">
        <v>2</v>
      </c>
      <c r="Y13" s="169">
        <v>2</v>
      </c>
      <c r="Z13" s="169">
        <v>2</v>
      </c>
      <c r="AA13" s="169">
        <v>2</v>
      </c>
      <c r="AB13" s="169">
        <v>2</v>
      </c>
      <c r="AC13" s="170"/>
      <c r="AD13" s="168"/>
      <c r="AE13" s="169">
        <v>2</v>
      </c>
      <c r="AF13" s="169">
        <v>2</v>
      </c>
      <c r="AG13" s="169">
        <v>2</v>
      </c>
      <c r="AH13" s="169">
        <v>2</v>
      </c>
      <c r="AI13" s="169">
        <v>2</v>
      </c>
      <c r="AJ13" s="170"/>
      <c r="AK13" s="168"/>
      <c r="AL13" s="169">
        <v>2</v>
      </c>
      <c r="AM13" s="169">
        <v>2</v>
      </c>
      <c r="AN13" s="169">
        <v>2</v>
      </c>
      <c r="AO13" s="169">
        <v>2</v>
      </c>
      <c r="AP13" s="169">
        <v>2</v>
      </c>
      <c r="AQ13" s="170"/>
      <c r="AR13" s="168"/>
      <c r="AS13" s="169">
        <v>2</v>
      </c>
      <c r="AT13" s="170"/>
      <c r="AU13" s="511">
        <f>IF($AZ$3="４週",SUM(P13:AQ13),IF($AZ$3="暦月",SUM(P13:AT13),""))</f>
        <v>42</v>
      </c>
      <c r="AV13" s="512"/>
      <c r="AW13" s="513">
        <f t="shared" ref="AW13:AW30" si="1">IF($AZ$3="４週",AU13/4,IF($AZ$3="暦月",AU13/($AZ$6/7),""))</f>
        <v>9.8000000000000007</v>
      </c>
      <c r="AX13" s="514"/>
      <c r="AY13" s="481"/>
      <c r="AZ13" s="482"/>
      <c r="BA13" s="482"/>
      <c r="BB13" s="482"/>
      <c r="BC13" s="482"/>
      <c r="BD13" s="483"/>
    </row>
    <row r="14" spans="1:57" ht="39.950000000000003" customHeight="1" x14ac:dyDescent="0.15">
      <c r="A14" s="156"/>
      <c r="B14" s="171">
        <f t="shared" ref="B14:B30" si="2">B13+1</f>
        <v>2</v>
      </c>
      <c r="C14" s="484" t="s">
        <v>414</v>
      </c>
      <c r="D14" s="485"/>
      <c r="E14" s="486" t="s">
        <v>381</v>
      </c>
      <c r="F14" s="487"/>
      <c r="G14" s="488" t="s">
        <v>415</v>
      </c>
      <c r="H14" s="489"/>
      <c r="I14" s="489"/>
      <c r="J14" s="489"/>
      <c r="K14" s="490"/>
      <c r="L14" s="491" t="s">
        <v>416</v>
      </c>
      <c r="M14" s="492"/>
      <c r="N14" s="492"/>
      <c r="O14" s="493"/>
      <c r="P14" s="172"/>
      <c r="Q14" s="173">
        <v>4</v>
      </c>
      <c r="R14" s="173">
        <v>4</v>
      </c>
      <c r="S14" s="173">
        <v>4</v>
      </c>
      <c r="T14" s="173">
        <v>4</v>
      </c>
      <c r="U14" s="173">
        <v>4</v>
      </c>
      <c r="V14" s="174"/>
      <c r="W14" s="172"/>
      <c r="X14" s="173">
        <v>4</v>
      </c>
      <c r="Y14" s="173">
        <v>4</v>
      </c>
      <c r="Z14" s="173">
        <v>4</v>
      </c>
      <c r="AA14" s="173">
        <v>4</v>
      </c>
      <c r="AB14" s="173">
        <v>4</v>
      </c>
      <c r="AC14" s="174"/>
      <c r="AD14" s="172"/>
      <c r="AE14" s="173">
        <v>4</v>
      </c>
      <c r="AF14" s="173">
        <v>4</v>
      </c>
      <c r="AG14" s="173">
        <v>4</v>
      </c>
      <c r="AH14" s="173">
        <v>4</v>
      </c>
      <c r="AI14" s="173">
        <v>4</v>
      </c>
      <c r="AJ14" s="174"/>
      <c r="AK14" s="172"/>
      <c r="AL14" s="173">
        <v>4</v>
      </c>
      <c r="AM14" s="173">
        <v>4</v>
      </c>
      <c r="AN14" s="173">
        <v>4</v>
      </c>
      <c r="AO14" s="173">
        <v>4</v>
      </c>
      <c r="AP14" s="173">
        <v>4</v>
      </c>
      <c r="AQ14" s="174"/>
      <c r="AR14" s="172"/>
      <c r="AS14" s="173">
        <v>4</v>
      </c>
      <c r="AT14" s="174"/>
      <c r="AU14" s="494">
        <f>IF($AZ$3="４週",SUM(P14:AQ14),IF($AZ$3="暦月",SUM(P14:AT14),""))</f>
        <v>84</v>
      </c>
      <c r="AV14" s="495"/>
      <c r="AW14" s="496">
        <f t="shared" si="1"/>
        <v>19.600000000000001</v>
      </c>
      <c r="AX14" s="497"/>
      <c r="AY14" s="498"/>
      <c r="AZ14" s="499"/>
      <c r="BA14" s="499"/>
      <c r="BB14" s="499"/>
      <c r="BC14" s="499"/>
      <c r="BD14" s="500"/>
    </row>
    <row r="15" spans="1:57" ht="39.950000000000003" customHeight="1" x14ac:dyDescent="0.15">
      <c r="A15" s="156"/>
      <c r="B15" s="171">
        <f t="shared" si="2"/>
        <v>3</v>
      </c>
      <c r="C15" s="484" t="s">
        <v>414</v>
      </c>
      <c r="D15" s="485"/>
      <c r="E15" s="486" t="s">
        <v>381</v>
      </c>
      <c r="F15" s="487"/>
      <c r="G15" s="488" t="s">
        <v>417</v>
      </c>
      <c r="H15" s="489"/>
      <c r="I15" s="489"/>
      <c r="J15" s="489"/>
      <c r="K15" s="490"/>
      <c r="L15" s="491" t="s">
        <v>418</v>
      </c>
      <c r="M15" s="492"/>
      <c r="N15" s="492"/>
      <c r="O15" s="493"/>
      <c r="P15" s="172"/>
      <c r="Q15" s="173">
        <v>4</v>
      </c>
      <c r="R15" s="173"/>
      <c r="S15" s="173">
        <v>4</v>
      </c>
      <c r="T15" s="173"/>
      <c r="U15" s="173">
        <v>4</v>
      </c>
      <c r="V15" s="174"/>
      <c r="W15" s="172"/>
      <c r="X15" s="173"/>
      <c r="Y15" s="173">
        <v>4</v>
      </c>
      <c r="Z15" s="173"/>
      <c r="AA15" s="173">
        <v>4</v>
      </c>
      <c r="AB15" s="173"/>
      <c r="AC15" s="174"/>
      <c r="AD15" s="172"/>
      <c r="AE15" s="173">
        <v>4</v>
      </c>
      <c r="AF15" s="173"/>
      <c r="AG15" s="173">
        <v>4</v>
      </c>
      <c r="AH15" s="173"/>
      <c r="AI15" s="173">
        <v>4</v>
      </c>
      <c r="AJ15" s="174"/>
      <c r="AK15" s="172"/>
      <c r="AL15" s="173"/>
      <c r="AM15" s="173">
        <v>4</v>
      </c>
      <c r="AN15" s="173"/>
      <c r="AO15" s="173">
        <v>4</v>
      </c>
      <c r="AP15" s="173"/>
      <c r="AQ15" s="174"/>
      <c r="AR15" s="172"/>
      <c r="AS15" s="173">
        <v>4</v>
      </c>
      <c r="AT15" s="174"/>
      <c r="AU15" s="494">
        <f>IF($AZ$3="４週",SUM(P15:AQ15),IF($AZ$3="暦月",SUM(P15:AT15),""))</f>
        <v>44</v>
      </c>
      <c r="AV15" s="495"/>
      <c r="AW15" s="496">
        <f t="shared" si="1"/>
        <v>10.27</v>
      </c>
      <c r="AX15" s="497"/>
      <c r="AY15" s="498"/>
      <c r="AZ15" s="499"/>
      <c r="BA15" s="499"/>
      <c r="BB15" s="499"/>
      <c r="BC15" s="499"/>
      <c r="BD15" s="500"/>
    </row>
    <row r="16" spans="1:57" ht="39.950000000000003" customHeight="1" x14ac:dyDescent="0.15">
      <c r="A16" s="156"/>
      <c r="B16" s="171">
        <f t="shared" si="2"/>
        <v>4</v>
      </c>
      <c r="C16" s="484" t="s">
        <v>419</v>
      </c>
      <c r="D16" s="485"/>
      <c r="E16" s="486" t="s">
        <v>380</v>
      </c>
      <c r="F16" s="487"/>
      <c r="G16" s="488" t="s">
        <v>420</v>
      </c>
      <c r="H16" s="489"/>
      <c r="I16" s="489"/>
      <c r="J16" s="489"/>
      <c r="K16" s="490"/>
      <c r="L16" s="491" t="s">
        <v>413</v>
      </c>
      <c r="M16" s="492"/>
      <c r="N16" s="492"/>
      <c r="O16" s="493"/>
      <c r="P16" s="172"/>
      <c r="Q16" s="173">
        <v>6</v>
      </c>
      <c r="R16" s="173">
        <v>6</v>
      </c>
      <c r="S16" s="173">
        <v>6</v>
      </c>
      <c r="T16" s="173">
        <v>6</v>
      </c>
      <c r="U16" s="173">
        <v>6</v>
      </c>
      <c r="V16" s="174"/>
      <c r="W16" s="172"/>
      <c r="X16" s="173">
        <v>6</v>
      </c>
      <c r="Y16" s="173">
        <v>6</v>
      </c>
      <c r="Z16" s="173">
        <v>6</v>
      </c>
      <c r="AA16" s="173">
        <v>6</v>
      </c>
      <c r="AB16" s="173">
        <v>6</v>
      </c>
      <c r="AC16" s="174"/>
      <c r="AD16" s="172"/>
      <c r="AE16" s="173">
        <v>6</v>
      </c>
      <c r="AF16" s="173">
        <v>6</v>
      </c>
      <c r="AG16" s="173">
        <v>6</v>
      </c>
      <c r="AH16" s="173">
        <v>6</v>
      </c>
      <c r="AI16" s="173">
        <v>6</v>
      </c>
      <c r="AJ16" s="174"/>
      <c r="AK16" s="172"/>
      <c r="AL16" s="173">
        <v>6</v>
      </c>
      <c r="AM16" s="173">
        <v>6</v>
      </c>
      <c r="AN16" s="173">
        <v>6</v>
      </c>
      <c r="AO16" s="173">
        <v>6</v>
      </c>
      <c r="AP16" s="173">
        <v>6</v>
      </c>
      <c r="AQ16" s="174"/>
      <c r="AR16" s="172"/>
      <c r="AS16" s="173">
        <v>6</v>
      </c>
      <c r="AT16" s="174"/>
      <c r="AU16" s="494">
        <f>IF($AZ$3="４週",SUM(P16:AQ16),IF($AZ$3="暦月",SUM(P16:AT16),""))</f>
        <v>126</v>
      </c>
      <c r="AV16" s="495"/>
      <c r="AW16" s="496">
        <f t="shared" si="1"/>
        <v>29.4</v>
      </c>
      <c r="AX16" s="497"/>
      <c r="AY16" s="498"/>
      <c r="AZ16" s="499"/>
      <c r="BA16" s="499"/>
      <c r="BB16" s="499"/>
      <c r="BC16" s="499"/>
      <c r="BD16" s="500"/>
    </row>
    <row r="17" spans="1:57" ht="39.950000000000003" customHeight="1" x14ac:dyDescent="0.15">
      <c r="A17" s="156"/>
      <c r="B17" s="171">
        <f t="shared" si="2"/>
        <v>5</v>
      </c>
      <c r="C17" s="484" t="s">
        <v>419</v>
      </c>
      <c r="D17" s="485"/>
      <c r="E17" s="486" t="s">
        <v>380</v>
      </c>
      <c r="F17" s="487"/>
      <c r="G17" s="488"/>
      <c r="H17" s="489"/>
      <c r="I17" s="489"/>
      <c r="J17" s="489"/>
      <c r="K17" s="490"/>
      <c r="L17" s="491" t="s">
        <v>421</v>
      </c>
      <c r="M17" s="492"/>
      <c r="N17" s="492"/>
      <c r="O17" s="493"/>
      <c r="P17" s="172"/>
      <c r="Q17" s="173">
        <v>8</v>
      </c>
      <c r="R17" s="173">
        <v>8</v>
      </c>
      <c r="S17" s="173">
        <v>8</v>
      </c>
      <c r="T17" s="173">
        <v>8</v>
      </c>
      <c r="U17" s="173">
        <v>8</v>
      </c>
      <c r="V17" s="174"/>
      <c r="W17" s="172"/>
      <c r="X17" s="173">
        <v>8</v>
      </c>
      <c r="Y17" s="173">
        <v>8</v>
      </c>
      <c r="Z17" s="173">
        <v>8</v>
      </c>
      <c r="AA17" s="173">
        <v>8</v>
      </c>
      <c r="AB17" s="173">
        <v>8</v>
      </c>
      <c r="AC17" s="174"/>
      <c r="AD17" s="172"/>
      <c r="AE17" s="173">
        <v>8</v>
      </c>
      <c r="AF17" s="173">
        <v>8</v>
      </c>
      <c r="AG17" s="173">
        <v>8</v>
      </c>
      <c r="AH17" s="173">
        <v>8</v>
      </c>
      <c r="AI17" s="173">
        <v>8</v>
      </c>
      <c r="AJ17" s="174"/>
      <c r="AK17" s="172"/>
      <c r="AL17" s="173">
        <v>8</v>
      </c>
      <c r="AM17" s="173">
        <v>8</v>
      </c>
      <c r="AN17" s="173" t="s">
        <v>422</v>
      </c>
      <c r="AO17" s="173">
        <v>8</v>
      </c>
      <c r="AP17" s="173">
        <v>8</v>
      </c>
      <c r="AQ17" s="174"/>
      <c r="AR17" s="172"/>
      <c r="AS17" s="173">
        <v>8</v>
      </c>
      <c r="AT17" s="174"/>
      <c r="AU17" s="494">
        <f t="shared" ref="AU17:AU30" si="3">IF($AZ$3="４週",SUM(P17:AQ17),IF($AZ$3="暦月",SUM(P17:AT17),""))</f>
        <v>160</v>
      </c>
      <c r="AV17" s="495"/>
      <c r="AW17" s="496">
        <f t="shared" si="1"/>
        <v>37.33</v>
      </c>
      <c r="AX17" s="497"/>
      <c r="AY17" s="498"/>
      <c r="AZ17" s="499"/>
      <c r="BA17" s="499"/>
      <c r="BB17" s="499"/>
      <c r="BC17" s="499"/>
      <c r="BD17" s="500"/>
    </row>
    <row r="18" spans="1:57" ht="39.950000000000003" customHeight="1" x14ac:dyDescent="0.15">
      <c r="A18" s="156"/>
      <c r="B18" s="171">
        <f t="shared" si="2"/>
        <v>6</v>
      </c>
      <c r="C18" s="484" t="s">
        <v>419</v>
      </c>
      <c r="D18" s="485"/>
      <c r="E18" s="486" t="s">
        <v>381</v>
      </c>
      <c r="F18" s="487"/>
      <c r="G18" s="488"/>
      <c r="H18" s="489"/>
      <c r="I18" s="489"/>
      <c r="J18" s="489"/>
      <c r="K18" s="490"/>
      <c r="L18" s="491" t="s">
        <v>423</v>
      </c>
      <c r="M18" s="492"/>
      <c r="N18" s="492"/>
      <c r="O18" s="493"/>
      <c r="P18" s="172"/>
      <c r="Q18" s="173">
        <v>4</v>
      </c>
      <c r="R18" s="173">
        <v>4</v>
      </c>
      <c r="S18" s="173">
        <v>4</v>
      </c>
      <c r="T18" s="173"/>
      <c r="U18" s="173"/>
      <c r="V18" s="174"/>
      <c r="W18" s="172"/>
      <c r="X18" s="173">
        <v>4</v>
      </c>
      <c r="Y18" s="173">
        <v>4</v>
      </c>
      <c r="Z18" s="173">
        <v>4</v>
      </c>
      <c r="AA18" s="173"/>
      <c r="AB18" s="173"/>
      <c r="AC18" s="174"/>
      <c r="AD18" s="172"/>
      <c r="AE18" s="173">
        <v>4</v>
      </c>
      <c r="AF18" s="173">
        <v>4</v>
      </c>
      <c r="AG18" s="173">
        <v>4</v>
      </c>
      <c r="AH18" s="173"/>
      <c r="AI18" s="173"/>
      <c r="AJ18" s="174"/>
      <c r="AK18" s="172"/>
      <c r="AL18" s="173">
        <v>4</v>
      </c>
      <c r="AM18" s="173">
        <v>4</v>
      </c>
      <c r="AN18" s="173">
        <v>4</v>
      </c>
      <c r="AO18" s="173"/>
      <c r="AP18" s="173"/>
      <c r="AQ18" s="174"/>
      <c r="AR18" s="172"/>
      <c r="AS18" s="173">
        <v>4</v>
      </c>
      <c r="AT18" s="174"/>
      <c r="AU18" s="494">
        <f t="shared" si="3"/>
        <v>52</v>
      </c>
      <c r="AV18" s="495"/>
      <c r="AW18" s="496">
        <f t="shared" si="1"/>
        <v>12.13</v>
      </c>
      <c r="AX18" s="497"/>
      <c r="AY18" s="498"/>
      <c r="AZ18" s="499"/>
      <c r="BA18" s="499"/>
      <c r="BB18" s="499"/>
      <c r="BC18" s="499"/>
      <c r="BD18" s="500"/>
    </row>
    <row r="19" spans="1:57" ht="39.950000000000003" customHeight="1" x14ac:dyDescent="0.15">
      <c r="A19" s="156"/>
      <c r="B19" s="171">
        <f t="shared" si="2"/>
        <v>7</v>
      </c>
      <c r="C19" s="484"/>
      <c r="D19" s="485"/>
      <c r="E19" s="486"/>
      <c r="F19" s="487"/>
      <c r="G19" s="488"/>
      <c r="H19" s="489"/>
      <c r="I19" s="489"/>
      <c r="J19" s="489"/>
      <c r="K19" s="490"/>
      <c r="L19" s="491"/>
      <c r="M19" s="492"/>
      <c r="N19" s="492"/>
      <c r="O19" s="493"/>
      <c r="P19" s="172"/>
      <c r="Q19" s="173"/>
      <c r="R19" s="173"/>
      <c r="S19" s="173"/>
      <c r="T19" s="173"/>
      <c r="U19" s="173"/>
      <c r="V19" s="174"/>
      <c r="W19" s="172"/>
      <c r="X19" s="173"/>
      <c r="Y19" s="173"/>
      <c r="Z19" s="173"/>
      <c r="AA19" s="173"/>
      <c r="AB19" s="173"/>
      <c r="AC19" s="174"/>
      <c r="AD19" s="172"/>
      <c r="AE19" s="173"/>
      <c r="AF19" s="173"/>
      <c r="AG19" s="173"/>
      <c r="AH19" s="173"/>
      <c r="AI19" s="173"/>
      <c r="AJ19" s="174"/>
      <c r="AK19" s="172"/>
      <c r="AL19" s="173"/>
      <c r="AM19" s="173"/>
      <c r="AN19" s="173"/>
      <c r="AO19" s="173"/>
      <c r="AP19" s="173"/>
      <c r="AQ19" s="174"/>
      <c r="AR19" s="172"/>
      <c r="AS19" s="173"/>
      <c r="AT19" s="174"/>
      <c r="AU19" s="494">
        <f>IF($AZ$3="４週",SUM(P19:AQ19),IF($AZ$3="暦月",SUM(P19:AT19),""))</f>
        <v>0</v>
      </c>
      <c r="AV19" s="495"/>
      <c r="AW19" s="496">
        <f t="shared" si="1"/>
        <v>0</v>
      </c>
      <c r="AX19" s="497"/>
      <c r="AY19" s="498"/>
      <c r="AZ19" s="499"/>
      <c r="BA19" s="499"/>
      <c r="BB19" s="499"/>
      <c r="BC19" s="499"/>
      <c r="BD19" s="500"/>
    </row>
    <row r="20" spans="1:57" ht="39.950000000000003" customHeight="1" x14ac:dyDescent="0.15">
      <c r="A20" s="156"/>
      <c r="B20" s="171">
        <f t="shared" si="2"/>
        <v>8</v>
      </c>
      <c r="C20" s="484"/>
      <c r="D20" s="485"/>
      <c r="E20" s="486"/>
      <c r="F20" s="487"/>
      <c r="G20" s="488"/>
      <c r="H20" s="489"/>
      <c r="I20" s="489"/>
      <c r="J20" s="489"/>
      <c r="K20" s="490"/>
      <c r="L20" s="491"/>
      <c r="M20" s="492"/>
      <c r="N20" s="492"/>
      <c r="O20" s="493"/>
      <c r="P20" s="172"/>
      <c r="Q20" s="173"/>
      <c r="R20" s="173"/>
      <c r="S20" s="173"/>
      <c r="T20" s="173"/>
      <c r="U20" s="173"/>
      <c r="V20" s="174"/>
      <c r="W20" s="172"/>
      <c r="X20" s="173"/>
      <c r="Y20" s="173"/>
      <c r="Z20" s="173"/>
      <c r="AA20" s="173"/>
      <c r="AB20" s="173"/>
      <c r="AC20" s="174"/>
      <c r="AD20" s="172"/>
      <c r="AE20" s="173"/>
      <c r="AF20" s="173"/>
      <c r="AG20" s="173"/>
      <c r="AH20" s="173"/>
      <c r="AI20" s="173"/>
      <c r="AJ20" s="174"/>
      <c r="AK20" s="172"/>
      <c r="AL20" s="173"/>
      <c r="AM20" s="173"/>
      <c r="AN20" s="173"/>
      <c r="AO20" s="173"/>
      <c r="AP20" s="173"/>
      <c r="AQ20" s="174"/>
      <c r="AR20" s="172"/>
      <c r="AS20" s="173"/>
      <c r="AT20" s="174"/>
      <c r="AU20" s="494">
        <f t="shared" si="3"/>
        <v>0</v>
      </c>
      <c r="AV20" s="495"/>
      <c r="AW20" s="496">
        <f t="shared" si="1"/>
        <v>0</v>
      </c>
      <c r="AX20" s="497"/>
      <c r="AY20" s="498"/>
      <c r="AZ20" s="499"/>
      <c r="BA20" s="499"/>
      <c r="BB20" s="499"/>
      <c r="BC20" s="499"/>
      <c r="BD20" s="500"/>
    </row>
    <row r="21" spans="1:57" ht="39.950000000000003" customHeight="1" x14ac:dyDescent="0.15">
      <c r="A21" s="156"/>
      <c r="B21" s="171">
        <f t="shared" si="2"/>
        <v>9</v>
      </c>
      <c r="C21" s="484"/>
      <c r="D21" s="485"/>
      <c r="E21" s="486"/>
      <c r="F21" s="487"/>
      <c r="G21" s="488"/>
      <c r="H21" s="489"/>
      <c r="I21" s="489"/>
      <c r="J21" s="489"/>
      <c r="K21" s="490"/>
      <c r="L21" s="491"/>
      <c r="M21" s="492"/>
      <c r="N21" s="492"/>
      <c r="O21" s="493"/>
      <c r="P21" s="172"/>
      <c r="Q21" s="173"/>
      <c r="R21" s="173"/>
      <c r="S21" s="173"/>
      <c r="T21" s="173"/>
      <c r="U21" s="173"/>
      <c r="V21" s="174"/>
      <c r="W21" s="172"/>
      <c r="X21" s="173"/>
      <c r="Y21" s="173"/>
      <c r="Z21" s="173"/>
      <c r="AA21" s="173"/>
      <c r="AB21" s="173"/>
      <c r="AC21" s="174"/>
      <c r="AD21" s="172"/>
      <c r="AE21" s="173"/>
      <c r="AF21" s="173"/>
      <c r="AG21" s="173"/>
      <c r="AH21" s="173"/>
      <c r="AI21" s="173"/>
      <c r="AJ21" s="174"/>
      <c r="AK21" s="172"/>
      <c r="AL21" s="173"/>
      <c r="AM21" s="173"/>
      <c r="AN21" s="173"/>
      <c r="AO21" s="173"/>
      <c r="AP21" s="173"/>
      <c r="AQ21" s="174"/>
      <c r="AR21" s="172"/>
      <c r="AS21" s="173"/>
      <c r="AT21" s="174"/>
      <c r="AU21" s="494">
        <f t="shared" si="3"/>
        <v>0</v>
      </c>
      <c r="AV21" s="495"/>
      <c r="AW21" s="496">
        <f t="shared" si="1"/>
        <v>0</v>
      </c>
      <c r="AX21" s="497"/>
      <c r="AY21" s="498"/>
      <c r="AZ21" s="499"/>
      <c r="BA21" s="499"/>
      <c r="BB21" s="499"/>
      <c r="BC21" s="499"/>
      <c r="BD21" s="500"/>
    </row>
    <row r="22" spans="1:57" ht="39.950000000000003" customHeight="1" x14ac:dyDescent="0.15">
      <c r="A22" s="156"/>
      <c r="B22" s="171">
        <f t="shared" si="2"/>
        <v>10</v>
      </c>
      <c r="C22" s="484"/>
      <c r="D22" s="485"/>
      <c r="E22" s="486"/>
      <c r="F22" s="487"/>
      <c r="G22" s="488"/>
      <c r="H22" s="489"/>
      <c r="I22" s="489"/>
      <c r="J22" s="489"/>
      <c r="K22" s="490"/>
      <c r="L22" s="491"/>
      <c r="M22" s="492"/>
      <c r="N22" s="492"/>
      <c r="O22" s="493"/>
      <c r="P22" s="172"/>
      <c r="Q22" s="173"/>
      <c r="R22" s="173"/>
      <c r="S22" s="173"/>
      <c r="T22" s="173"/>
      <c r="U22" s="173"/>
      <c r="V22" s="174"/>
      <c r="W22" s="172"/>
      <c r="X22" s="173"/>
      <c r="Y22" s="173"/>
      <c r="Z22" s="173"/>
      <c r="AA22" s="173"/>
      <c r="AB22" s="173"/>
      <c r="AC22" s="174"/>
      <c r="AD22" s="172"/>
      <c r="AE22" s="173"/>
      <c r="AF22" s="173"/>
      <c r="AG22" s="173"/>
      <c r="AH22" s="173"/>
      <c r="AI22" s="173"/>
      <c r="AJ22" s="174"/>
      <c r="AK22" s="172"/>
      <c r="AL22" s="173"/>
      <c r="AM22" s="173"/>
      <c r="AN22" s="173"/>
      <c r="AO22" s="173"/>
      <c r="AP22" s="173"/>
      <c r="AQ22" s="174"/>
      <c r="AR22" s="172"/>
      <c r="AS22" s="173"/>
      <c r="AT22" s="174"/>
      <c r="AU22" s="494">
        <f t="shared" si="3"/>
        <v>0</v>
      </c>
      <c r="AV22" s="495"/>
      <c r="AW22" s="496">
        <f t="shared" si="1"/>
        <v>0</v>
      </c>
      <c r="AX22" s="497"/>
      <c r="AY22" s="498"/>
      <c r="AZ22" s="499"/>
      <c r="BA22" s="499"/>
      <c r="BB22" s="499"/>
      <c r="BC22" s="499"/>
      <c r="BD22" s="500"/>
    </row>
    <row r="23" spans="1:57" ht="39.950000000000003" customHeight="1" x14ac:dyDescent="0.15">
      <c r="A23" s="156"/>
      <c r="B23" s="171">
        <f t="shared" si="2"/>
        <v>11</v>
      </c>
      <c r="C23" s="484"/>
      <c r="D23" s="485"/>
      <c r="E23" s="486"/>
      <c r="F23" s="487"/>
      <c r="G23" s="488"/>
      <c r="H23" s="489"/>
      <c r="I23" s="489"/>
      <c r="J23" s="489"/>
      <c r="K23" s="490"/>
      <c r="L23" s="491"/>
      <c r="M23" s="492"/>
      <c r="N23" s="492"/>
      <c r="O23" s="493"/>
      <c r="P23" s="172"/>
      <c r="Q23" s="173"/>
      <c r="R23" s="173"/>
      <c r="S23" s="173"/>
      <c r="T23" s="173"/>
      <c r="U23" s="173"/>
      <c r="V23" s="174"/>
      <c r="W23" s="172"/>
      <c r="X23" s="173"/>
      <c r="Y23" s="173"/>
      <c r="Z23" s="173"/>
      <c r="AA23" s="173"/>
      <c r="AB23" s="173"/>
      <c r="AC23" s="174"/>
      <c r="AD23" s="172"/>
      <c r="AE23" s="173"/>
      <c r="AF23" s="173"/>
      <c r="AG23" s="173"/>
      <c r="AH23" s="173"/>
      <c r="AI23" s="173"/>
      <c r="AJ23" s="174"/>
      <c r="AK23" s="172"/>
      <c r="AL23" s="173"/>
      <c r="AM23" s="173"/>
      <c r="AN23" s="173"/>
      <c r="AO23" s="173"/>
      <c r="AP23" s="173"/>
      <c r="AQ23" s="174"/>
      <c r="AR23" s="172"/>
      <c r="AS23" s="173"/>
      <c r="AT23" s="174"/>
      <c r="AU23" s="494">
        <f t="shared" si="3"/>
        <v>0</v>
      </c>
      <c r="AV23" s="495"/>
      <c r="AW23" s="496">
        <f t="shared" si="1"/>
        <v>0</v>
      </c>
      <c r="AX23" s="497"/>
      <c r="AY23" s="498"/>
      <c r="AZ23" s="499"/>
      <c r="BA23" s="499"/>
      <c r="BB23" s="499"/>
      <c r="BC23" s="499"/>
      <c r="BD23" s="500"/>
    </row>
    <row r="24" spans="1:57" ht="39.950000000000003" customHeight="1" x14ac:dyDescent="0.15">
      <c r="A24" s="156"/>
      <c r="B24" s="171">
        <f t="shared" si="2"/>
        <v>12</v>
      </c>
      <c r="C24" s="484"/>
      <c r="D24" s="485"/>
      <c r="E24" s="486"/>
      <c r="F24" s="487"/>
      <c r="G24" s="488"/>
      <c r="H24" s="489"/>
      <c r="I24" s="489"/>
      <c r="J24" s="489"/>
      <c r="K24" s="490"/>
      <c r="L24" s="491"/>
      <c r="M24" s="492"/>
      <c r="N24" s="492"/>
      <c r="O24" s="493"/>
      <c r="P24" s="172"/>
      <c r="Q24" s="173"/>
      <c r="R24" s="173"/>
      <c r="S24" s="173"/>
      <c r="T24" s="173"/>
      <c r="U24" s="173"/>
      <c r="V24" s="174"/>
      <c r="W24" s="172"/>
      <c r="X24" s="173"/>
      <c r="Y24" s="173"/>
      <c r="Z24" s="173"/>
      <c r="AA24" s="173"/>
      <c r="AB24" s="173"/>
      <c r="AC24" s="174"/>
      <c r="AD24" s="172"/>
      <c r="AE24" s="173"/>
      <c r="AF24" s="173"/>
      <c r="AG24" s="173"/>
      <c r="AH24" s="173"/>
      <c r="AI24" s="173"/>
      <c r="AJ24" s="174"/>
      <c r="AK24" s="172"/>
      <c r="AL24" s="173"/>
      <c r="AM24" s="173"/>
      <c r="AN24" s="173"/>
      <c r="AO24" s="173"/>
      <c r="AP24" s="173"/>
      <c r="AQ24" s="174"/>
      <c r="AR24" s="172"/>
      <c r="AS24" s="173"/>
      <c r="AT24" s="174"/>
      <c r="AU24" s="494">
        <f t="shared" si="3"/>
        <v>0</v>
      </c>
      <c r="AV24" s="495"/>
      <c r="AW24" s="496">
        <f t="shared" si="1"/>
        <v>0</v>
      </c>
      <c r="AX24" s="497"/>
      <c r="AY24" s="498"/>
      <c r="AZ24" s="499"/>
      <c r="BA24" s="499"/>
      <c r="BB24" s="499"/>
      <c r="BC24" s="499"/>
      <c r="BD24" s="500"/>
    </row>
    <row r="25" spans="1:57" ht="39.950000000000003" customHeight="1" x14ac:dyDescent="0.15">
      <c r="A25" s="156"/>
      <c r="B25" s="171">
        <f t="shared" si="2"/>
        <v>13</v>
      </c>
      <c r="C25" s="484"/>
      <c r="D25" s="485"/>
      <c r="E25" s="486"/>
      <c r="F25" s="487"/>
      <c r="G25" s="488"/>
      <c r="H25" s="489"/>
      <c r="I25" s="489"/>
      <c r="J25" s="489"/>
      <c r="K25" s="490"/>
      <c r="L25" s="491"/>
      <c r="M25" s="492"/>
      <c r="N25" s="492"/>
      <c r="O25" s="493"/>
      <c r="P25" s="172"/>
      <c r="Q25" s="173"/>
      <c r="R25" s="173"/>
      <c r="S25" s="173"/>
      <c r="T25" s="173"/>
      <c r="U25" s="173"/>
      <c r="V25" s="174"/>
      <c r="W25" s="172"/>
      <c r="X25" s="173"/>
      <c r="Y25" s="173"/>
      <c r="Z25" s="173"/>
      <c r="AA25" s="173"/>
      <c r="AB25" s="173"/>
      <c r="AC25" s="174"/>
      <c r="AD25" s="172"/>
      <c r="AE25" s="173"/>
      <c r="AF25" s="173"/>
      <c r="AG25" s="173"/>
      <c r="AH25" s="173"/>
      <c r="AI25" s="173"/>
      <c r="AJ25" s="174"/>
      <c r="AK25" s="172"/>
      <c r="AL25" s="173"/>
      <c r="AM25" s="173"/>
      <c r="AN25" s="173"/>
      <c r="AO25" s="173"/>
      <c r="AP25" s="173"/>
      <c r="AQ25" s="174"/>
      <c r="AR25" s="172"/>
      <c r="AS25" s="173"/>
      <c r="AT25" s="174"/>
      <c r="AU25" s="494">
        <f t="shared" si="3"/>
        <v>0</v>
      </c>
      <c r="AV25" s="495"/>
      <c r="AW25" s="496">
        <f t="shared" si="1"/>
        <v>0</v>
      </c>
      <c r="AX25" s="497"/>
      <c r="AY25" s="498"/>
      <c r="AZ25" s="499"/>
      <c r="BA25" s="499"/>
      <c r="BB25" s="499"/>
      <c r="BC25" s="499"/>
      <c r="BD25" s="500"/>
    </row>
    <row r="26" spans="1:57" ht="39.950000000000003" customHeight="1" x14ac:dyDescent="0.15">
      <c r="A26" s="156"/>
      <c r="B26" s="171">
        <f t="shared" si="2"/>
        <v>14</v>
      </c>
      <c r="C26" s="484"/>
      <c r="D26" s="485"/>
      <c r="E26" s="486"/>
      <c r="F26" s="487"/>
      <c r="G26" s="488"/>
      <c r="H26" s="489"/>
      <c r="I26" s="489"/>
      <c r="J26" s="489"/>
      <c r="K26" s="490"/>
      <c r="L26" s="491"/>
      <c r="M26" s="492"/>
      <c r="N26" s="492"/>
      <c r="O26" s="493"/>
      <c r="P26" s="172"/>
      <c r="Q26" s="173"/>
      <c r="R26" s="173"/>
      <c r="S26" s="173"/>
      <c r="T26" s="173"/>
      <c r="U26" s="173"/>
      <c r="V26" s="174"/>
      <c r="W26" s="172"/>
      <c r="X26" s="173"/>
      <c r="Y26" s="173"/>
      <c r="Z26" s="173"/>
      <c r="AA26" s="173"/>
      <c r="AB26" s="173"/>
      <c r="AC26" s="174"/>
      <c r="AD26" s="172"/>
      <c r="AE26" s="173"/>
      <c r="AF26" s="173"/>
      <c r="AG26" s="173"/>
      <c r="AH26" s="173"/>
      <c r="AI26" s="173"/>
      <c r="AJ26" s="174"/>
      <c r="AK26" s="172"/>
      <c r="AL26" s="173"/>
      <c r="AM26" s="173"/>
      <c r="AN26" s="173"/>
      <c r="AO26" s="173"/>
      <c r="AP26" s="173"/>
      <c r="AQ26" s="174"/>
      <c r="AR26" s="172"/>
      <c r="AS26" s="173"/>
      <c r="AT26" s="174"/>
      <c r="AU26" s="494">
        <f t="shared" si="3"/>
        <v>0</v>
      </c>
      <c r="AV26" s="495"/>
      <c r="AW26" s="496">
        <f t="shared" si="1"/>
        <v>0</v>
      </c>
      <c r="AX26" s="497"/>
      <c r="AY26" s="498"/>
      <c r="AZ26" s="499"/>
      <c r="BA26" s="499"/>
      <c r="BB26" s="499"/>
      <c r="BC26" s="499"/>
      <c r="BD26" s="500"/>
    </row>
    <row r="27" spans="1:57" ht="39.950000000000003" customHeight="1" x14ac:dyDescent="0.15">
      <c r="A27" s="156"/>
      <c r="B27" s="171">
        <f t="shared" si="2"/>
        <v>15</v>
      </c>
      <c r="C27" s="484"/>
      <c r="D27" s="485"/>
      <c r="E27" s="486"/>
      <c r="F27" s="487"/>
      <c r="G27" s="488"/>
      <c r="H27" s="489"/>
      <c r="I27" s="489"/>
      <c r="J27" s="489"/>
      <c r="K27" s="490"/>
      <c r="L27" s="491"/>
      <c r="M27" s="492"/>
      <c r="N27" s="492"/>
      <c r="O27" s="493"/>
      <c r="P27" s="172"/>
      <c r="Q27" s="173"/>
      <c r="R27" s="173"/>
      <c r="S27" s="173"/>
      <c r="T27" s="173"/>
      <c r="U27" s="173"/>
      <c r="V27" s="174"/>
      <c r="W27" s="172"/>
      <c r="X27" s="173"/>
      <c r="Y27" s="173"/>
      <c r="Z27" s="173"/>
      <c r="AA27" s="173"/>
      <c r="AB27" s="173"/>
      <c r="AC27" s="174"/>
      <c r="AD27" s="172"/>
      <c r="AE27" s="173"/>
      <c r="AF27" s="173"/>
      <c r="AG27" s="173"/>
      <c r="AH27" s="173"/>
      <c r="AI27" s="173"/>
      <c r="AJ27" s="174"/>
      <c r="AK27" s="172"/>
      <c r="AL27" s="173"/>
      <c r="AM27" s="173"/>
      <c r="AN27" s="173"/>
      <c r="AO27" s="173"/>
      <c r="AP27" s="173"/>
      <c r="AQ27" s="174"/>
      <c r="AR27" s="172"/>
      <c r="AS27" s="173"/>
      <c r="AT27" s="174"/>
      <c r="AU27" s="494">
        <f t="shared" si="3"/>
        <v>0</v>
      </c>
      <c r="AV27" s="495"/>
      <c r="AW27" s="496">
        <f t="shared" si="1"/>
        <v>0</v>
      </c>
      <c r="AX27" s="497"/>
      <c r="AY27" s="498"/>
      <c r="AZ27" s="499"/>
      <c r="BA27" s="499"/>
      <c r="BB27" s="499"/>
      <c r="BC27" s="499"/>
      <c r="BD27" s="500"/>
    </row>
    <row r="28" spans="1:57" ht="39.950000000000003" customHeight="1" x14ac:dyDescent="0.15">
      <c r="A28" s="156"/>
      <c r="B28" s="171">
        <f t="shared" si="2"/>
        <v>16</v>
      </c>
      <c r="C28" s="484"/>
      <c r="D28" s="485"/>
      <c r="E28" s="486"/>
      <c r="F28" s="487"/>
      <c r="G28" s="488"/>
      <c r="H28" s="489"/>
      <c r="I28" s="489"/>
      <c r="J28" s="489"/>
      <c r="K28" s="490"/>
      <c r="L28" s="491"/>
      <c r="M28" s="492"/>
      <c r="N28" s="492"/>
      <c r="O28" s="493"/>
      <c r="P28" s="172"/>
      <c r="Q28" s="173"/>
      <c r="R28" s="173"/>
      <c r="S28" s="173"/>
      <c r="T28" s="173"/>
      <c r="U28" s="173"/>
      <c r="V28" s="174"/>
      <c r="W28" s="172"/>
      <c r="X28" s="173"/>
      <c r="Y28" s="173"/>
      <c r="Z28" s="173"/>
      <c r="AA28" s="173"/>
      <c r="AB28" s="173"/>
      <c r="AC28" s="174"/>
      <c r="AD28" s="172"/>
      <c r="AE28" s="173"/>
      <c r="AF28" s="173"/>
      <c r="AG28" s="173"/>
      <c r="AH28" s="173"/>
      <c r="AI28" s="173"/>
      <c r="AJ28" s="174"/>
      <c r="AK28" s="172"/>
      <c r="AL28" s="173"/>
      <c r="AM28" s="173"/>
      <c r="AN28" s="173"/>
      <c r="AO28" s="173"/>
      <c r="AP28" s="173"/>
      <c r="AQ28" s="174"/>
      <c r="AR28" s="172"/>
      <c r="AS28" s="173"/>
      <c r="AT28" s="174"/>
      <c r="AU28" s="494">
        <f t="shared" si="3"/>
        <v>0</v>
      </c>
      <c r="AV28" s="495"/>
      <c r="AW28" s="496">
        <f t="shared" si="1"/>
        <v>0</v>
      </c>
      <c r="AX28" s="497"/>
      <c r="AY28" s="498"/>
      <c r="AZ28" s="499"/>
      <c r="BA28" s="499"/>
      <c r="BB28" s="499"/>
      <c r="BC28" s="499"/>
      <c r="BD28" s="500"/>
    </row>
    <row r="29" spans="1:57" ht="39.950000000000003" customHeight="1" x14ac:dyDescent="0.15">
      <c r="A29" s="156"/>
      <c r="B29" s="171">
        <f t="shared" si="2"/>
        <v>17</v>
      </c>
      <c r="C29" s="484"/>
      <c r="D29" s="485"/>
      <c r="E29" s="486"/>
      <c r="F29" s="487"/>
      <c r="G29" s="488"/>
      <c r="H29" s="489"/>
      <c r="I29" s="489"/>
      <c r="J29" s="489"/>
      <c r="K29" s="490"/>
      <c r="L29" s="491"/>
      <c r="M29" s="492"/>
      <c r="N29" s="492"/>
      <c r="O29" s="493"/>
      <c r="P29" s="172"/>
      <c r="Q29" s="173"/>
      <c r="R29" s="173"/>
      <c r="S29" s="173"/>
      <c r="T29" s="173"/>
      <c r="U29" s="173"/>
      <c r="V29" s="174"/>
      <c r="W29" s="172"/>
      <c r="X29" s="173"/>
      <c r="Y29" s="173"/>
      <c r="Z29" s="173"/>
      <c r="AA29" s="173"/>
      <c r="AB29" s="173"/>
      <c r="AC29" s="174"/>
      <c r="AD29" s="172"/>
      <c r="AE29" s="173"/>
      <c r="AF29" s="173"/>
      <c r="AG29" s="173"/>
      <c r="AH29" s="173"/>
      <c r="AI29" s="173"/>
      <c r="AJ29" s="174"/>
      <c r="AK29" s="172"/>
      <c r="AL29" s="173"/>
      <c r="AM29" s="173"/>
      <c r="AN29" s="173"/>
      <c r="AO29" s="173"/>
      <c r="AP29" s="173"/>
      <c r="AQ29" s="174"/>
      <c r="AR29" s="172"/>
      <c r="AS29" s="173"/>
      <c r="AT29" s="174"/>
      <c r="AU29" s="494">
        <f t="shared" si="3"/>
        <v>0</v>
      </c>
      <c r="AV29" s="495"/>
      <c r="AW29" s="496">
        <f t="shared" si="1"/>
        <v>0</v>
      </c>
      <c r="AX29" s="497"/>
      <c r="AY29" s="498"/>
      <c r="AZ29" s="499"/>
      <c r="BA29" s="499"/>
      <c r="BB29" s="499"/>
      <c r="BC29" s="499"/>
      <c r="BD29" s="500"/>
    </row>
    <row r="30" spans="1:57" ht="39.950000000000003" customHeight="1" thickBot="1" x14ac:dyDescent="0.2">
      <c r="A30" s="156"/>
      <c r="B30" s="175">
        <f t="shared" si="2"/>
        <v>18</v>
      </c>
      <c r="C30" s="515"/>
      <c r="D30" s="516"/>
      <c r="E30" s="517"/>
      <c r="F30" s="518"/>
      <c r="G30" s="519"/>
      <c r="H30" s="520"/>
      <c r="I30" s="520"/>
      <c r="J30" s="520"/>
      <c r="K30" s="521"/>
      <c r="L30" s="522"/>
      <c r="M30" s="523"/>
      <c r="N30" s="523"/>
      <c r="O30" s="524"/>
      <c r="P30" s="176"/>
      <c r="Q30" s="177"/>
      <c r="R30" s="177"/>
      <c r="S30" s="177"/>
      <c r="T30" s="177"/>
      <c r="U30" s="177"/>
      <c r="V30" s="178"/>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8"/>
      <c r="AU30" s="525">
        <f t="shared" si="3"/>
        <v>0</v>
      </c>
      <c r="AV30" s="526"/>
      <c r="AW30" s="527">
        <f t="shared" si="1"/>
        <v>0</v>
      </c>
      <c r="AX30" s="528"/>
      <c r="AY30" s="529"/>
      <c r="AZ30" s="530"/>
      <c r="BA30" s="530"/>
      <c r="BB30" s="530"/>
      <c r="BC30" s="530"/>
      <c r="BD30" s="531"/>
    </row>
    <row r="31" spans="1:57" ht="20.25" customHeight="1" x14ac:dyDescent="0.15">
      <c r="A31" s="156"/>
      <c r="B31" s="156"/>
      <c r="C31" s="179"/>
      <c r="D31" s="180"/>
      <c r="E31" s="181"/>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7"/>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row>
    <row r="32" spans="1:57" ht="20.25" customHeight="1" x14ac:dyDescent="0.15">
      <c r="C32" s="182"/>
      <c r="D32" s="182"/>
      <c r="T32" s="182"/>
      <c r="AJ32" s="183"/>
      <c r="AK32" s="184"/>
      <c r="AL32" s="184"/>
      <c r="BE32" s="184"/>
    </row>
    <row r="33" spans="3:58" ht="20.25" customHeight="1" x14ac:dyDescent="0.15">
      <c r="C33" s="182"/>
      <c r="D33" s="182"/>
      <c r="U33" s="182"/>
      <c r="AK33" s="183"/>
      <c r="AL33" s="184"/>
      <c r="AM33" s="184"/>
      <c r="BF33" s="184"/>
    </row>
    <row r="34" spans="3:58" ht="20.25" customHeight="1" x14ac:dyDescent="0.15">
      <c r="D34" s="182"/>
      <c r="U34" s="182"/>
      <c r="AK34" s="183"/>
      <c r="AL34" s="184"/>
      <c r="AM34" s="184"/>
      <c r="BF34" s="184"/>
    </row>
    <row r="35" spans="3:58" ht="20.25" customHeight="1" x14ac:dyDescent="0.15">
      <c r="C35" s="182"/>
      <c r="D35" s="182"/>
      <c r="U35" s="182"/>
      <c r="AK35" s="183"/>
      <c r="AL35" s="184"/>
      <c r="AM35" s="184"/>
      <c r="BF35" s="184"/>
    </row>
    <row r="36" spans="3:58" ht="20.25" customHeight="1" x14ac:dyDescent="0.15">
      <c r="C36" s="183"/>
      <c r="D36" s="183"/>
      <c r="E36" s="183"/>
      <c r="F36" s="183"/>
      <c r="G36" s="183"/>
      <c r="H36" s="183"/>
      <c r="I36" s="183"/>
      <c r="J36" s="183"/>
      <c r="K36" s="183"/>
      <c r="L36" s="183"/>
      <c r="M36" s="183"/>
      <c r="N36" s="183"/>
      <c r="O36" s="183"/>
      <c r="P36" s="183"/>
      <c r="Q36" s="183"/>
      <c r="R36" s="183"/>
      <c r="S36" s="183"/>
      <c r="T36" s="183"/>
      <c r="U36" s="184"/>
      <c r="V36" s="184"/>
      <c r="W36" s="183"/>
      <c r="X36" s="183"/>
      <c r="Y36" s="183"/>
      <c r="Z36" s="183"/>
      <c r="AA36" s="183"/>
      <c r="AB36" s="183"/>
      <c r="AC36" s="183"/>
      <c r="AD36" s="183"/>
      <c r="AE36" s="183"/>
      <c r="AF36" s="183"/>
      <c r="AG36" s="183"/>
      <c r="AH36" s="183"/>
      <c r="AI36" s="183"/>
      <c r="AJ36" s="183"/>
      <c r="AK36" s="183"/>
      <c r="AL36" s="184"/>
      <c r="AM36" s="184"/>
      <c r="BF36" s="184"/>
    </row>
    <row r="37" spans="3:58" ht="20.25" customHeight="1" x14ac:dyDescent="0.15">
      <c r="C37" s="183"/>
      <c r="D37" s="183"/>
      <c r="E37" s="183"/>
      <c r="F37" s="183"/>
      <c r="G37" s="183"/>
      <c r="H37" s="183"/>
      <c r="I37" s="183"/>
      <c r="J37" s="183"/>
      <c r="K37" s="183"/>
      <c r="L37" s="183"/>
      <c r="M37" s="183"/>
      <c r="N37" s="183"/>
      <c r="O37" s="183"/>
      <c r="P37" s="183"/>
      <c r="Q37" s="183"/>
      <c r="R37" s="183"/>
      <c r="S37" s="183"/>
      <c r="T37" s="183"/>
      <c r="U37" s="184"/>
      <c r="V37" s="184"/>
      <c r="W37" s="183"/>
      <c r="X37" s="183"/>
      <c r="Y37" s="183"/>
      <c r="Z37" s="183"/>
      <c r="AA37" s="183"/>
      <c r="AB37" s="183"/>
      <c r="AC37" s="183"/>
      <c r="AD37" s="183"/>
      <c r="AE37" s="183"/>
      <c r="AF37" s="183"/>
      <c r="AG37" s="183"/>
      <c r="AH37" s="183"/>
      <c r="AI37" s="183"/>
      <c r="AJ37" s="183"/>
      <c r="AK37" s="183"/>
      <c r="AL37" s="184"/>
      <c r="AM37" s="184"/>
      <c r="BF37" s="184"/>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P13:AX30">
    <cfRule type="expression" dxfId="0" priority="1">
      <formula>INDIRECT(ADDRESS(ROW(),COLUMN()))=TRUNC(INDIRECT(ADDRESS(ROW(),COLUMN())))</formula>
    </cfRule>
  </conditionalFormatting>
  <dataValidations count="6">
    <dataValidation type="list" allowBlank="1" showInputMessage="1" sqref="E13:F30" xr:uid="{E565179A-2F34-45FC-B2FF-098503713E7A}">
      <formula1>"A, B, C, D"</formula1>
    </dataValidation>
    <dataValidation type="list" allowBlank="1" showInputMessage="1" showErrorMessage="1" sqref="AZ4:BC4" xr:uid="{F5A832C9-F919-43C8-85FA-E7E9DD3E88A2}">
      <formula1>"予定,実績,予定・実績"</formula1>
    </dataValidation>
    <dataValidation type="list" errorStyle="warning" allowBlank="1" showInputMessage="1" error="リストにない場合のみ、入力してください。" sqref="G13:K30" xr:uid="{A9BA19A8-A01E-4237-9553-254182FDCD50}">
      <formula1>INDIRECT(C13)</formula1>
    </dataValidation>
    <dataValidation type="list" allowBlank="1" showInputMessage="1" sqref="C13:D30" xr:uid="{96BD250A-F3D3-444C-8621-2338C9C3C486}">
      <formula1>職種</formula1>
    </dataValidation>
    <dataValidation type="decimal" allowBlank="1" showInputMessage="1" showErrorMessage="1" error="入力可能範囲　32～40" sqref="AV5" xr:uid="{CA683938-C2B1-4823-84D0-9D11079F2D37}">
      <formula1>32</formula1>
      <formula2>40</formula2>
    </dataValidation>
    <dataValidation type="list" allowBlank="1" showInputMessage="1" showErrorMessage="1" sqref="AZ3" xr:uid="{567BEB7A-0A0E-4490-B6DA-00CF73DA44DE}">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4017B191-EC63-45E3-8E2E-7C51034D7962}">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7D63-F235-4FC0-B272-056AD3CBE7B1}">
  <sheetPr>
    <pageSetUpPr fitToPage="1"/>
  </sheetPr>
  <dimension ref="B1:K42"/>
  <sheetViews>
    <sheetView workbookViewId="0"/>
  </sheetViews>
  <sheetFormatPr defaultColWidth="10.28515625" defaultRowHeight="18.75" x14ac:dyDescent="0.15"/>
  <cols>
    <col min="1" max="1" width="2.28515625" style="100" customWidth="1"/>
    <col min="2" max="2" width="8.140625" style="100" bestFit="1" customWidth="1"/>
    <col min="3" max="11" width="46.42578125" style="100" customWidth="1"/>
    <col min="12" max="16384" width="10.28515625" style="100"/>
  </cols>
  <sheetData>
    <row r="1" spans="2:11" x14ac:dyDescent="0.15">
      <c r="B1" s="100" t="s">
        <v>388</v>
      </c>
    </row>
    <row r="3" spans="2:11" x14ac:dyDescent="0.15">
      <c r="B3" s="101" t="s">
        <v>359</v>
      </c>
      <c r="C3" s="101" t="s">
        <v>389</v>
      </c>
    </row>
    <row r="4" spans="2:11" x14ac:dyDescent="0.15">
      <c r="B4" s="101">
        <v>1</v>
      </c>
      <c r="C4" s="102" t="s">
        <v>390</v>
      </c>
    </row>
    <row r="5" spans="2:11" x14ac:dyDescent="0.15">
      <c r="B5" s="101">
        <v>2</v>
      </c>
      <c r="C5" s="102" t="s">
        <v>391</v>
      </c>
    </row>
    <row r="6" spans="2:11" x14ac:dyDescent="0.15">
      <c r="B6" s="101">
        <v>3</v>
      </c>
      <c r="C6" s="102" t="s">
        <v>345</v>
      </c>
    </row>
    <row r="7" spans="2:11" x14ac:dyDescent="0.15">
      <c r="B7" s="101">
        <v>4</v>
      </c>
      <c r="C7" s="102"/>
    </row>
    <row r="8" spans="2:11" x14ac:dyDescent="0.15">
      <c r="B8" s="101">
        <v>5</v>
      </c>
      <c r="C8" s="102"/>
    </row>
    <row r="10" spans="2:11" x14ac:dyDescent="0.15">
      <c r="B10" s="100" t="s">
        <v>392</v>
      </c>
    </row>
    <row r="11" spans="2:11" ht="19.5" thickBot="1" x14ac:dyDescent="0.2"/>
    <row r="12" spans="2:11" ht="19.5" thickBot="1" x14ac:dyDescent="0.2">
      <c r="B12" s="103" t="s">
        <v>393</v>
      </c>
      <c r="C12" s="104" t="s">
        <v>373</v>
      </c>
      <c r="D12" s="105" t="s">
        <v>374</v>
      </c>
      <c r="E12" s="106" t="s">
        <v>375</v>
      </c>
      <c r="F12" s="105" t="s">
        <v>394</v>
      </c>
      <c r="G12" s="107" t="s">
        <v>394</v>
      </c>
      <c r="H12" s="107" t="s">
        <v>394</v>
      </c>
      <c r="I12" s="107" t="s">
        <v>394</v>
      </c>
      <c r="J12" s="107" t="s">
        <v>394</v>
      </c>
      <c r="K12" s="108" t="s">
        <v>394</v>
      </c>
    </row>
    <row r="13" spans="2:11" x14ac:dyDescent="0.15">
      <c r="B13" s="534" t="s">
        <v>395</v>
      </c>
      <c r="C13" s="109" t="s">
        <v>394</v>
      </c>
      <c r="D13" s="110" t="s">
        <v>376</v>
      </c>
      <c r="E13" s="111" t="s">
        <v>377</v>
      </c>
      <c r="F13" s="111"/>
      <c r="G13" s="112"/>
      <c r="H13" s="112"/>
      <c r="I13" s="112"/>
      <c r="J13" s="112"/>
      <c r="K13" s="113"/>
    </row>
    <row r="14" spans="2:11" x14ac:dyDescent="0.15">
      <c r="B14" s="534"/>
      <c r="C14" s="114" t="s">
        <v>394</v>
      </c>
      <c r="D14" s="115" t="s">
        <v>378</v>
      </c>
      <c r="E14" s="116" t="s">
        <v>379</v>
      </c>
      <c r="F14" s="116"/>
      <c r="G14" s="117"/>
      <c r="H14" s="117"/>
      <c r="I14" s="117"/>
      <c r="J14" s="117"/>
      <c r="K14" s="118"/>
    </row>
    <row r="15" spans="2:11" x14ac:dyDescent="0.15">
      <c r="B15" s="534"/>
      <c r="C15" s="114" t="s">
        <v>394</v>
      </c>
      <c r="D15" s="119" t="s">
        <v>394</v>
      </c>
      <c r="E15" s="116" t="s">
        <v>379</v>
      </c>
      <c r="F15" s="120"/>
      <c r="G15" s="117"/>
      <c r="H15" s="117"/>
      <c r="I15" s="117"/>
      <c r="J15" s="117"/>
      <c r="K15" s="118"/>
    </row>
    <row r="16" spans="2:11" x14ac:dyDescent="0.15">
      <c r="B16" s="534"/>
      <c r="C16" s="114" t="s">
        <v>394</v>
      </c>
      <c r="D16" s="119" t="s">
        <v>394</v>
      </c>
      <c r="E16" s="116" t="s">
        <v>379</v>
      </c>
      <c r="F16" s="120"/>
      <c r="G16" s="117"/>
      <c r="H16" s="117"/>
      <c r="I16" s="117"/>
      <c r="J16" s="117"/>
      <c r="K16" s="118"/>
    </row>
    <row r="17" spans="2:11" x14ac:dyDescent="0.15">
      <c r="B17" s="534"/>
      <c r="C17" s="114" t="s">
        <v>394</v>
      </c>
      <c r="D17" s="119" t="s">
        <v>394</v>
      </c>
      <c r="E17" s="116" t="s">
        <v>379</v>
      </c>
      <c r="F17" s="120"/>
      <c r="G17" s="117"/>
      <c r="H17" s="117"/>
      <c r="I17" s="117"/>
      <c r="J17" s="117"/>
      <c r="K17" s="118"/>
    </row>
    <row r="18" spans="2:11" x14ac:dyDescent="0.15">
      <c r="B18" s="534"/>
      <c r="C18" s="114" t="s">
        <v>394</v>
      </c>
      <c r="D18" s="119" t="s">
        <v>394</v>
      </c>
      <c r="E18" s="116" t="s">
        <v>379</v>
      </c>
      <c r="F18" s="120"/>
      <c r="G18" s="117"/>
      <c r="H18" s="117"/>
      <c r="I18" s="117"/>
      <c r="J18" s="117"/>
      <c r="K18" s="118"/>
    </row>
    <row r="19" spans="2:11" x14ac:dyDescent="0.15">
      <c r="B19" s="534"/>
      <c r="C19" s="114" t="s">
        <v>394</v>
      </c>
      <c r="D19" s="119" t="s">
        <v>394</v>
      </c>
      <c r="E19" s="116" t="s">
        <v>379</v>
      </c>
      <c r="F19" s="120"/>
      <c r="G19" s="117"/>
      <c r="H19" s="117"/>
      <c r="I19" s="117"/>
      <c r="J19" s="117"/>
      <c r="K19" s="118"/>
    </row>
    <row r="20" spans="2:11" x14ac:dyDescent="0.15">
      <c r="B20" s="534"/>
      <c r="C20" s="114" t="s">
        <v>394</v>
      </c>
      <c r="D20" s="119" t="s">
        <v>394</v>
      </c>
      <c r="E20" s="116" t="s">
        <v>379</v>
      </c>
      <c r="F20" s="120"/>
      <c r="G20" s="117"/>
      <c r="H20" s="117"/>
      <c r="I20" s="117"/>
      <c r="J20" s="117"/>
      <c r="K20" s="118"/>
    </row>
    <row r="21" spans="2:11" x14ac:dyDescent="0.15">
      <c r="B21" s="534"/>
      <c r="C21" s="114" t="s">
        <v>394</v>
      </c>
      <c r="D21" s="119" t="s">
        <v>394</v>
      </c>
      <c r="E21" s="116" t="s">
        <v>379</v>
      </c>
      <c r="F21" s="120"/>
      <c r="G21" s="117"/>
      <c r="H21" s="117"/>
      <c r="I21" s="117"/>
      <c r="J21" s="117"/>
      <c r="K21" s="118"/>
    </row>
    <row r="22" spans="2:11" x14ac:dyDescent="0.15">
      <c r="B22" s="534"/>
      <c r="C22" s="114" t="s">
        <v>394</v>
      </c>
      <c r="D22" s="120" t="s">
        <v>394</v>
      </c>
      <c r="E22" s="120" t="s">
        <v>394</v>
      </c>
      <c r="F22" s="120"/>
      <c r="G22" s="117"/>
      <c r="H22" s="117"/>
      <c r="I22" s="117"/>
      <c r="J22" s="117"/>
      <c r="K22" s="118"/>
    </row>
    <row r="23" spans="2:11" x14ac:dyDescent="0.15">
      <c r="B23" s="534"/>
      <c r="C23" s="114" t="s">
        <v>394</v>
      </c>
      <c r="D23" s="120" t="s">
        <v>394</v>
      </c>
      <c r="E23" s="120" t="s">
        <v>394</v>
      </c>
      <c r="F23" s="120"/>
      <c r="G23" s="117"/>
      <c r="H23" s="117"/>
      <c r="I23" s="117"/>
      <c r="J23" s="117"/>
      <c r="K23" s="118"/>
    </row>
    <row r="24" spans="2:11" x14ac:dyDescent="0.15">
      <c r="B24" s="534"/>
      <c r="C24" s="114" t="s">
        <v>394</v>
      </c>
      <c r="D24" s="120" t="s">
        <v>394</v>
      </c>
      <c r="E24" s="120" t="s">
        <v>394</v>
      </c>
      <c r="F24" s="120"/>
      <c r="G24" s="117"/>
      <c r="H24" s="117"/>
      <c r="I24" s="117"/>
      <c r="J24" s="117"/>
      <c r="K24" s="118"/>
    </row>
    <row r="25" spans="2:11" ht="19.5" thickBot="1" x14ac:dyDescent="0.2">
      <c r="B25" s="535"/>
      <c r="C25" s="121" t="s">
        <v>394</v>
      </c>
      <c r="D25" s="122" t="s">
        <v>394</v>
      </c>
      <c r="E25" s="123" t="s">
        <v>394</v>
      </c>
      <c r="F25" s="123"/>
      <c r="G25" s="122"/>
      <c r="H25" s="122"/>
      <c r="I25" s="122"/>
      <c r="J25" s="122"/>
      <c r="K25" s="124"/>
    </row>
    <row r="28" spans="2:11" x14ac:dyDescent="0.15">
      <c r="C28" s="100" t="s">
        <v>396</v>
      </c>
    </row>
    <row r="29" spans="2:11" x14ac:dyDescent="0.15">
      <c r="C29" s="100" t="s">
        <v>397</v>
      </c>
    </row>
    <row r="30" spans="2:11" x14ac:dyDescent="0.15">
      <c r="C30" s="100" t="s">
        <v>398</v>
      </c>
    </row>
    <row r="31" spans="2:11" x14ac:dyDescent="0.15">
      <c r="C31" s="100" t="s">
        <v>399</v>
      </c>
    </row>
    <row r="32" spans="2:11" x14ac:dyDescent="0.15">
      <c r="C32" s="100" t="s">
        <v>400</v>
      </c>
    </row>
    <row r="33" spans="3:3" x14ac:dyDescent="0.15">
      <c r="C33" s="100" t="s">
        <v>401</v>
      </c>
    </row>
    <row r="34" spans="3:3" x14ac:dyDescent="0.15">
      <c r="C34" s="100" t="s">
        <v>402</v>
      </c>
    </row>
    <row r="35" spans="3:3" x14ac:dyDescent="0.15">
      <c r="C35" s="100" t="s">
        <v>403</v>
      </c>
    </row>
    <row r="37" spans="3:3" x14ac:dyDescent="0.15">
      <c r="C37" s="100" t="s">
        <v>404</v>
      </c>
    </row>
    <row r="38" spans="3:3" x14ac:dyDescent="0.15">
      <c r="C38" s="100" t="s">
        <v>405</v>
      </c>
    </row>
    <row r="39" spans="3:3" x14ac:dyDescent="0.15">
      <c r="C39" s="100" t="s">
        <v>406</v>
      </c>
    </row>
    <row r="40" spans="3:3" x14ac:dyDescent="0.15">
      <c r="C40" s="100" t="s">
        <v>407</v>
      </c>
    </row>
    <row r="41" spans="3:3" x14ac:dyDescent="0.15">
      <c r="C41" s="100" t="s">
        <v>408</v>
      </c>
    </row>
    <row r="42" spans="3:3" x14ac:dyDescent="0.15">
      <c r="C42" s="100" t="s">
        <v>409</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8D8F-D122-4066-8103-E8AE9ABC5BC6}">
  <sheetPr>
    <pageSetUpPr fitToPage="1"/>
  </sheetPr>
  <dimension ref="A1:BC63"/>
  <sheetViews>
    <sheetView workbookViewId="0"/>
  </sheetViews>
  <sheetFormatPr defaultColWidth="10.28515625" defaultRowHeight="13.5" x14ac:dyDescent="0.15"/>
  <cols>
    <col min="1" max="2" width="10.28515625" style="194"/>
    <col min="3" max="3" width="50.42578125" style="194" customWidth="1"/>
    <col min="4" max="16384" width="10.28515625" style="194"/>
  </cols>
  <sheetData>
    <row r="1" spans="1:10" x14ac:dyDescent="0.15">
      <c r="A1" s="194" t="s">
        <v>424</v>
      </c>
    </row>
    <row r="2" spans="1:10" s="197" customFormat="1" ht="20.25" customHeight="1" x14ac:dyDescent="0.15">
      <c r="A2" s="195" t="s">
        <v>425</v>
      </c>
      <c r="B2" s="195"/>
      <c r="C2" s="196"/>
    </row>
    <row r="3" spans="1:10" s="197" customFormat="1" ht="20.25" customHeight="1" x14ac:dyDescent="0.15">
      <c r="A3" s="196"/>
      <c r="B3" s="196"/>
      <c r="C3" s="196"/>
    </row>
    <row r="4" spans="1:10" s="197" customFormat="1" ht="20.25" customHeight="1" x14ac:dyDescent="0.15">
      <c r="A4" s="198"/>
      <c r="B4" s="196" t="s">
        <v>426</v>
      </c>
      <c r="C4" s="196"/>
      <c r="E4" s="536" t="s">
        <v>427</v>
      </c>
      <c r="F4" s="536"/>
      <c r="G4" s="536"/>
      <c r="H4" s="536"/>
      <c r="I4" s="536"/>
      <c r="J4" s="536"/>
    </row>
    <row r="5" spans="1:10" s="197" customFormat="1" ht="20.25" customHeight="1" x14ac:dyDescent="0.15">
      <c r="A5" s="199"/>
      <c r="B5" s="196" t="s">
        <v>428</v>
      </c>
      <c r="C5" s="196"/>
      <c r="E5" s="536"/>
      <c r="F5" s="536"/>
      <c r="G5" s="536"/>
      <c r="H5" s="536"/>
      <c r="I5" s="536"/>
      <c r="J5" s="536"/>
    </row>
    <row r="6" spans="1:10" s="197" customFormat="1" ht="20.25" customHeight="1" x14ac:dyDescent="0.15">
      <c r="A6" s="200" t="s">
        <v>429</v>
      </c>
      <c r="B6" s="196"/>
      <c r="C6" s="196"/>
    </row>
    <row r="7" spans="1:10" s="197" customFormat="1" ht="20.25" customHeight="1" x14ac:dyDescent="0.15">
      <c r="A7" s="200"/>
      <c r="B7" s="196"/>
      <c r="C7" s="196"/>
    </row>
    <row r="8" spans="1:10" s="197" customFormat="1" ht="20.25" customHeight="1" x14ac:dyDescent="0.15">
      <c r="A8" s="196" t="s">
        <v>430</v>
      </c>
      <c r="B8" s="196"/>
      <c r="C8" s="196"/>
    </row>
    <row r="9" spans="1:10" s="197" customFormat="1" ht="20.25" customHeight="1" x14ac:dyDescent="0.15">
      <c r="A9" s="200"/>
      <c r="B9" s="196"/>
      <c r="C9" s="196"/>
    </row>
    <row r="10" spans="1:10" s="197" customFormat="1" ht="20.25" customHeight="1" x14ac:dyDescent="0.15">
      <c r="A10" s="196" t="s">
        <v>431</v>
      </c>
      <c r="B10" s="196"/>
      <c r="C10" s="196"/>
    </row>
    <row r="11" spans="1:10" s="197" customFormat="1" ht="20.25" customHeight="1" x14ac:dyDescent="0.15">
      <c r="A11" s="196"/>
      <c r="B11" s="196"/>
      <c r="C11" s="196"/>
    </row>
    <row r="12" spans="1:10" s="197" customFormat="1" ht="20.25" customHeight="1" x14ac:dyDescent="0.15">
      <c r="A12" s="196" t="s">
        <v>432</v>
      </c>
      <c r="B12" s="196"/>
      <c r="C12" s="196"/>
    </row>
    <row r="13" spans="1:10" s="197" customFormat="1" ht="20.25" customHeight="1" x14ac:dyDescent="0.15">
      <c r="A13" s="196"/>
      <c r="B13" s="196"/>
      <c r="C13" s="196"/>
    </row>
    <row r="14" spans="1:10" s="197" customFormat="1" ht="20.25" customHeight="1" x14ac:dyDescent="0.15">
      <c r="A14" s="196" t="s">
        <v>433</v>
      </c>
      <c r="B14" s="196"/>
      <c r="C14" s="196"/>
    </row>
    <row r="15" spans="1:10" s="197" customFormat="1" ht="20.25" customHeight="1" x14ac:dyDescent="0.15">
      <c r="A15" s="196"/>
      <c r="B15" s="196"/>
      <c r="C15" s="196"/>
    </row>
    <row r="16" spans="1:10" s="197" customFormat="1" ht="20.25" customHeight="1" x14ac:dyDescent="0.15">
      <c r="A16" s="196" t="s">
        <v>434</v>
      </c>
      <c r="B16" s="196"/>
      <c r="C16" s="196"/>
    </row>
    <row r="17" spans="1:3" s="197" customFormat="1" ht="20.25" customHeight="1" x14ac:dyDescent="0.15">
      <c r="A17" s="196" t="s">
        <v>435</v>
      </c>
      <c r="B17" s="196"/>
      <c r="C17" s="196"/>
    </row>
    <row r="18" spans="1:3" s="197" customFormat="1" ht="20.25" customHeight="1" x14ac:dyDescent="0.15">
      <c r="A18" s="196"/>
      <c r="B18" s="196"/>
      <c r="C18" s="196"/>
    </row>
    <row r="19" spans="1:3" s="197" customFormat="1" ht="20.25" customHeight="1" x14ac:dyDescent="0.15">
      <c r="A19" s="196"/>
      <c r="B19" s="201" t="s">
        <v>359</v>
      </c>
      <c r="C19" s="201" t="s">
        <v>393</v>
      </c>
    </row>
    <row r="20" spans="1:3" s="197" customFormat="1" ht="20.25" customHeight="1" x14ac:dyDescent="0.15">
      <c r="A20" s="196"/>
      <c r="B20" s="201">
        <v>1</v>
      </c>
      <c r="C20" s="202" t="s">
        <v>373</v>
      </c>
    </row>
    <row r="21" spans="1:3" s="197" customFormat="1" ht="20.25" customHeight="1" x14ac:dyDescent="0.15">
      <c r="A21" s="196"/>
      <c r="B21" s="201">
        <v>2</v>
      </c>
      <c r="C21" s="202" t="s">
        <v>374</v>
      </c>
    </row>
    <row r="22" spans="1:3" s="197" customFormat="1" ht="20.25" customHeight="1" x14ac:dyDescent="0.15">
      <c r="A22" s="196"/>
      <c r="B22" s="201">
        <v>3</v>
      </c>
      <c r="C22" s="202" t="s">
        <v>375</v>
      </c>
    </row>
    <row r="23" spans="1:3" s="197" customFormat="1" ht="20.25" customHeight="1" x14ac:dyDescent="0.15">
      <c r="A23" s="196"/>
      <c r="B23" s="196"/>
      <c r="C23" s="196"/>
    </row>
    <row r="24" spans="1:3" s="197" customFormat="1" ht="20.25" customHeight="1" x14ac:dyDescent="0.15">
      <c r="A24" s="196" t="s">
        <v>436</v>
      </c>
      <c r="B24" s="196"/>
      <c r="C24" s="196"/>
    </row>
    <row r="25" spans="1:3" s="197" customFormat="1" ht="20.25" customHeight="1" x14ac:dyDescent="0.15">
      <c r="A25" s="196" t="s">
        <v>437</v>
      </c>
      <c r="B25" s="196"/>
      <c r="C25" s="196"/>
    </row>
    <row r="26" spans="1:3" s="197" customFormat="1" ht="20.25" customHeight="1" x14ac:dyDescent="0.15">
      <c r="A26" s="196"/>
      <c r="B26" s="196"/>
      <c r="C26" s="196"/>
    </row>
    <row r="27" spans="1:3" s="197" customFormat="1" ht="20.25" customHeight="1" x14ac:dyDescent="0.15">
      <c r="A27" s="196"/>
      <c r="B27" s="201" t="s">
        <v>438</v>
      </c>
      <c r="C27" s="201" t="s">
        <v>439</v>
      </c>
    </row>
    <row r="28" spans="1:3" s="197" customFormat="1" ht="20.25" customHeight="1" x14ac:dyDescent="0.15">
      <c r="A28" s="196"/>
      <c r="B28" s="201" t="s">
        <v>440</v>
      </c>
      <c r="C28" s="202" t="s">
        <v>441</v>
      </c>
    </row>
    <row r="29" spans="1:3" s="197" customFormat="1" ht="20.25" customHeight="1" x14ac:dyDescent="0.15">
      <c r="A29" s="196"/>
      <c r="B29" s="201" t="s">
        <v>442</v>
      </c>
      <c r="C29" s="202" t="s">
        <v>443</v>
      </c>
    </row>
    <row r="30" spans="1:3" s="197" customFormat="1" ht="20.25" customHeight="1" x14ac:dyDescent="0.15">
      <c r="A30" s="196"/>
      <c r="B30" s="201" t="s">
        <v>444</v>
      </c>
      <c r="C30" s="202" t="s">
        <v>445</v>
      </c>
    </row>
    <row r="31" spans="1:3" s="197" customFormat="1" ht="20.25" customHeight="1" x14ac:dyDescent="0.15">
      <c r="A31" s="196"/>
      <c r="B31" s="201" t="s">
        <v>446</v>
      </c>
      <c r="C31" s="202" t="s">
        <v>447</v>
      </c>
    </row>
    <row r="32" spans="1:3" s="197" customFormat="1" ht="20.25" customHeight="1" x14ac:dyDescent="0.15">
      <c r="A32" s="196"/>
      <c r="B32" s="196"/>
      <c r="C32" s="196"/>
    </row>
    <row r="33" spans="1:55" s="197" customFormat="1" ht="20.25" customHeight="1" x14ac:dyDescent="0.15">
      <c r="A33" s="196"/>
      <c r="B33" s="203" t="s">
        <v>448</v>
      </c>
      <c r="C33" s="196"/>
    </row>
    <row r="34" spans="1:55" s="197" customFormat="1" ht="20.25" customHeight="1" x14ac:dyDescent="0.15">
      <c r="B34" s="196" t="s">
        <v>449</v>
      </c>
      <c r="E34" s="203"/>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row>
    <row r="35" spans="1:55" s="197" customFormat="1" ht="20.25" customHeight="1" x14ac:dyDescent="0.15">
      <c r="B35" s="196" t="s">
        <v>450</v>
      </c>
      <c r="E35" s="196"/>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row>
    <row r="36" spans="1:55" s="197" customFormat="1" ht="20.25" customHeight="1" x14ac:dyDescent="0.15">
      <c r="E36" s="196"/>
    </row>
    <row r="37" spans="1:55" s="197" customFormat="1" ht="20.25" customHeight="1" x14ac:dyDescent="0.15">
      <c r="A37" s="196"/>
      <c r="B37" s="196"/>
      <c r="C37" s="196"/>
      <c r="D37" s="203"/>
      <c r="E37" s="205"/>
      <c r="F37" s="205"/>
      <c r="G37" s="205"/>
      <c r="J37" s="205"/>
      <c r="K37" s="205"/>
      <c r="L37" s="205"/>
      <c r="R37" s="205"/>
      <c r="S37" s="205"/>
      <c r="T37" s="205"/>
      <c r="W37" s="205"/>
      <c r="X37" s="205"/>
      <c r="Y37" s="205"/>
    </row>
    <row r="38" spans="1:55" s="197" customFormat="1" ht="20.25" customHeight="1" x14ac:dyDescent="0.15">
      <c r="A38" s="196" t="s">
        <v>451</v>
      </c>
      <c r="B38" s="196"/>
      <c r="C38" s="196"/>
    </row>
    <row r="39" spans="1:55" s="197" customFormat="1" ht="20.25" customHeight="1" x14ac:dyDescent="0.15">
      <c r="A39" s="196" t="s">
        <v>452</v>
      </c>
      <c r="B39" s="196"/>
      <c r="C39" s="196"/>
    </row>
    <row r="40" spans="1:55" s="197" customFormat="1" ht="20.25" customHeight="1" x14ac:dyDescent="0.15">
      <c r="A40" s="206" t="s">
        <v>453</v>
      </c>
      <c r="D40" s="207"/>
      <c r="E40" s="208"/>
      <c r="F40" s="205"/>
      <c r="G40" s="205"/>
      <c r="H40" s="205"/>
      <c r="I40" s="205"/>
      <c r="K40" s="205"/>
      <c r="M40" s="205"/>
      <c r="N40" s="205"/>
      <c r="O40" s="205"/>
      <c r="P40" s="205"/>
      <c r="Q40" s="205"/>
      <c r="S40" s="205"/>
      <c r="U40" s="205"/>
      <c r="V40" s="205"/>
      <c r="X40" s="205"/>
      <c r="Z40" s="205"/>
      <c r="AA40" s="205"/>
      <c r="AB40" s="205"/>
      <c r="AC40" s="205"/>
      <c r="AD40" s="205"/>
      <c r="AF40" s="203"/>
      <c r="AH40" s="205"/>
      <c r="AM40" s="205"/>
    </row>
    <row r="41" spans="1:55" s="197" customFormat="1" ht="20.25" customHeight="1" x14ac:dyDescent="0.15">
      <c r="C41" s="206"/>
      <c r="D41" s="207"/>
      <c r="E41" s="208"/>
      <c r="F41" s="205"/>
      <c r="G41" s="205"/>
      <c r="H41" s="205"/>
      <c r="I41" s="205"/>
      <c r="K41" s="205"/>
      <c r="M41" s="205"/>
      <c r="N41" s="205"/>
      <c r="O41" s="205"/>
      <c r="P41" s="205"/>
      <c r="Q41" s="205"/>
      <c r="S41" s="205"/>
      <c r="U41" s="205"/>
      <c r="V41" s="205"/>
      <c r="X41" s="205"/>
      <c r="Z41" s="205"/>
      <c r="AA41" s="205"/>
      <c r="AB41" s="205"/>
      <c r="AC41" s="205"/>
      <c r="AD41" s="205"/>
      <c r="AF41" s="203"/>
      <c r="AH41" s="205"/>
      <c r="AM41" s="205"/>
    </row>
    <row r="42" spans="1:55" s="197" customFormat="1" ht="20.25" customHeight="1" x14ac:dyDescent="0.15">
      <c r="A42" s="196" t="s">
        <v>454</v>
      </c>
      <c r="B42" s="196"/>
    </row>
    <row r="43" spans="1:55" s="197" customFormat="1" ht="20.25" customHeight="1" x14ac:dyDescent="0.15"/>
    <row r="44" spans="1:55" s="197" customFormat="1" ht="20.25" customHeight="1" x14ac:dyDescent="0.15">
      <c r="A44" s="196" t="s">
        <v>455</v>
      </c>
      <c r="B44" s="196"/>
      <c r="C44" s="196"/>
    </row>
    <row r="45" spans="1:55" s="197" customFormat="1" ht="20.25" customHeight="1" x14ac:dyDescent="0.15">
      <c r="A45" s="196" t="s">
        <v>456</v>
      </c>
      <c r="B45" s="196"/>
      <c r="C45" s="196"/>
    </row>
    <row r="46" spans="1:55" s="197" customFormat="1" ht="20.25" customHeight="1" x14ac:dyDescent="0.15"/>
    <row r="47" spans="1:55" s="197" customFormat="1" ht="20.25" customHeight="1" x14ac:dyDescent="0.15">
      <c r="A47" s="196" t="s">
        <v>457</v>
      </c>
      <c r="B47" s="196"/>
      <c r="C47" s="196"/>
    </row>
    <row r="48" spans="1:55" s="197" customFormat="1" ht="20.25" customHeight="1" x14ac:dyDescent="0.15">
      <c r="A48" s="196" t="s">
        <v>458</v>
      </c>
      <c r="B48" s="196"/>
      <c r="C48" s="196"/>
    </row>
    <row r="49" spans="1:55" s="197" customFormat="1" ht="20.25" customHeight="1" x14ac:dyDescent="0.15">
      <c r="A49" s="196"/>
      <c r="B49" s="196"/>
      <c r="C49" s="196"/>
    </row>
    <row r="50" spans="1:55" s="197" customFormat="1" ht="20.25" customHeight="1" x14ac:dyDescent="0.15">
      <c r="A50" s="196" t="s">
        <v>459</v>
      </c>
      <c r="B50" s="196"/>
      <c r="C50" s="196"/>
    </row>
    <row r="51" spans="1:55" s="197" customFormat="1" ht="20.25" customHeight="1" x14ac:dyDescent="0.15">
      <c r="A51" s="196"/>
      <c r="B51" s="196"/>
      <c r="C51" s="196"/>
    </row>
    <row r="52" spans="1:55" s="197" customFormat="1" ht="20.25" customHeight="1" x14ac:dyDescent="0.15">
      <c r="A52" s="197" t="s">
        <v>460</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row>
    <row r="53" spans="1:55" s="197" customFormat="1" ht="20.25" customHeight="1" x14ac:dyDescent="0.15">
      <c r="A53" s="197" t="s">
        <v>461</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row>
    <row r="54" spans="1:55" s="197" customFormat="1" ht="20.25" customHeight="1" x14ac:dyDescent="0.15">
      <c r="A54" s="197" t="s">
        <v>462</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row>
    <row r="55" spans="1:55" s="197" customFormat="1" ht="20.25" customHeight="1" x14ac:dyDescent="0.15">
      <c r="A55" s="210"/>
      <c r="B55" s="210"/>
      <c r="C55" s="210"/>
      <c r="D55" s="196"/>
      <c r="E55" s="196"/>
    </row>
    <row r="56" spans="1:55" s="197" customFormat="1" ht="20.25" customHeight="1" x14ac:dyDescent="0.15">
      <c r="A56" s="211"/>
      <c r="B56" s="210"/>
      <c r="C56" s="210"/>
      <c r="D56" s="196"/>
      <c r="E56" s="196"/>
    </row>
    <row r="57" spans="1:55" s="197" customFormat="1" ht="20.25" customHeight="1" x14ac:dyDescent="0.15">
      <c r="A57" s="210"/>
      <c r="B57" s="210"/>
      <c r="C57" s="210"/>
      <c r="D57" s="196"/>
      <c r="E57" s="196"/>
    </row>
    <row r="58" spans="1:55" s="197" customFormat="1" ht="20.25" customHeight="1" x14ac:dyDescent="0.15">
      <c r="A58" s="210"/>
      <c r="B58" s="210"/>
      <c r="C58" s="210"/>
      <c r="D58" s="196"/>
      <c r="E58" s="196"/>
    </row>
    <row r="59" spans="1:55" s="197" customFormat="1" ht="20.25" customHeight="1" x14ac:dyDescent="0.15">
      <c r="A59" s="210"/>
      <c r="B59" s="210"/>
      <c r="C59" s="210"/>
      <c r="D59" s="196"/>
      <c r="E59" s="196"/>
    </row>
    <row r="60" spans="1:55" s="197" customFormat="1" ht="20.25" customHeight="1" x14ac:dyDescent="0.15">
      <c r="A60" s="210"/>
      <c r="B60" s="210"/>
      <c r="C60" s="210"/>
      <c r="D60" s="196"/>
      <c r="E60" s="196"/>
    </row>
    <row r="61" spans="1:55" s="197" customFormat="1" ht="20.25" customHeight="1" x14ac:dyDescent="0.15">
      <c r="A61" s="210"/>
      <c r="B61" s="210"/>
      <c r="C61" s="210"/>
      <c r="D61" s="196"/>
      <c r="E61" s="196"/>
    </row>
    <row r="62" spans="1:55" ht="20.25" customHeight="1" x14ac:dyDescent="0.15"/>
    <row r="63" spans="1:55" ht="20.25" customHeight="1" x14ac:dyDescent="0.1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R7運営状況点検書（訪問入浴介護）</vt:lpstr>
      <vt:lpstr>訪問入浴介護（１枚版）</vt:lpstr>
      <vt:lpstr>訪問入浴介護（100名）</vt:lpstr>
      <vt:lpstr>【記載例】訪問入浴介護</vt:lpstr>
      <vt:lpstr>プルダウン・リスト</vt:lpstr>
      <vt:lpstr>記入方法</vt:lpstr>
      <vt:lpstr>【記載例】訪問入浴介護!Print_Area</vt:lpstr>
      <vt:lpstr>'R7運営状況点検書（訪問入浴介護）'!Print_Area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高山　智久</dc:creator>
  <cp:lastModifiedBy>横須賀市</cp:lastModifiedBy>
  <cp:lastPrinted>2025-08-01T00:07:11Z</cp:lastPrinted>
  <dcterms:created xsi:type="dcterms:W3CDTF">2008-06-06T11:29:08Z</dcterms:created>
  <dcterms:modified xsi:type="dcterms:W3CDTF">2025-08-12T04:46:08Z</dcterms:modified>
</cp:coreProperties>
</file>